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73E069F-AE40-4588-A328-852F08F15E71}"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data_set!$A$1:$CZ$1116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X460" i="10"/>
  <c r="AS460" i="10"/>
  <c r="AQ460" i="10"/>
  <c r="V460" i="10"/>
  <c r="U460" i="10"/>
  <c r="E460" i="10"/>
  <c r="H460" i="10" s="1"/>
  <c r="BX459" i="10"/>
  <c r="AS459" i="10"/>
  <c r="AQ459" i="10"/>
  <c r="V459" i="10"/>
  <c r="U459" i="10"/>
  <c r="E459" i="10"/>
  <c r="H459" i="10" s="1"/>
  <c r="BX458" i="10"/>
  <c r="AS458" i="10"/>
  <c r="AQ458" i="10"/>
  <c r="V458" i="10"/>
  <c r="U458" i="10"/>
  <c r="E458" i="10"/>
  <c r="G458" i="10" s="1"/>
  <c r="BX457" i="10"/>
  <c r="AS457" i="10"/>
  <c r="AQ457" i="10"/>
  <c r="V457" i="10"/>
  <c r="U457" i="10"/>
  <c r="E457" i="10"/>
  <c r="G457" i="10" s="1"/>
  <c r="BX456" i="10"/>
  <c r="AS456" i="10"/>
  <c r="AQ456" i="10"/>
  <c r="V456" i="10"/>
  <c r="U456" i="10"/>
  <c r="E456" i="10"/>
  <c r="G456" i="10" s="1"/>
  <c r="BX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1099" i="10" l="1"/>
  <c r="I1088" i="10"/>
  <c r="J1088" i="10" s="1"/>
  <c r="K1088" i="10" s="1"/>
  <c r="I1266" i="10"/>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BM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M532" i="10" s="1"/>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7" i="10" l="1"/>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3CCDFC6D-29E4-4BCC-A0A4-09A910A54F98}">
      <text>
        <r>
          <rPr>
            <sz val="11"/>
            <color theme="1"/>
            <rFont val="Calibri"/>
            <family val="2"/>
            <scheme val="minor"/>
          </rPr>
          <t>Petr Čala:
Double hurdle model</t>
        </r>
      </text>
    </comment>
    <comment ref="BP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Q1" authorId="0" shapeId="0" xr:uid="{F55200FC-B86C-4E32-94FA-D0C36B933F3A}">
      <text>
        <r>
          <rPr>
            <sz val="11"/>
            <color theme="1"/>
            <rFont val="Calibri"/>
            <family val="2"/>
            <scheme val="minor"/>
          </rPr>
          <t xml:space="preserve">Petr Čala:
Fixed or random effects
</t>
        </r>
      </text>
    </comment>
    <comment ref="BS1" authorId="0" shapeId="0" xr:uid="{7FD452D6-B006-497D-B04E-02AF30B6C1A3}">
      <text>
        <r>
          <rPr>
            <sz val="11"/>
            <color theme="1"/>
            <rFont val="Calibri"/>
            <family val="2"/>
            <scheme val="minor"/>
          </rPr>
          <t>Petr Čala:
Heckman regression model</t>
        </r>
      </text>
    </comment>
    <comment ref="BV1" authorId="0" shapeId="0" xr:uid="{795E504D-773F-4CFE-B62A-C8EE9AE7058E}">
      <text>
        <r>
          <rPr>
            <sz val="11"/>
            <color theme="1"/>
            <rFont val="Calibri"/>
            <family val="2"/>
            <scheme val="minor"/>
          </rPr>
          <t>Petr Čala:
Ability is measured directly by IQ or other measure</t>
        </r>
      </text>
    </comment>
    <comment ref="BW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X1" authorId="0" shapeId="0" xr:uid="{318833C2-C9FC-4D60-BF95-CC788AE7E5EE}">
      <text>
        <r>
          <rPr>
            <sz val="11"/>
            <color theme="1"/>
            <rFont val="Calibri"/>
            <family val="2"/>
            <scheme val="minor"/>
          </rPr>
          <t>Petr Čala:
Ability or ability bias is not controlled for</t>
        </r>
      </text>
    </comment>
    <comment ref="BY1" authorId="0" shapeId="0" xr:uid="{5C7C86F1-6297-486E-AB45-A6F5851ED7B7}">
      <text>
        <r>
          <rPr>
            <sz val="11"/>
            <color theme="1"/>
            <rFont val="Calibri"/>
            <family val="2"/>
            <scheme val="minor"/>
          </rPr>
          <t>Petr Čala:
ability bias is not mentioned anywhere in the study</t>
        </r>
      </text>
    </comment>
    <comment ref="BZ1" authorId="0" shapeId="0" xr:uid="{C5D4A15B-C1C5-4338-8A47-BA40FC84A371}">
      <text>
        <r>
          <rPr>
            <sz val="11"/>
            <color theme="1"/>
            <rFont val="Calibri"/>
            <family val="2"/>
            <scheme val="minor"/>
          </rPr>
          <t>Petr Čala:
The study uses parents' education as an instrument for the estimate</t>
        </r>
      </text>
    </comment>
    <comment ref="CA1" authorId="0" shapeId="0" xr:uid="{65D60F89-C7C8-470A-AEC8-9FA023C47D6E}">
      <text>
        <r>
          <rPr>
            <sz val="11"/>
            <color theme="1"/>
            <rFont val="Calibri"/>
            <family val="2"/>
            <scheme val="minor"/>
          </rPr>
          <t>Petr Čala:
Distance to school or school per area</t>
        </r>
      </text>
    </comment>
    <comment ref="CB1" authorId="0" shapeId="0" xr:uid="{57AE3541-3AA0-4BE0-A936-725826AD01C0}">
      <text>
        <r>
          <rPr>
            <sz val="11"/>
            <color theme="1"/>
            <rFont val="Calibri"/>
            <family val="2"/>
            <scheme val="minor"/>
          </rPr>
          <t>Petr Čala:
The instrument is a spouse education</t>
        </r>
      </text>
    </comment>
    <comment ref="CC1" authorId="0" shapeId="0" xr:uid="{7BDD022B-0427-43F5-A1FA-DB1F9D5D8DC1}">
      <text>
        <r>
          <rPr>
            <sz val="11"/>
            <color theme="1"/>
            <rFont val="Calibri"/>
            <family val="2"/>
            <scheme val="minor"/>
          </rPr>
          <t>Petr Čala:
The instrument is a marital status, i.e. whether the individual is married (dummy)</t>
        </r>
      </text>
    </comment>
    <comment ref="CD1" authorId="0" shapeId="0" xr:uid="{43BD6622-0F03-4AE5-B1FB-07D7786F7597}">
      <text>
        <r>
          <rPr>
            <sz val="11"/>
            <color theme="1"/>
            <rFont val="Calibri"/>
            <family val="2"/>
            <scheme val="minor"/>
          </rPr>
          <t>Petr Čala:
The study uses another instrument</t>
        </r>
      </text>
    </comment>
    <comment ref="CE1" authorId="0" shapeId="0" xr:uid="{B0D00DF6-B3F7-4192-A7E4-FCD45E5242FE}">
      <text>
        <r>
          <rPr>
            <sz val="11"/>
            <color theme="1"/>
            <rFont val="Calibri"/>
            <family val="2"/>
            <scheme val="minor"/>
          </rPr>
          <t>Petr Čala:
Age is controlled for in the Mincer equation</t>
        </r>
      </text>
    </comment>
    <comment ref="CF1" authorId="0" shapeId="0" xr:uid="{A24DB1AF-3C9B-4FD5-845A-D81F6CCE407A}">
      <text>
        <r>
          <rPr>
            <sz val="11"/>
            <color theme="1"/>
            <rFont val="Calibri"/>
            <family val="2"/>
            <scheme val="minor"/>
          </rPr>
          <t>Petr Čala:
Squared age is controlled for in the Mincer equation</t>
        </r>
      </text>
    </comment>
    <comment ref="CG1" authorId="0" shapeId="0" xr:uid="{9E47DE51-9428-4680-8DA9-CD5159F8280A}">
      <text>
        <r>
          <rPr>
            <sz val="11"/>
            <color theme="1"/>
            <rFont val="Calibri"/>
            <family val="2"/>
            <scheme val="minor"/>
          </rPr>
          <t>Petr Čala:
Experience control in the Mincer equation</t>
        </r>
      </text>
    </comment>
    <comment ref="CH1" authorId="0" shapeId="0" xr:uid="{E683195F-7882-44B9-B0C4-8322C42267B1}">
      <text>
        <r>
          <rPr>
            <sz val="11"/>
            <color theme="1"/>
            <rFont val="Calibri"/>
            <family val="2"/>
            <scheme val="minor"/>
          </rPr>
          <t>Petr Čala:
Experience squared control</t>
        </r>
      </text>
    </comment>
    <comment ref="CI1" authorId="0" shapeId="0" xr:uid="{6E86F42F-A42E-47D8-B854-69BCC31A4B13}">
      <text>
        <r>
          <rPr>
            <sz val="11"/>
            <color theme="1"/>
            <rFont val="Calibri"/>
            <family val="2"/>
            <scheme val="minor"/>
          </rPr>
          <t>Petr Čala:
Ethnicity control in the Mincer equation</t>
        </r>
      </text>
    </comment>
    <comment ref="CJ1" authorId="0" shapeId="0" xr:uid="{96EAAEA2-74D3-4988-A67A-C838AE66A490}">
      <text>
        <r>
          <rPr>
            <sz val="11"/>
            <color theme="1"/>
            <rFont val="Calibri"/>
            <family val="2"/>
            <scheme val="minor"/>
          </rPr>
          <t>Petr Čala:
Health control in the Mincer equation</t>
        </r>
      </text>
    </comment>
    <comment ref="CK1" authorId="0" shapeId="0" xr:uid="{15586564-D1AC-4B9B-B6E9-3CF05C7ADF56}">
      <text>
        <r>
          <rPr>
            <sz val="11"/>
            <color theme="1"/>
            <rFont val="Calibri"/>
            <family val="2"/>
            <scheme val="minor"/>
          </rPr>
          <t>Petr Čala:
Gender control in the Mincer equation</t>
        </r>
      </text>
    </comment>
    <comment ref="CL1" authorId="0" shapeId="0" xr:uid="{3A69FA45-AD86-474C-A954-EA21AB511582}">
      <text>
        <r>
          <rPr>
            <sz val="11"/>
            <color theme="1"/>
            <rFont val="Calibri"/>
            <family val="2"/>
            <scheme val="minor"/>
          </rPr>
          <t>Petr Čala:
Marriage control in the Mincer equation</t>
        </r>
      </text>
    </comment>
    <comment ref="CM1" authorId="0" shapeId="0" xr:uid="{DE56D0C8-646F-4D97-A913-200E05CF9547}">
      <text>
        <r>
          <rPr>
            <sz val="11"/>
            <color theme="1"/>
            <rFont val="Calibri"/>
            <family val="2"/>
            <scheme val="minor"/>
          </rPr>
          <t>Petr Čala:
Occupation control in the Mincer equation</t>
        </r>
      </text>
    </comment>
    <comment ref="CN1" authorId="0" shapeId="0" xr:uid="{55678FAB-1585-4169-8EF8-6F20CDAE3C9D}">
      <text>
        <r>
          <rPr>
            <sz val="11"/>
            <color theme="1"/>
            <rFont val="Calibri"/>
            <family val="2"/>
            <scheme val="minor"/>
          </rPr>
          <t>Petr Čala:
Firm characteristics control in the Mincer equation</t>
        </r>
      </text>
    </comment>
    <comment ref="CO1" authorId="0" shapeId="0" xr:uid="{19EDA898-1480-4D0C-BB32-B22126B77C46}">
      <text>
        <r>
          <rPr>
            <sz val="11"/>
            <color theme="1"/>
            <rFont val="Calibri"/>
            <family val="2"/>
            <scheme val="minor"/>
          </rPr>
          <t xml:space="preserve">Petr Čala:
Urban/rural control
</t>
        </r>
      </text>
    </comment>
    <comment ref="CP1" authorId="0" shapeId="0" xr:uid="{FB1C16F6-BF4C-40A2-A8A0-FBED781A7858}">
      <text>
        <r>
          <rPr>
            <sz val="11"/>
            <color theme="1"/>
            <rFont val="Calibri"/>
            <family val="2"/>
            <scheme val="minor"/>
          </rPr>
          <t>Petr Čala:
Macroeconomic variables control in the Mincer equation, such as sector of activity</t>
        </r>
      </text>
    </comment>
    <comment ref="CQ1" authorId="0" shapeId="0" xr:uid="{F69D9884-8C55-4B0D-9565-F36D84D37344}">
      <text>
        <r>
          <rPr>
            <sz val="11"/>
            <color theme="1"/>
            <rFont val="Calibri"/>
            <family val="2"/>
            <scheme val="minor"/>
          </rPr>
          <t>Petr Čala:
Impact factor, via tools</t>
        </r>
      </text>
    </comment>
    <comment ref="CR1" authorId="0" shapeId="0" xr:uid="{A99B6D89-8616-4159-83A9-7433AFE56264}">
      <text>
        <r>
          <rPr>
            <sz val="11"/>
            <color theme="1"/>
            <rFont val="Calibri"/>
            <family val="2"/>
            <scheme val="minor"/>
          </rPr>
          <t>Petr Čala:
Log number of citations in google scholar</t>
        </r>
      </text>
    </comment>
    <comment ref="CS1" authorId="0" shapeId="0" xr:uid="{3ECEAF08-A50B-42D4-862E-B5D25F8163A6}">
      <text>
        <r>
          <rPr>
            <sz val="11"/>
            <color theme="1"/>
            <rFont val="Calibri"/>
            <family val="2"/>
            <scheme val="minor"/>
          </rPr>
          <t>Petr Čala:
1 if published in journal, 0 if working/discussion paper</t>
        </r>
      </text>
    </comment>
    <comment ref="CU1" authorId="0" shapeId="0" xr:uid="{2C63E951-B505-4658-86E1-6EB76BA54883}">
      <text>
        <r>
          <rPr>
            <sz val="11"/>
            <color theme="1"/>
            <rFont val="Calibri"/>
            <family val="2"/>
            <scheme val="minor"/>
          </rPr>
          <t>Petr Čala:
The year the study was published minus the minimum publication year of the sample</t>
        </r>
      </text>
    </comment>
    <comment ref="CV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1"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<sst xmlns="http://schemas.openxmlformats.org/spreadsheetml/2006/main" count="19356" uniqueCount="4355">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</sst>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3">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A1755"/>
  <sheetViews>
    <sheetView tabSelected="1" zoomScaleNormal="100" workbookViewId="0">
      <pane xSplit="4" ySplit="1" topLeftCell="AY596" activePane="bottomRight" state="frozen"/>
      <selection activeCell="D526" sqref="D526"/>
      <selection pane="topRight" activeCell="D526" sqref="D526"/>
      <selection pane="bottomLeft" activeCell="D526" sqref="D526"/>
      <selection pane="bottomRight" activeCell="BG609" sqref="BG609"/>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2" width="8.7109375" customWidth="1"/>
    <col min="73" max="73" width="8.7109375" style="17" customWidth="1"/>
    <col min="74" max="74" width="8.5703125" customWidth="1"/>
    <col min="75" max="76" width="8.7109375" customWidth="1"/>
    <col min="77" max="77" width="8.7109375" style="17" customWidth="1"/>
    <col min="78" max="81" width="8.7109375" customWidth="1"/>
    <col min="82" max="82" width="8.7109375" style="17" customWidth="1"/>
    <col min="83" max="99" width="8.7109375" customWidth="1"/>
    <col min="100" max="100" width="9.140625" style="33" hidden="1" customWidth="1"/>
    <col min="101" max="104" width="9.140625" hidden="1" customWidth="1"/>
  </cols>
  <sheetData>
    <row r="1" spans="1:105"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4353</v>
      </c>
      <c r="BM1" s="23" t="s">
        <v>67</v>
      </c>
      <c r="BN1" s="4" t="s">
        <v>68</v>
      </c>
      <c r="BO1" s="4" t="s">
        <v>231</v>
      </c>
      <c r="BP1" s="4" t="s">
        <v>262</v>
      </c>
      <c r="BQ1" s="4" t="s">
        <v>151</v>
      </c>
      <c r="BR1" s="4" t="s">
        <v>123</v>
      </c>
      <c r="BS1" s="4" t="s">
        <v>133</v>
      </c>
      <c r="BT1" s="4" t="s">
        <v>132</v>
      </c>
      <c r="BU1" s="18" t="s">
        <v>69</v>
      </c>
      <c r="BV1" s="48" t="s">
        <v>70</v>
      </c>
      <c r="BW1" s="48" t="s">
        <v>71</v>
      </c>
      <c r="BX1" s="48" t="s">
        <v>117</v>
      </c>
      <c r="BY1" s="49" t="s">
        <v>118</v>
      </c>
      <c r="BZ1" s="4" t="s">
        <v>126</v>
      </c>
      <c r="CA1" s="4" t="s">
        <v>136</v>
      </c>
      <c r="CB1" s="4" t="s">
        <v>152</v>
      </c>
      <c r="CC1" s="4" t="s">
        <v>479</v>
      </c>
      <c r="CD1" s="18" t="s">
        <v>127</v>
      </c>
      <c r="CE1" s="4" t="s">
        <v>72</v>
      </c>
      <c r="CF1" s="4" t="s">
        <v>73</v>
      </c>
      <c r="CG1" s="4" t="s">
        <v>74</v>
      </c>
      <c r="CH1" s="4" t="s">
        <v>102</v>
      </c>
      <c r="CI1" s="4" t="s">
        <v>75</v>
      </c>
      <c r="CJ1" s="4" t="s">
        <v>76</v>
      </c>
      <c r="CK1" s="4" t="s">
        <v>77</v>
      </c>
      <c r="CL1" s="4" t="s">
        <v>4296</v>
      </c>
      <c r="CM1" s="4" t="s">
        <v>78</v>
      </c>
      <c r="CN1" s="4" t="s">
        <v>80</v>
      </c>
      <c r="CO1" s="4" t="s">
        <v>134</v>
      </c>
      <c r="CP1" s="18" t="s">
        <v>79</v>
      </c>
      <c r="CQ1" s="43" t="s">
        <v>81</v>
      </c>
      <c r="CR1" s="43" t="s">
        <v>82</v>
      </c>
      <c r="CS1" s="43" t="s">
        <v>83</v>
      </c>
      <c r="CT1" s="43" t="s">
        <v>353</v>
      </c>
      <c r="CU1" s="43" t="s">
        <v>84</v>
      </c>
      <c r="CV1" s="121" t="s">
        <v>3888</v>
      </c>
      <c r="CW1" s="122" t="s">
        <v>3890</v>
      </c>
      <c r="CX1" s="122" t="s">
        <v>448</v>
      </c>
      <c r="CY1" s="122" t="s">
        <v>449</v>
      </c>
      <c r="CZ1" s="122" t="s">
        <v>450</v>
      </c>
      <c r="DA1" s="122" t="s">
        <v>85</v>
      </c>
    </row>
    <row r="2" spans="1:105"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IFERROR(F2/SQRT(F2^2+U2), "X")</f>
        <v>0.12240880647423871</v>
      </c>
      <c r="J2" s="32">
        <f>IFERROR(SQRT((1-I2^2)/U2), "X")</f>
        <v>9.291757587153433E-3</v>
      </c>
      <c r="K2" s="32">
        <f t="shared" ref="K2:K65" si="2">IFERROR(1/J2, "X")</f>
        <v>107.6222652840811</v>
      </c>
      <c r="L2" s="8">
        <v>1</v>
      </c>
      <c r="M2" s="9">
        <v>0</v>
      </c>
      <c r="N2" s="8">
        <v>0</v>
      </c>
      <c r="O2" s="9">
        <v>0</v>
      </c>
      <c r="P2" s="9">
        <v>0</v>
      </c>
      <c r="Q2" s="9">
        <v>1</v>
      </c>
      <c r="R2" s="9">
        <v>0</v>
      </c>
      <c r="S2" s="8">
        <v>11414</v>
      </c>
      <c r="T2" s="9">
        <v>4</v>
      </c>
      <c r="U2" s="9">
        <f t="shared" ref="U2:U65" si="3">S2-T2-1</f>
        <v>11409</v>
      </c>
      <c r="V2" s="9">
        <f>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v>0</v>
      </c>
      <c r="BU2" s="17">
        <v>0</v>
      </c>
      <c r="BV2">
        <v>0</v>
      </c>
      <c r="BW2">
        <v>1</v>
      </c>
      <c r="BX2">
        <v>0</v>
      </c>
      <c r="BY2" s="17">
        <v>0</v>
      </c>
      <c r="BZ2">
        <v>0</v>
      </c>
      <c r="CA2">
        <v>0</v>
      </c>
      <c r="CB2">
        <v>0</v>
      </c>
      <c r="CC2">
        <v>0</v>
      </c>
      <c r="CD2" s="17">
        <v>0</v>
      </c>
      <c r="CE2">
        <v>0</v>
      </c>
      <c r="CF2">
        <v>0</v>
      </c>
      <c r="CG2">
        <v>1</v>
      </c>
      <c r="CH2">
        <v>0</v>
      </c>
      <c r="CI2">
        <v>0</v>
      </c>
      <c r="CJ2">
        <v>0</v>
      </c>
      <c r="CK2">
        <v>1</v>
      </c>
      <c r="CL2">
        <v>0</v>
      </c>
      <c r="CM2">
        <v>0</v>
      </c>
      <c r="CN2">
        <v>0</v>
      </c>
      <c r="CO2">
        <v>0</v>
      </c>
      <c r="CP2" s="17">
        <v>0</v>
      </c>
      <c r="CQ2">
        <v>0.186</v>
      </c>
      <c r="CR2">
        <v>134</v>
      </c>
      <c r="CS2">
        <v>1</v>
      </c>
      <c r="CT2">
        <v>0</v>
      </c>
      <c r="CU2">
        <v>29</v>
      </c>
      <c r="DA2" s="33" t="s">
        <v>85</v>
      </c>
    </row>
    <row r="3" spans="1:105"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IFERROR(F3/SQRT(F3^2+U3), "X")</f>
        <v>0.10718916127037026</v>
      </c>
      <c r="J3" s="32">
        <f>IFERROR(SQRT((1-I3^2)/U3), "X")</f>
        <v>8.9764322246122883E-3</v>
      </c>
      <c r="K3" s="32">
        <f t="shared" si="2"/>
        <v>111.4028352220074</v>
      </c>
      <c r="L3" s="8">
        <v>1</v>
      </c>
      <c r="M3" s="9">
        <v>0</v>
      </c>
      <c r="N3" s="8">
        <v>0</v>
      </c>
      <c r="O3" s="9">
        <v>0</v>
      </c>
      <c r="P3" s="9">
        <v>0</v>
      </c>
      <c r="Q3" s="9">
        <v>1</v>
      </c>
      <c r="R3" s="9">
        <v>0</v>
      </c>
      <c r="S3" s="8">
        <v>12273</v>
      </c>
      <c r="T3" s="9">
        <v>4</v>
      </c>
      <c r="U3" s="9">
        <f t="shared" si="3"/>
        <v>12268</v>
      </c>
      <c r="V3" s="9">
        <f>COUNTIF(B:B,B3)</f>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v>0</v>
      </c>
      <c r="BU3" s="17">
        <v>0</v>
      </c>
      <c r="BV3">
        <v>0</v>
      </c>
      <c r="BW3">
        <v>1</v>
      </c>
      <c r="BX3">
        <v>0</v>
      </c>
      <c r="BY3" s="17">
        <v>0</v>
      </c>
      <c r="BZ3">
        <v>0</v>
      </c>
      <c r="CA3">
        <v>0</v>
      </c>
      <c r="CB3">
        <v>0</v>
      </c>
      <c r="CC3">
        <v>0</v>
      </c>
      <c r="CD3" s="17">
        <v>0</v>
      </c>
      <c r="CE3">
        <v>0</v>
      </c>
      <c r="CF3">
        <v>0</v>
      </c>
      <c r="CG3">
        <v>1</v>
      </c>
      <c r="CH3">
        <v>0</v>
      </c>
      <c r="CI3">
        <v>0</v>
      </c>
      <c r="CJ3">
        <v>0</v>
      </c>
      <c r="CK3">
        <v>1</v>
      </c>
      <c r="CL3">
        <v>0</v>
      </c>
      <c r="CM3">
        <v>0</v>
      </c>
      <c r="CN3">
        <v>0</v>
      </c>
      <c r="CO3">
        <v>0</v>
      </c>
      <c r="CP3" s="17">
        <v>0</v>
      </c>
      <c r="CQ3">
        <v>0.186</v>
      </c>
      <c r="CR3">
        <v>134</v>
      </c>
      <c r="CS3">
        <v>1</v>
      </c>
      <c r="CT3">
        <v>0</v>
      </c>
      <c r="CU3">
        <v>29</v>
      </c>
      <c r="DA3" s="33" t="s">
        <v>85</v>
      </c>
    </row>
    <row r="4" spans="1:105"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IFERROR(F4/SQRT(F4^2+U4), "X")</f>
        <v>9.9280972227489342E-2</v>
      </c>
      <c r="J4" s="32">
        <f>IFERROR(SQRT((1-I4^2)/U4), "X")</f>
        <v>9.3159089221504753E-3</v>
      </c>
      <c r="K4" s="32">
        <f t="shared" si="2"/>
        <v>107.34325639683917</v>
      </c>
      <c r="L4" s="8">
        <v>1</v>
      </c>
      <c r="M4" s="9">
        <v>0</v>
      </c>
      <c r="N4" s="8">
        <v>0</v>
      </c>
      <c r="O4" s="9">
        <v>0</v>
      </c>
      <c r="P4" s="9">
        <v>0</v>
      </c>
      <c r="Q4" s="9">
        <v>1</v>
      </c>
      <c r="R4" s="9">
        <v>0</v>
      </c>
      <c r="S4" s="8">
        <v>11414</v>
      </c>
      <c r="T4" s="9">
        <v>4</v>
      </c>
      <c r="U4" s="9">
        <f t="shared" si="3"/>
        <v>11409</v>
      </c>
      <c r="V4" s="9">
        <f>COUNTIF(B:B,B4)</f>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v>0</v>
      </c>
      <c r="BU4" s="17">
        <v>0</v>
      </c>
      <c r="BV4">
        <v>0</v>
      </c>
      <c r="BW4">
        <v>1</v>
      </c>
      <c r="BX4">
        <v>0</v>
      </c>
      <c r="BY4" s="17">
        <v>0</v>
      </c>
      <c r="BZ4">
        <v>0</v>
      </c>
      <c r="CA4">
        <v>0</v>
      </c>
      <c r="CB4">
        <v>0</v>
      </c>
      <c r="CC4">
        <v>0</v>
      </c>
      <c r="CD4" s="17">
        <v>0</v>
      </c>
      <c r="CE4">
        <v>0</v>
      </c>
      <c r="CF4">
        <v>0</v>
      </c>
      <c r="CG4">
        <v>1</v>
      </c>
      <c r="CH4">
        <v>0</v>
      </c>
      <c r="CI4">
        <v>0</v>
      </c>
      <c r="CJ4">
        <v>0</v>
      </c>
      <c r="CK4">
        <v>1</v>
      </c>
      <c r="CL4">
        <v>0</v>
      </c>
      <c r="CM4">
        <v>0</v>
      </c>
      <c r="CN4">
        <v>0</v>
      </c>
      <c r="CO4">
        <v>0</v>
      </c>
      <c r="CP4" s="17">
        <v>0</v>
      </c>
      <c r="CQ4">
        <v>0.186</v>
      </c>
      <c r="CR4">
        <v>134</v>
      </c>
      <c r="CS4">
        <v>1</v>
      </c>
      <c r="CT4">
        <v>0</v>
      </c>
      <c r="CU4">
        <v>29</v>
      </c>
      <c r="DA4" s="33" t="s">
        <v>85</v>
      </c>
    </row>
    <row r="5" spans="1:105"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IFERROR(F5/SQRT(F5^2+U5), "X")</f>
        <v>9.5574549348597881E-2</v>
      </c>
      <c r="J5" s="57">
        <f>IFERROR(SQRT((1-I5^2)/U5), "X")</f>
        <v>8.9871185644251183E-3</v>
      </c>
      <c r="K5" s="57">
        <f t="shared" si="2"/>
        <v>111.27036912124763</v>
      </c>
      <c r="L5" s="58">
        <v>1</v>
      </c>
      <c r="M5" s="59">
        <v>0</v>
      </c>
      <c r="N5" s="58">
        <v>0</v>
      </c>
      <c r="O5" s="59">
        <v>0</v>
      </c>
      <c r="P5" s="59">
        <v>0</v>
      </c>
      <c r="Q5" s="59">
        <v>1</v>
      </c>
      <c r="R5" s="59">
        <v>0</v>
      </c>
      <c r="S5" s="58">
        <v>12273</v>
      </c>
      <c r="T5" s="59">
        <v>4</v>
      </c>
      <c r="U5" s="59">
        <f t="shared" si="3"/>
        <v>12268</v>
      </c>
      <c r="V5" s="59">
        <f>COUNTIF(B:B,B5)</f>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50">
        <v>0</v>
      </c>
      <c r="BU5" s="64">
        <v>0</v>
      </c>
      <c r="BV5" s="50">
        <v>0</v>
      </c>
      <c r="BW5" s="50">
        <v>1</v>
      </c>
      <c r="BX5" s="50">
        <v>0</v>
      </c>
      <c r="BY5" s="64">
        <v>0</v>
      </c>
      <c r="BZ5" s="50">
        <v>0</v>
      </c>
      <c r="CA5" s="50">
        <v>0</v>
      </c>
      <c r="CB5" s="50">
        <v>0</v>
      </c>
      <c r="CC5" s="50">
        <v>0</v>
      </c>
      <c r="CD5" s="64">
        <v>0</v>
      </c>
      <c r="CE5" s="50">
        <v>0</v>
      </c>
      <c r="CF5" s="50">
        <v>0</v>
      </c>
      <c r="CG5" s="50">
        <v>1</v>
      </c>
      <c r="CH5" s="50">
        <v>0</v>
      </c>
      <c r="CI5" s="50">
        <v>0</v>
      </c>
      <c r="CJ5" s="50">
        <v>0</v>
      </c>
      <c r="CK5" s="50">
        <v>1</v>
      </c>
      <c r="CL5">
        <v>0</v>
      </c>
      <c r="CM5" s="50">
        <v>0</v>
      </c>
      <c r="CN5" s="50">
        <v>0</v>
      </c>
      <c r="CO5" s="50">
        <v>0</v>
      </c>
      <c r="CP5" s="64">
        <v>0</v>
      </c>
      <c r="CQ5">
        <v>0.186</v>
      </c>
      <c r="CR5">
        <v>134</v>
      </c>
      <c r="CS5">
        <v>1</v>
      </c>
      <c r="CT5">
        <v>0</v>
      </c>
      <c r="CU5">
        <v>29</v>
      </c>
      <c r="CV5" s="66"/>
      <c r="DA5" s="33" t="s">
        <v>85</v>
      </c>
    </row>
    <row r="6" spans="1:105"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IFERROR(F6/SQRT(F6^2+U6), "X")</f>
        <v>1.9245703412712013E-2</v>
      </c>
      <c r="J6" s="32">
        <f>IFERROR(SQRT((1-I6^2)/U6), "X")</f>
        <v>3.3420682572972956E-3</v>
      </c>
      <c r="K6" s="32">
        <f t="shared" si="2"/>
        <v>299.21591152919547</v>
      </c>
      <c r="L6" s="8">
        <v>1</v>
      </c>
      <c r="M6" s="9">
        <v>0</v>
      </c>
      <c r="N6" s="8">
        <v>0</v>
      </c>
      <c r="O6" s="9">
        <v>0</v>
      </c>
      <c r="P6" s="9">
        <v>0</v>
      </c>
      <c r="Q6" s="9">
        <v>1</v>
      </c>
      <c r="R6" s="9">
        <v>0</v>
      </c>
      <c r="S6" s="8">
        <f t="shared" ref="S6:S17" si="4">ROUND(174751*AQ6,0)</f>
        <v>89504</v>
      </c>
      <c r="T6" s="9">
        <v>6</v>
      </c>
      <c r="U6" s="9">
        <f t="shared" si="3"/>
        <v>89497</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5">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v>0</v>
      </c>
      <c r="BU6" s="17">
        <v>0</v>
      </c>
      <c r="BV6">
        <v>0</v>
      </c>
      <c r="BW6">
        <v>0</v>
      </c>
      <c r="BX6">
        <v>1</v>
      </c>
      <c r="BY6" s="17">
        <v>0</v>
      </c>
      <c r="BZ6">
        <v>0</v>
      </c>
      <c r="CA6">
        <v>0</v>
      </c>
      <c r="CB6">
        <v>0</v>
      </c>
      <c r="CC6">
        <v>0</v>
      </c>
      <c r="CD6" s="17">
        <v>0</v>
      </c>
      <c r="CE6">
        <v>0</v>
      </c>
      <c r="CF6">
        <v>0</v>
      </c>
      <c r="CG6">
        <v>1</v>
      </c>
      <c r="CH6">
        <v>1</v>
      </c>
      <c r="CI6">
        <v>0</v>
      </c>
      <c r="CJ6">
        <v>0</v>
      </c>
      <c r="CK6">
        <v>0</v>
      </c>
      <c r="CL6">
        <v>0</v>
      </c>
      <c r="CM6">
        <v>0</v>
      </c>
      <c r="CN6">
        <v>0</v>
      </c>
      <c r="CO6">
        <v>0</v>
      </c>
      <c r="CP6" s="17">
        <v>0</v>
      </c>
      <c r="CQ6">
        <v>0.03</v>
      </c>
      <c r="CR6">
        <v>16</v>
      </c>
      <c r="CS6">
        <v>1</v>
      </c>
      <c r="CT6">
        <v>0</v>
      </c>
      <c r="CU6">
        <v>34</v>
      </c>
      <c r="DA6" s="33" t="s">
        <v>85</v>
      </c>
    </row>
    <row r="7" spans="1:105"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IFERROR(F7/SQRT(F7^2+U7), "X")</f>
        <v>9.0201699616629383E-2</v>
      </c>
      <c r="J7" s="32">
        <f>IFERROR(SQRT((1-I7^2)/U7), "X")</f>
        <v>3.3290609700337738E-3</v>
      </c>
      <c r="K7" s="32">
        <f t="shared" si="2"/>
        <v>300.38500616282039</v>
      </c>
      <c r="L7" s="8">
        <v>1</v>
      </c>
      <c r="M7" s="9">
        <v>0</v>
      </c>
      <c r="N7" s="8">
        <v>0</v>
      </c>
      <c r="O7" s="9">
        <v>0</v>
      </c>
      <c r="P7" s="9">
        <v>0</v>
      </c>
      <c r="Q7" s="9">
        <v>1</v>
      </c>
      <c r="R7" s="9">
        <v>0</v>
      </c>
      <c r="S7" s="8">
        <f t="shared" si="4"/>
        <v>89504</v>
      </c>
      <c r="T7" s="9">
        <v>6</v>
      </c>
      <c r="U7" s="9">
        <f t="shared" si="3"/>
        <v>89497</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5"/>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v>0</v>
      </c>
      <c r="BU7" s="17">
        <v>0</v>
      </c>
      <c r="BV7">
        <v>0</v>
      </c>
      <c r="BW7">
        <v>0</v>
      </c>
      <c r="BX7">
        <v>1</v>
      </c>
      <c r="BY7" s="17">
        <v>0</v>
      </c>
      <c r="BZ7">
        <v>0</v>
      </c>
      <c r="CA7">
        <v>0</v>
      </c>
      <c r="CB7">
        <v>0</v>
      </c>
      <c r="CC7">
        <v>0</v>
      </c>
      <c r="CD7" s="17">
        <v>0</v>
      </c>
      <c r="CE7">
        <v>0</v>
      </c>
      <c r="CF7">
        <v>0</v>
      </c>
      <c r="CG7">
        <v>1</v>
      </c>
      <c r="CH7">
        <v>1</v>
      </c>
      <c r="CI7">
        <v>0</v>
      </c>
      <c r="CJ7">
        <v>0</v>
      </c>
      <c r="CK7">
        <v>0</v>
      </c>
      <c r="CL7">
        <v>0</v>
      </c>
      <c r="CM7">
        <v>0</v>
      </c>
      <c r="CN7">
        <v>0</v>
      </c>
      <c r="CO7">
        <v>0</v>
      </c>
      <c r="CP7" s="17">
        <v>0</v>
      </c>
      <c r="CQ7">
        <v>0.03</v>
      </c>
      <c r="CR7">
        <v>16</v>
      </c>
      <c r="CS7">
        <v>1</v>
      </c>
      <c r="CT7">
        <v>0</v>
      </c>
      <c r="CU7">
        <v>34</v>
      </c>
      <c r="DA7" s="33" t="s">
        <v>85</v>
      </c>
    </row>
    <row r="8" spans="1:105"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IFERROR(F8/SQRT(F8^2+U8), "X")</f>
        <v>4.0117910747212535E-2</v>
      </c>
      <c r="J8" s="32">
        <f>IFERROR(SQRT((1-I8^2)/U8), "X")</f>
        <v>3.3399963535995295E-3</v>
      </c>
      <c r="K8" s="32">
        <f t="shared" si="2"/>
        <v>299.40152447241309</v>
      </c>
      <c r="L8" s="8">
        <v>1</v>
      </c>
      <c r="M8" s="9">
        <v>0</v>
      </c>
      <c r="N8" s="8">
        <v>0</v>
      </c>
      <c r="O8" s="9">
        <v>0</v>
      </c>
      <c r="P8" s="9">
        <v>0</v>
      </c>
      <c r="Q8" s="9">
        <v>1</v>
      </c>
      <c r="R8" s="9">
        <v>0</v>
      </c>
      <c r="S8" s="8">
        <f t="shared" si="4"/>
        <v>89504</v>
      </c>
      <c r="T8" s="9">
        <v>6</v>
      </c>
      <c r="U8" s="9">
        <f t="shared" si="3"/>
        <v>89497</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5"/>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v>0</v>
      </c>
      <c r="BU8" s="17">
        <v>0</v>
      </c>
      <c r="BV8">
        <v>0</v>
      </c>
      <c r="BW8">
        <v>0</v>
      </c>
      <c r="BX8">
        <v>1</v>
      </c>
      <c r="BY8" s="17">
        <v>0</v>
      </c>
      <c r="BZ8">
        <v>0</v>
      </c>
      <c r="CA8">
        <v>0</v>
      </c>
      <c r="CB8">
        <v>0</v>
      </c>
      <c r="CC8">
        <v>0</v>
      </c>
      <c r="CD8" s="17">
        <v>0</v>
      </c>
      <c r="CE8">
        <v>0</v>
      </c>
      <c r="CF8">
        <v>0</v>
      </c>
      <c r="CG8">
        <v>1</v>
      </c>
      <c r="CH8">
        <v>1</v>
      </c>
      <c r="CI8">
        <v>0</v>
      </c>
      <c r="CJ8">
        <v>0</v>
      </c>
      <c r="CK8">
        <v>0</v>
      </c>
      <c r="CL8">
        <v>0</v>
      </c>
      <c r="CM8">
        <v>0</v>
      </c>
      <c r="CN8">
        <v>0</v>
      </c>
      <c r="CO8">
        <v>0</v>
      </c>
      <c r="CP8" s="17">
        <v>0</v>
      </c>
      <c r="CQ8">
        <v>0.03</v>
      </c>
      <c r="CR8">
        <v>16</v>
      </c>
      <c r="CS8">
        <v>1</v>
      </c>
      <c r="CT8">
        <v>0</v>
      </c>
      <c r="CU8">
        <v>34</v>
      </c>
      <c r="DA8" s="33" t="s">
        <v>85</v>
      </c>
    </row>
    <row r="9" spans="1:105"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IFERROR(F9/SQRT(F9^2+U9), "X")</f>
        <v>1.4838949670192073E-2</v>
      </c>
      <c r="J9" s="32">
        <f>IFERROR(SQRT((1-I9^2)/U9), "X")</f>
        <v>3.3423193346598752E-3</v>
      </c>
      <c r="K9" s="32">
        <f t="shared" si="2"/>
        <v>299.19343422095938</v>
      </c>
      <c r="L9" s="8">
        <v>1</v>
      </c>
      <c r="M9" s="9">
        <v>0</v>
      </c>
      <c r="N9" s="8">
        <v>0</v>
      </c>
      <c r="O9" s="9">
        <v>0</v>
      </c>
      <c r="P9" s="9">
        <v>0</v>
      </c>
      <c r="Q9" s="9">
        <v>1</v>
      </c>
      <c r="R9" s="9">
        <v>0</v>
      </c>
      <c r="S9" s="8">
        <f t="shared" si="4"/>
        <v>89504</v>
      </c>
      <c r="T9" s="9">
        <v>6</v>
      </c>
      <c r="U9" s="9">
        <f t="shared" si="3"/>
        <v>89497</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5"/>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v>0</v>
      </c>
      <c r="BU9" s="17">
        <v>0</v>
      </c>
      <c r="BV9">
        <v>0</v>
      </c>
      <c r="BW9">
        <v>0</v>
      </c>
      <c r="BX9">
        <v>1</v>
      </c>
      <c r="BY9" s="17">
        <v>0</v>
      </c>
      <c r="BZ9">
        <v>0</v>
      </c>
      <c r="CA9">
        <v>0</v>
      </c>
      <c r="CB9">
        <v>0</v>
      </c>
      <c r="CC9">
        <v>0</v>
      </c>
      <c r="CD9" s="17">
        <v>0</v>
      </c>
      <c r="CE9">
        <v>0</v>
      </c>
      <c r="CF9">
        <v>0</v>
      </c>
      <c r="CG9">
        <v>1</v>
      </c>
      <c r="CH9">
        <v>1</v>
      </c>
      <c r="CI9">
        <v>0</v>
      </c>
      <c r="CJ9">
        <v>0</v>
      </c>
      <c r="CK9">
        <v>0</v>
      </c>
      <c r="CL9">
        <v>0</v>
      </c>
      <c r="CM9">
        <v>0</v>
      </c>
      <c r="CN9">
        <v>0</v>
      </c>
      <c r="CO9">
        <v>0</v>
      </c>
      <c r="CP9" s="17">
        <v>0</v>
      </c>
      <c r="CQ9">
        <v>0.03</v>
      </c>
      <c r="CR9">
        <v>16</v>
      </c>
      <c r="CS9">
        <v>1</v>
      </c>
      <c r="CT9">
        <v>0</v>
      </c>
      <c r="CU9">
        <v>34</v>
      </c>
      <c r="DA9" s="33" t="s">
        <v>85</v>
      </c>
    </row>
    <row r="10" spans="1:105" x14ac:dyDescent="0.25">
      <c r="A10">
        <v>9</v>
      </c>
      <c r="B10">
        <v>2</v>
      </c>
      <c r="C10" s="24" t="s">
        <v>122</v>
      </c>
      <c r="D10" s="12">
        <v>10.055068845243875</v>
      </c>
      <c r="E10" s="13">
        <v>1.2682068813821104</v>
      </c>
      <c r="F10" s="7">
        <v>7.9285714285714288</v>
      </c>
      <c r="G10" s="7">
        <f t="shared" si="0"/>
        <v>8.7868619638617655</v>
      </c>
      <c r="H10" s="15">
        <f t="shared" si="1"/>
        <v>11.323275726625985</v>
      </c>
      <c r="I10" s="11">
        <f>IFERROR(F10/SQRT(F10^2+U10), "X")</f>
        <v>2.6493432825894069E-2</v>
      </c>
      <c r="J10" s="32">
        <f>IFERROR(SQRT((1-I10^2)/U10), "X")</f>
        <v>3.3415140501127654E-3</v>
      </c>
      <c r="K10" s="32">
        <f t="shared" si="2"/>
        <v>299.26553801749037</v>
      </c>
      <c r="L10" s="8">
        <v>1</v>
      </c>
      <c r="M10" s="9">
        <v>0</v>
      </c>
      <c r="N10" s="8">
        <v>0</v>
      </c>
      <c r="O10" s="9">
        <v>0</v>
      </c>
      <c r="P10" s="9">
        <v>0</v>
      </c>
      <c r="Q10" s="9">
        <v>1</v>
      </c>
      <c r="R10" s="9">
        <v>0</v>
      </c>
      <c r="S10" s="8">
        <f t="shared" si="4"/>
        <v>89504</v>
      </c>
      <c r="T10" s="9">
        <v>6</v>
      </c>
      <c r="U10" s="9">
        <f t="shared" si="3"/>
        <v>89497</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5"/>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v>0</v>
      </c>
      <c r="BU10" s="17">
        <v>0</v>
      </c>
      <c r="BV10">
        <v>0</v>
      </c>
      <c r="BW10">
        <v>0</v>
      </c>
      <c r="BX10">
        <v>1</v>
      </c>
      <c r="BY10" s="17">
        <v>0</v>
      </c>
      <c r="BZ10">
        <v>0</v>
      </c>
      <c r="CA10">
        <v>0</v>
      </c>
      <c r="CB10">
        <v>0</v>
      </c>
      <c r="CC10">
        <v>0</v>
      </c>
      <c r="CD10" s="17">
        <v>0</v>
      </c>
      <c r="CE10">
        <v>0</v>
      </c>
      <c r="CF10">
        <v>0</v>
      </c>
      <c r="CG10">
        <v>1</v>
      </c>
      <c r="CH10">
        <v>1</v>
      </c>
      <c r="CI10">
        <v>0</v>
      </c>
      <c r="CJ10">
        <v>0</v>
      </c>
      <c r="CK10">
        <v>0</v>
      </c>
      <c r="CL10">
        <v>0</v>
      </c>
      <c r="CM10">
        <v>0</v>
      </c>
      <c r="CN10">
        <v>0</v>
      </c>
      <c r="CO10">
        <v>0</v>
      </c>
      <c r="CP10" s="17">
        <v>0</v>
      </c>
      <c r="CQ10">
        <v>0.03</v>
      </c>
      <c r="CR10">
        <v>16</v>
      </c>
      <c r="CS10">
        <v>1</v>
      </c>
      <c r="CT10">
        <v>0</v>
      </c>
      <c r="CU10">
        <v>34</v>
      </c>
      <c r="DA10" s="33" t="s">
        <v>85</v>
      </c>
    </row>
    <row r="11" spans="1:105" x14ac:dyDescent="0.25">
      <c r="A11">
        <v>10</v>
      </c>
      <c r="B11">
        <v>2</v>
      </c>
      <c r="C11" s="24" t="s">
        <v>122</v>
      </c>
      <c r="D11" s="12">
        <v>9.3011973943858628</v>
      </c>
      <c r="E11" s="13">
        <v>0.23252993485964657</v>
      </c>
      <c r="F11" s="7">
        <v>40</v>
      </c>
      <c r="G11" s="7">
        <f t="shared" si="0"/>
        <v>9.0686674595262158</v>
      </c>
      <c r="H11" s="15">
        <f t="shared" si="1"/>
        <v>9.5337273292455098</v>
      </c>
      <c r="I11" s="11">
        <f>IFERROR(F11/SQRT(F11^2+U11), "X")</f>
        <v>0.13252809453356401</v>
      </c>
      <c r="J11" s="32">
        <f>IFERROR(SQRT((1-I11^2)/U11), "X")</f>
        <v>3.3132023633391005E-3</v>
      </c>
      <c r="K11" s="32">
        <f t="shared" si="2"/>
        <v>301.82279569310197</v>
      </c>
      <c r="L11" s="8">
        <v>1</v>
      </c>
      <c r="M11" s="9">
        <v>0</v>
      </c>
      <c r="N11" s="8">
        <v>0</v>
      </c>
      <c r="O11" s="9">
        <v>0</v>
      </c>
      <c r="P11" s="9">
        <v>0</v>
      </c>
      <c r="Q11" s="9">
        <v>1</v>
      </c>
      <c r="R11" s="9">
        <v>0</v>
      </c>
      <c r="S11" s="8">
        <f t="shared" si="4"/>
        <v>89504</v>
      </c>
      <c r="T11" s="9">
        <v>6</v>
      </c>
      <c r="U11" s="9">
        <f t="shared" si="3"/>
        <v>89497</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5"/>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v>0</v>
      </c>
      <c r="BU11" s="17">
        <v>0</v>
      </c>
      <c r="BV11">
        <v>0</v>
      </c>
      <c r="BW11">
        <v>0</v>
      </c>
      <c r="BX11">
        <v>1</v>
      </c>
      <c r="BY11" s="17">
        <v>0</v>
      </c>
      <c r="BZ11">
        <v>0</v>
      </c>
      <c r="CA11">
        <v>0</v>
      </c>
      <c r="CB11">
        <v>0</v>
      </c>
      <c r="CC11">
        <v>0</v>
      </c>
      <c r="CD11" s="17">
        <v>0</v>
      </c>
      <c r="CE11">
        <v>0</v>
      </c>
      <c r="CF11">
        <v>0</v>
      </c>
      <c r="CG11">
        <v>1</v>
      </c>
      <c r="CH11">
        <v>1</v>
      </c>
      <c r="CI11">
        <v>0</v>
      </c>
      <c r="CJ11">
        <v>0</v>
      </c>
      <c r="CK11">
        <v>0</v>
      </c>
      <c r="CL11">
        <v>0</v>
      </c>
      <c r="CM11">
        <v>0</v>
      </c>
      <c r="CN11">
        <v>0</v>
      </c>
      <c r="CO11">
        <v>0</v>
      </c>
      <c r="CP11" s="17">
        <v>0</v>
      </c>
      <c r="CQ11">
        <v>0.03</v>
      </c>
      <c r="CR11">
        <v>16</v>
      </c>
      <c r="CS11">
        <v>1</v>
      </c>
      <c r="CT11">
        <v>0</v>
      </c>
      <c r="CU11">
        <v>34</v>
      </c>
      <c r="DA11" s="33" t="s">
        <v>85</v>
      </c>
    </row>
    <row r="12" spans="1:105" x14ac:dyDescent="0.25">
      <c r="A12">
        <v>11</v>
      </c>
      <c r="B12">
        <v>2</v>
      </c>
      <c r="C12" s="24" t="s">
        <v>122</v>
      </c>
      <c r="D12" s="12">
        <v>9.6522522827120927</v>
      </c>
      <c r="E12" s="13">
        <v>0.49007020419951025</v>
      </c>
      <c r="F12" s="7">
        <v>19.695652173913043</v>
      </c>
      <c r="G12" s="7">
        <f t="shared" si="0"/>
        <v>9.1621820785125827</v>
      </c>
      <c r="H12" s="15">
        <f t="shared" si="1"/>
        <v>10.142322486911603</v>
      </c>
      <c r="I12" s="11">
        <f>IFERROR(F12/SQRT(F12^2+U12), "X")</f>
        <v>6.5694188301622353E-2</v>
      </c>
      <c r="J12" s="32">
        <f>IFERROR(SQRT((1-I12^2)/U12), "X")</f>
        <v>3.3354665142104061E-3</v>
      </c>
      <c r="K12" s="32">
        <f t="shared" si="2"/>
        <v>299.80813650492507</v>
      </c>
      <c r="L12" s="8">
        <v>1</v>
      </c>
      <c r="M12" s="9">
        <v>0</v>
      </c>
      <c r="N12" s="8">
        <v>0</v>
      </c>
      <c r="O12" s="9">
        <v>0</v>
      </c>
      <c r="P12" s="9">
        <v>0</v>
      </c>
      <c r="Q12" s="9">
        <v>1</v>
      </c>
      <c r="R12" s="9">
        <v>0</v>
      </c>
      <c r="S12" s="8">
        <f t="shared" si="4"/>
        <v>89504</v>
      </c>
      <c r="T12" s="9">
        <v>6</v>
      </c>
      <c r="U12" s="9">
        <f t="shared" si="3"/>
        <v>89497</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5"/>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v>0</v>
      </c>
      <c r="BU12" s="17">
        <v>0</v>
      </c>
      <c r="BV12">
        <v>0</v>
      </c>
      <c r="BW12">
        <v>0</v>
      </c>
      <c r="BX12">
        <v>1</v>
      </c>
      <c r="BY12" s="17">
        <v>0</v>
      </c>
      <c r="BZ12">
        <v>0</v>
      </c>
      <c r="CA12">
        <v>0</v>
      </c>
      <c r="CB12">
        <v>0</v>
      </c>
      <c r="CC12">
        <v>0</v>
      </c>
      <c r="CD12" s="17">
        <v>0</v>
      </c>
      <c r="CE12">
        <v>0</v>
      </c>
      <c r="CF12">
        <v>0</v>
      </c>
      <c r="CG12">
        <v>1</v>
      </c>
      <c r="CH12">
        <v>1</v>
      </c>
      <c r="CI12">
        <v>0</v>
      </c>
      <c r="CJ12">
        <v>0</v>
      </c>
      <c r="CK12">
        <v>0</v>
      </c>
      <c r="CL12">
        <v>0</v>
      </c>
      <c r="CM12">
        <v>0</v>
      </c>
      <c r="CN12">
        <v>0</v>
      </c>
      <c r="CO12">
        <v>0</v>
      </c>
      <c r="CP12" s="17">
        <v>0</v>
      </c>
      <c r="CQ12">
        <v>0.03</v>
      </c>
      <c r="CR12">
        <v>16</v>
      </c>
      <c r="CS12">
        <v>1</v>
      </c>
      <c r="CT12">
        <v>0</v>
      </c>
      <c r="CU12">
        <v>34</v>
      </c>
      <c r="DA12" s="33" t="s">
        <v>85</v>
      </c>
    </row>
    <row r="13" spans="1:105" x14ac:dyDescent="0.25">
      <c r="A13">
        <v>12</v>
      </c>
      <c r="B13">
        <v>2</v>
      </c>
      <c r="C13" s="24" t="s">
        <v>122</v>
      </c>
      <c r="D13" s="12">
        <v>8.0179692227235311</v>
      </c>
      <c r="E13" s="13">
        <v>0.68816901512397566</v>
      </c>
      <c r="F13" s="7">
        <v>11.651162790697676</v>
      </c>
      <c r="G13" s="7">
        <f t="shared" si="0"/>
        <v>7.3298002075995559</v>
      </c>
      <c r="H13" s="15">
        <f t="shared" si="1"/>
        <v>8.7061382378475063</v>
      </c>
      <c r="I13" s="11">
        <f>IFERROR(F13/SQRT(F13^2+U13), "X")</f>
        <v>3.8916691416475128E-2</v>
      </c>
      <c r="J13" s="32">
        <f>IFERROR(SQRT((1-I13^2)/U13), "X")</f>
        <v>3.3401551515138328E-3</v>
      </c>
      <c r="K13" s="32">
        <f t="shared" si="2"/>
        <v>299.38729030200221</v>
      </c>
      <c r="L13" s="8">
        <v>1</v>
      </c>
      <c r="M13" s="9">
        <v>0</v>
      </c>
      <c r="N13" s="8">
        <v>0</v>
      </c>
      <c r="O13" s="9">
        <v>0</v>
      </c>
      <c r="P13" s="9">
        <v>0</v>
      </c>
      <c r="Q13" s="9">
        <v>1</v>
      </c>
      <c r="R13" s="9">
        <v>0</v>
      </c>
      <c r="S13" s="8">
        <f t="shared" si="4"/>
        <v>89504</v>
      </c>
      <c r="T13" s="9">
        <v>6</v>
      </c>
      <c r="U13" s="9">
        <f t="shared" si="3"/>
        <v>89497</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5"/>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v>0</v>
      </c>
      <c r="BU13" s="17">
        <v>0</v>
      </c>
      <c r="BV13">
        <v>0</v>
      </c>
      <c r="BW13">
        <v>0</v>
      </c>
      <c r="BX13">
        <v>1</v>
      </c>
      <c r="BY13" s="17">
        <v>0</v>
      </c>
      <c r="BZ13">
        <v>0</v>
      </c>
      <c r="CA13">
        <v>0</v>
      </c>
      <c r="CB13">
        <v>0</v>
      </c>
      <c r="CC13">
        <v>0</v>
      </c>
      <c r="CD13" s="17">
        <v>0</v>
      </c>
      <c r="CE13">
        <v>0</v>
      </c>
      <c r="CF13">
        <v>0</v>
      </c>
      <c r="CG13">
        <v>1</v>
      </c>
      <c r="CH13">
        <v>1</v>
      </c>
      <c r="CI13">
        <v>0</v>
      </c>
      <c r="CJ13">
        <v>0</v>
      </c>
      <c r="CK13">
        <v>0</v>
      </c>
      <c r="CL13">
        <v>0</v>
      </c>
      <c r="CM13">
        <v>0</v>
      </c>
      <c r="CN13">
        <v>0</v>
      </c>
      <c r="CO13">
        <v>0</v>
      </c>
      <c r="CP13" s="17">
        <v>0</v>
      </c>
      <c r="CQ13">
        <v>0.03</v>
      </c>
      <c r="CR13">
        <v>16</v>
      </c>
      <c r="CS13">
        <v>1</v>
      </c>
      <c r="CT13">
        <v>0</v>
      </c>
      <c r="CU13">
        <v>34</v>
      </c>
      <c r="DA13" s="33" t="s">
        <v>85</v>
      </c>
    </row>
    <row r="14" spans="1:105" x14ac:dyDescent="0.25">
      <c r="A14">
        <v>13</v>
      </c>
      <c r="B14">
        <v>2</v>
      </c>
      <c r="C14" s="24" t="s">
        <v>122</v>
      </c>
      <c r="D14" s="12">
        <v>6.0884511510989503</v>
      </c>
      <c r="E14" s="13">
        <v>1.0042806022431259</v>
      </c>
      <c r="F14" s="7">
        <v>6.0625</v>
      </c>
      <c r="G14" s="7">
        <f t="shared" si="0"/>
        <v>5.0841705488558242</v>
      </c>
      <c r="H14" s="15">
        <f t="shared" si="1"/>
        <v>7.0927317533420764</v>
      </c>
      <c r="I14" s="11">
        <f>IFERROR(F14/SQRT(F14^2+U14), "X")</f>
        <v>2.026088235304261E-2</v>
      </c>
      <c r="J14" s="32">
        <f>IFERROR(SQRT((1-I14^2)/U14), "X")</f>
        <v>3.3420012128730077E-3</v>
      </c>
      <c r="K14" s="32">
        <f t="shared" si="2"/>
        <v>299.22191414776091</v>
      </c>
      <c r="L14" s="8">
        <v>1</v>
      </c>
      <c r="M14" s="9">
        <v>0</v>
      </c>
      <c r="N14" s="8">
        <v>0</v>
      </c>
      <c r="O14" s="9">
        <v>0</v>
      </c>
      <c r="P14" s="9">
        <v>0</v>
      </c>
      <c r="Q14" s="9">
        <v>1</v>
      </c>
      <c r="R14" s="9">
        <v>0</v>
      </c>
      <c r="S14" s="8">
        <f t="shared" si="4"/>
        <v>89504</v>
      </c>
      <c r="T14" s="9">
        <v>6</v>
      </c>
      <c r="U14" s="9">
        <f t="shared" si="3"/>
        <v>89497</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5"/>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v>0</v>
      </c>
      <c r="BU14" s="17">
        <v>0</v>
      </c>
      <c r="BV14">
        <v>0</v>
      </c>
      <c r="BW14">
        <v>0</v>
      </c>
      <c r="BX14">
        <v>1</v>
      </c>
      <c r="BY14" s="17">
        <v>0</v>
      </c>
      <c r="BZ14">
        <v>0</v>
      </c>
      <c r="CA14">
        <v>0</v>
      </c>
      <c r="CB14">
        <v>0</v>
      </c>
      <c r="CC14">
        <v>0</v>
      </c>
      <c r="CD14" s="17">
        <v>0</v>
      </c>
      <c r="CE14">
        <v>0</v>
      </c>
      <c r="CF14">
        <v>0</v>
      </c>
      <c r="CG14">
        <v>1</v>
      </c>
      <c r="CH14">
        <v>1</v>
      </c>
      <c r="CI14">
        <v>0</v>
      </c>
      <c r="CJ14">
        <v>0</v>
      </c>
      <c r="CK14">
        <v>0</v>
      </c>
      <c r="CL14">
        <v>0</v>
      </c>
      <c r="CM14">
        <v>0</v>
      </c>
      <c r="CN14">
        <v>0</v>
      </c>
      <c r="CO14">
        <v>0</v>
      </c>
      <c r="CP14" s="17">
        <v>0</v>
      </c>
      <c r="CQ14">
        <v>0.03</v>
      </c>
      <c r="CR14">
        <v>16</v>
      </c>
      <c r="CS14">
        <v>1</v>
      </c>
      <c r="CT14">
        <v>0</v>
      </c>
      <c r="CU14">
        <v>34</v>
      </c>
      <c r="DA14" s="33" t="s">
        <v>85</v>
      </c>
    </row>
    <row r="15" spans="1:105" x14ac:dyDescent="0.25">
      <c r="A15">
        <v>14</v>
      </c>
      <c r="B15">
        <v>2</v>
      </c>
      <c r="C15" s="24" t="s">
        <v>122</v>
      </c>
      <c r="D15" s="12">
        <v>8.8490569773641781</v>
      </c>
      <c r="E15" s="13">
        <v>0.16759577608644274</v>
      </c>
      <c r="F15" s="7">
        <v>52.800000000000004</v>
      </c>
      <c r="G15" s="7">
        <f t="shared" si="0"/>
        <v>8.6814612012777346</v>
      </c>
      <c r="H15" s="15">
        <f t="shared" si="1"/>
        <v>9.0166527534506216</v>
      </c>
      <c r="I15" s="11">
        <f>IFERROR(F15/SQRT(F15^2+U15), "X")</f>
        <v>0.17380759120628742</v>
      </c>
      <c r="J15" s="32">
        <f>IFERROR(SQRT((1-I15^2)/U15), "X")</f>
        <v>3.2918104395130189E-3</v>
      </c>
      <c r="K15" s="32">
        <f t="shared" si="2"/>
        <v>303.78419972078865</v>
      </c>
      <c r="L15" s="8">
        <v>1</v>
      </c>
      <c r="M15" s="9">
        <v>0</v>
      </c>
      <c r="N15" s="8">
        <v>0</v>
      </c>
      <c r="O15" s="9">
        <v>0</v>
      </c>
      <c r="P15" s="9">
        <v>0</v>
      </c>
      <c r="Q15" s="9">
        <v>1</v>
      </c>
      <c r="R15" s="9">
        <v>0</v>
      </c>
      <c r="S15" s="8">
        <f t="shared" si="4"/>
        <v>89504</v>
      </c>
      <c r="T15" s="9">
        <v>6</v>
      </c>
      <c r="U15" s="9">
        <f t="shared" si="3"/>
        <v>89497</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5"/>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v>0</v>
      </c>
      <c r="BU15" s="17">
        <v>0</v>
      </c>
      <c r="BV15">
        <v>0</v>
      </c>
      <c r="BW15">
        <v>0</v>
      </c>
      <c r="BX15">
        <v>1</v>
      </c>
      <c r="BY15" s="17">
        <v>0</v>
      </c>
      <c r="BZ15">
        <v>0</v>
      </c>
      <c r="CA15">
        <v>0</v>
      </c>
      <c r="CB15">
        <v>0</v>
      </c>
      <c r="CC15">
        <v>0</v>
      </c>
      <c r="CD15" s="17">
        <v>0</v>
      </c>
      <c r="CE15">
        <v>0</v>
      </c>
      <c r="CF15">
        <v>0</v>
      </c>
      <c r="CG15">
        <v>1</v>
      </c>
      <c r="CH15">
        <v>1</v>
      </c>
      <c r="CI15">
        <v>0</v>
      </c>
      <c r="CJ15">
        <v>0</v>
      </c>
      <c r="CK15">
        <v>0</v>
      </c>
      <c r="CL15">
        <v>0</v>
      </c>
      <c r="CM15">
        <v>0</v>
      </c>
      <c r="CN15">
        <v>0</v>
      </c>
      <c r="CO15">
        <v>0</v>
      </c>
      <c r="CP15" s="17">
        <v>0</v>
      </c>
      <c r="CQ15">
        <v>0.03</v>
      </c>
      <c r="CR15">
        <v>16</v>
      </c>
      <c r="CS15">
        <v>1</v>
      </c>
      <c r="CT15">
        <v>0</v>
      </c>
      <c r="CU15">
        <v>34</v>
      </c>
      <c r="DA15" s="33" t="s">
        <v>85</v>
      </c>
    </row>
    <row r="16" spans="1:105" x14ac:dyDescent="0.25">
      <c r="A16">
        <v>15</v>
      </c>
      <c r="B16">
        <v>2</v>
      </c>
      <c r="C16" s="24" t="s">
        <v>122</v>
      </c>
      <c r="D16" s="12">
        <v>9.3372444707743529</v>
      </c>
      <c r="E16" s="13">
        <v>0.33347301681336977</v>
      </c>
      <c r="F16" s="7">
        <v>27.999999999999996</v>
      </c>
      <c r="G16" s="7">
        <f t="shared" si="0"/>
        <v>9.003771453960983</v>
      </c>
      <c r="H16" s="15">
        <f t="shared" si="1"/>
        <v>9.6707174875877229</v>
      </c>
      <c r="I16" s="11">
        <f>IFERROR(F16/SQRT(F16^2+U16), "X")</f>
        <v>9.3187969933829662E-2</v>
      </c>
      <c r="J16" s="32">
        <f>IFERROR(SQRT((1-I16^2)/U16), "X")</f>
        <v>3.32814178335106E-3</v>
      </c>
      <c r="K16" s="32">
        <f t="shared" si="2"/>
        <v>300.46796834271703</v>
      </c>
      <c r="L16" s="8">
        <v>1</v>
      </c>
      <c r="M16" s="9">
        <v>0</v>
      </c>
      <c r="N16" s="8">
        <v>0</v>
      </c>
      <c r="O16" s="9">
        <v>0</v>
      </c>
      <c r="P16" s="9">
        <v>0</v>
      </c>
      <c r="Q16" s="9">
        <v>1</v>
      </c>
      <c r="R16" s="9">
        <v>0</v>
      </c>
      <c r="S16" s="8">
        <f t="shared" si="4"/>
        <v>89504</v>
      </c>
      <c r="T16" s="9">
        <v>6</v>
      </c>
      <c r="U16" s="9">
        <f t="shared" si="3"/>
        <v>89497</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5"/>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v>0</v>
      </c>
      <c r="BU16" s="17">
        <v>0</v>
      </c>
      <c r="BV16">
        <v>0</v>
      </c>
      <c r="BW16">
        <v>0</v>
      </c>
      <c r="BX16">
        <v>1</v>
      </c>
      <c r="BY16" s="17">
        <v>0</v>
      </c>
      <c r="BZ16">
        <v>0</v>
      </c>
      <c r="CA16">
        <v>0</v>
      </c>
      <c r="CB16">
        <v>0</v>
      </c>
      <c r="CC16">
        <v>0</v>
      </c>
      <c r="CD16" s="17">
        <v>0</v>
      </c>
      <c r="CE16">
        <v>0</v>
      </c>
      <c r="CF16">
        <v>0</v>
      </c>
      <c r="CG16">
        <v>1</v>
      </c>
      <c r="CH16">
        <v>1</v>
      </c>
      <c r="CI16">
        <v>0</v>
      </c>
      <c r="CJ16">
        <v>0</v>
      </c>
      <c r="CK16">
        <v>0</v>
      </c>
      <c r="CL16">
        <v>0</v>
      </c>
      <c r="CM16">
        <v>0</v>
      </c>
      <c r="CN16">
        <v>0</v>
      </c>
      <c r="CO16">
        <v>0</v>
      </c>
      <c r="CP16" s="17">
        <v>0</v>
      </c>
      <c r="CQ16">
        <v>0.03</v>
      </c>
      <c r="CR16">
        <v>16</v>
      </c>
      <c r="CS16">
        <v>1</v>
      </c>
      <c r="CT16">
        <v>0</v>
      </c>
      <c r="CU16">
        <v>34</v>
      </c>
      <c r="DA16" s="33" t="s">
        <v>85</v>
      </c>
    </row>
    <row r="17" spans="1:105" x14ac:dyDescent="0.25">
      <c r="A17">
        <v>16</v>
      </c>
      <c r="B17">
        <v>2</v>
      </c>
      <c r="C17" s="24" t="s">
        <v>122</v>
      </c>
      <c r="D17" s="12">
        <v>7.7699075768273174</v>
      </c>
      <c r="E17" s="13">
        <v>0.35575019082247866</v>
      </c>
      <c r="F17" s="7">
        <v>21.84090909090909</v>
      </c>
      <c r="G17" s="7">
        <f t="shared" si="0"/>
        <v>7.4141573860048391</v>
      </c>
      <c r="H17" s="15">
        <f t="shared" si="1"/>
        <v>8.1256577676497965</v>
      </c>
      <c r="I17" s="11">
        <f>IFERROR(F17/SQRT(F17^2+U17), "X")</f>
        <v>7.2813538333993177E-2</v>
      </c>
      <c r="J17" s="32">
        <f>IFERROR(SQRT((1-I17^2)/U17), "X")</f>
        <v>3.3338144502556713E-3</v>
      </c>
      <c r="K17" s="32">
        <f t="shared" si="2"/>
        <v>299.95670572587198</v>
      </c>
      <c r="L17" s="8">
        <v>1</v>
      </c>
      <c r="M17" s="9">
        <v>0</v>
      </c>
      <c r="N17" s="8">
        <v>0</v>
      </c>
      <c r="O17" s="9">
        <v>0</v>
      </c>
      <c r="P17" s="9">
        <v>0</v>
      </c>
      <c r="Q17" s="9">
        <v>1</v>
      </c>
      <c r="R17" s="9">
        <v>0</v>
      </c>
      <c r="S17" s="8">
        <f t="shared" si="4"/>
        <v>89504</v>
      </c>
      <c r="T17" s="9">
        <v>6</v>
      </c>
      <c r="U17" s="9">
        <f t="shared" si="3"/>
        <v>89497</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5"/>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v>0</v>
      </c>
      <c r="BU17" s="17">
        <v>0</v>
      </c>
      <c r="BV17">
        <v>0</v>
      </c>
      <c r="BW17">
        <v>0</v>
      </c>
      <c r="BX17">
        <v>1</v>
      </c>
      <c r="BY17" s="17">
        <v>0</v>
      </c>
      <c r="BZ17">
        <v>0</v>
      </c>
      <c r="CA17">
        <v>0</v>
      </c>
      <c r="CB17">
        <v>0</v>
      </c>
      <c r="CC17">
        <v>0</v>
      </c>
      <c r="CD17" s="17">
        <v>0</v>
      </c>
      <c r="CE17">
        <v>0</v>
      </c>
      <c r="CF17">
        <v>0</v>
      </c>
      <c r="CG17">
        <v>1</v>
      </c>
      <c r="CH17">
        <v>1</v>
      </c>
      <c r="CI17">
        <v>0</v>
      </c>
      <c r="CJ17">
        <v>0</v>
      </c>
      <c r="CK17">
        <v>0</v>
      </c>
      <c r="CL17">
        <v>0</v>
      </c>
      <c r="CM17">
        <v>0</v>
      </c>
      <c r="CN17">
        <v>0</v>
      </c>
      <c r="CO17">
        <v>0</v>
      </c>
      <c r="CP17" s="17">
        <v>0</v>
      </c>
      <c r="CQ17">
        <v>0.03</v>
      </c>
      <c r="CR17">
        <v>16</v>
      </c>
      <c r="CS17">
        <v>1</v>
      </c>
      <c r="CT17">
        <v>0</v>
      </c>
      <c r="CU17">
        <v>34</v>
      </c>
      <c r="DA17" s="33" t="s">
        <v>85</v>
      </c>
    </row>
    <row r="18" spans="1:105" x14ac:dyDescent="0.25">
      <c r="A18">
        <v>17</v>
      </c>
      <c r="B18">
        <v>2</v>
      </c>
      <c r="C18" s="24" t="s">
        <v>122</v>
      </c>
      <c r="D18" s="12">
        <v>4.9811001507905184</v>
      </c>
      <c r="E18" s="13">
        <v>1.7766981429571278</v>
      </c>
      <c r="F18" s="7">
        <v>2.8035714285714284</v>
      </c>
      <c r="G18" s="7">
        <f t="shared" si="0"/>
        <v>3.2044020078333908</v>
      </c>
      <c r="H18" s="15">
        <f t="shared" si="1"/>
        <v>6.757798293747646</v>
      </c>
      <c r="I18" s="11">
        <f>IFERROR(F18/SQRT(F18^2+U18), "X")</f>
        <v>9.6021808776122364E-3</v>
      </c>
      <c r="J18" s="32">
        <f>IFERROR(SQRT((1-I18^2)/U18), "X")</f>
        <v>3.4249817143075494E-3</v>
      </c>
      <c r="K18" s="32">
        <f t="shared" si="2"/>
        <v>291.97236172753594</v>
      </c>
      <c r="L18" s="8">
        <v>1</v>
      </c>
      <c r="M18" s="9">
        <v>0</v>
      </c>
      <c r="N18" s="8">
        <v>0</v>
      </c>
      <c r="O18" s="9">
        <v>0</v>
      </c>
      <c r="P18" s="9">
        <v>0</v>
      </c>
      <c r="Q18" s="9">
        <v>1</v>
      </c>
      <c r="R18" s="9">
        <v>0</v>
      </c>
      <c r="S18" s="8">
        <f t="shared" ref="S18:S29" si="6">ROUND(174751*AR18,0)</f>
        <v>85247</v>
      </c>
      <c r="T18" s="9">
        <v>6</v>
      </c>
      <c r="U18" s="9">
        <f t="shared" si="3"/>
        <v>85240</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5"/>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v>0</v>
      </c>
      <c r="BU18" s="17">
        <v>0</v>
      </c>
      <c r="BV18">
        <v>0</v>
      </c>
      <c r="BW18">
        <v>0</v>
      </c>
      <c r="BX18">
        <v>1</v>
      </c>
      <c r="BY18" s="17">
        <v>0</v>
      </c>
      <c r="BZ18">
        <v>0</v>
      </c>
      <c r="CA18">
        <v>0</v>
      </c>
      <c r="CB18">
        <v>0</v>
      </c>
      <c r="CC18">
        <v>0</v>
      </c>
      <c r="CD18" s="17">
        <v>0</v>
      </c>
      <c r="CE18">
        <v>0</v>
      </c>
      <c r="CF18">
        <v>0</v>
      </c>
      <c r="CG18">
        <v>1</v>
      </c>
      <c r="CH18">
        <v>1</v>
      </c>
      <c r="CI18">
        <v>0</v>
      </c>
      <c r="CJ18">
        <v>0</v>
      </c>
      <c r="CK18">
        <v>0</v>
      </c>
      <c r="CL18">
        <v>0</v>
      </c>
      <c r="CM18">
        <v>0</v>
      </c>
      <c r="CN18">
        <v>0</v>
      </c>
      <c r="CO18">
        <v>0</v>
      </c>
      <c r="CP18" s="17">
        <v>0</v>
      </c>
      <c r="CQ18">
        <v>0.03</v>
      </c>
      <c r="CR18">
        <v>16</v>
      </c>
      <c r="CS18">
        <v>1</v>
      </c>
      <c r="CT18">
        <v>0</v>
      </c>
      <c r="CU18">
        <v>34</v>
      </c>
      <c r="DA18" s="33" t="s">
        <v>85</v>
      </c>
    </row>
    <row r="19" spans="1:105" x14ac:dyDescent="0.25">
      <c r="A19">
        <v>18</v>
      </c>
      <c r="B19">
        <v>2</v>
      </c>
      <c r="C19" s="24" t="s">
        <v>122</v>
      </c>
      <c r="D19" s="12">
        <v>8.3312525606173082</v>
      </c>
      <c r="E19" s="13">
        <v>0.3386688032771264</v>
      </c>
      <c r="F19" s="7">
        <v>24.599999999999998</v>
      </c>
      <c r="G19" s="7">
        <f t="shared" si="0"/>
        <v>7.9925837573401814</v>
      </c>
      <c r="H19" s="15">
        <f t="shared" si="1"/>
        <v>8.669921363894435</v>
      </c>
      <c r="I19" s="11">
        <f>IFERROR(F19/SQRT(F19^2+U19), "X")</f>
        <v>8.3960922163021756E-2</v>
      </c>
      <c r="J19" s="32">
        <f>IFERROR(SQRT((1-I19^2)/U19), "X")</f>
        <v>3.4130456163829989E-3</v>
      </c>
      <c r="K19" s="32">
        <f t="shared" si="2"/>
        <v>292.99344702569715</v>
      </c>
      <c r="L19" s="8">
        <v>1</v>
      </c>
      <c r="M19" s="9">
        <v>0</v>
      </c>
      <c r="N19" s="8">
        <v>0</v>
      </c>
      <c r="O19" s="9">
        <v>0</v>
      </c>
      <c r="P19" s="9">
        <v>0</v>
      </c>
      <c r="Q19" s="9">
        <v>1</v>
      </c>
      <c r="R19" s="9">
        <v>0</v>
      </c>
      <c r="S19" s="8">
        <f t="shared" si="6"/>
        <v>85247</v>
      </c>
      <c r="T19" s="9">
        <v>6</v>
      </c>
      <c r="U19" s="9">
        <f t="shared" si="3"/>
        <v>85240</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5"/>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v>0</v>
      </c>
      <c r="BU19" s="17">
        <v>0</v>
      </c>
      <c r="BV19">
        <v>0</v>
      </c>
      <c r="BW19">
        <v>0</v>
      </c>
      <c r="BX19">
        <v>1</v>
      </c>
      <c r="BY19" s="17">
        <v>0</v>
      </c>
      <c r="BZ19">
        <v>0</v>
      </c>
      <c r="CA19">
        <v>0</v>
      </c>
      <c r="CB19">
        <v>0</v>
      </c>
      <c r="CC19">
        <v>0</v>
      </c>
      <c r="CD19" s="17">
        <v>0</v>
      </c>
      <c r="CE19">
        <v>0</v>
      </c>
      <c r="CF19">
        <v>0</v>
      </c>
      <c r="CG19">
        <v>1</v>
      </c>
      <c r="CH19">
        <v>1</v>
      </c>
      <c r="CI19">
        <v>0</v>
      </c>
      <c r="CJ19">
        <v>0</v>
      </c>
      <c r="CK19">
        <v>0</v>
      </c>
      <c r="CL19">
        <v>0</v>
      </c>
      <c r="CM19">
        <v>0</v>
      </c>
      <c r="CN19">
        <v>0</v>
      </c>
      <c r="CO19">
        <v>0</v>
      </c>
      <c r="CP19" s="17">
        <v>0</v>
      </c>
      <c r="CQ19">
        <v>0.03</v>
      </c>
      <c r="CR19">
        <v>16</v>
      </c>
      <c r="CS19">
        <v>1</v>
      </c>
      <c r="CT19">
        <v>0</v>
      </c>
      <c r="CU19">
        <v>34</v>
      </c>
      <c r="DA19" s="33" t="s">
        <v>85</v>
      </c>
    </row>
    <row r="20" spans="1:105" x14ac:dyDescent="0.25">
      <c r="A20">
        <v>19</v>
      </c>
      <c r="B20">
        <v>2</v>
      </c>
      <c r="C20" s="24" t="s">
        <v>122</v>
      </c>
      <c r="D20" s="12">
        <v>10.448340952671288</v>
      </c>
      <c r="E20" s="13">
        <v>0.99805047906113808</v>
      </c>
      <c r="F20" s="7">
        <v>10.468749999999998</v>
      </c>
      <c r="G20" s="7">
        <f t="shared" si="0"/>
        <v>9.4502904736101492</v>
      </c>
      <c r="H20" s="15">
        <f t="shared" si="1"/>
        <v>11.446391431732426</v>
      </c>
      <c r="I20" s="11">
        <f>IFERROR(F20/SQRT(F20^2+U20), "X")</f>
        <v>3.5833901625393599E-2</v>
      </c>
      <c r="J20" s="32">
        <f>IFERROR(SQRT((1-I20^2)/U20), "X")</f>
        <v>3.4229398567540161E-3</v>
      </c>
      <c r="K20" s="32">
        <f t="shared" si="2"/>
        <v>292.14652954735317</v>
      </c>
      <c r="L20" s="8">
        <v>1</v>
      </c>
      <c r="M20" s="9">
        <v>0</v>
      </c>
      <c r="N20" s="8">
        <v>0</v>
      </c>
      <c r="O20" s="9">
        <v>0</v>
      </c>
      <c r="P20" s="9">
        <v>0</v>
      </c>
      <c r="Q20" s="9">
        <v>1</v>
      </c>
      <c r="R20" s="9">
        <v>0</v>
      </c>
      <c r="S20" s="8">
        <f t="shared" si="6"/>
        <v>85247</v>
      </c>
      <c r="T20" s="9">
        <v>6</v>
      </c>
      <c r="U20" s="9">
        <f t="shared" si="3"/>
        <v>85240</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5"/>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v>0</v>
      </c>
      <c r="BU20" s="17">
        <v>0</v>
      </c>
      <c r="BV20">
        <v>0</v>
      </c>
      <c r="BW20">
        <v>0</v>
      </c>
      <c r="BX20">
        <v>1</v>
      </c>
      <c r="BY20" s="17">
        <v>0</v>
      </c>
      <c r="BZ20">
        <v>0</v>
      </c>
      <c r="CA20">
        <v>0</v>
      </c>
      <c r="CB20">
        <v>0</v>
      </c>
      <c r="CC20">
        <v>0</v>
      </c>
      <c r="CD20" s="17">
        <v>0</v>
      </c>
      <c r="CE20">
        <v>0</v>
      </c>
      <c r="CF20">
        <v>0</v>
      </c>
      <c r="CG20">
        <v>1</v>
      </c>
      <c r="CH20">
        <v>1</v>
      </c>
      <c r="CI20">
        <v>0</v>
      </c>
      <c r="CJ20">
        <v>0</v>
      </c>
      <c r="CK20">
        <v>0</v>
      </c>
      <c r="CL20">
        <v>0</v>
      </c>
      <c r="CM20">
        <v>0</v>
      </c>
      <c r="CN20">
        <v>0</v>
      </c>
      <c r="CO20">
        <v>0</v>
      </c>
      <c r="CP20" s="17">
        <v>0</v>
      </c>
      <c r="CQ20">
        <v>0.03</v>
      </c>
      <c r="CR20">
        <v>16</v>
      </c>
      <c r="CS20">
        <v>1</v>
      </c>
      <c r="CT20">
        <v>0</v>
      </c>
      <c r="CU20">
        <v>34</v>
      </c>
      <c r="DA20" s="33" t="s">
        <v>85</v>
      </c>
    </row>
    <row r="21" spans="1:105" x14ac:dyDescent="0.25">
      <c r="A21">
        <v>20</v>
      </c>
      <c r="B21">
        <v>2</v>
      </c>
      <c r="C21" s="24" t="s">
        <v>122</v>
      </c>
      <c r="D21" s="12">
        <v>7.7025703391261358</v>
      </c>
      <c r="E21" s="13">
        <v>5.6674701758412303</v>
      </c>
      <c r="F21" s="7">
        <v>1.3590844062947067</v>
      </c>
      <c r="G21" s="7">
        <f t="shared" si="0"/>
        <v>2.0351001632849055</v>
      </c>
      <c r="H21" s="15">
        <f t="shared" si="1"/>
        <v>13.370040514967366</v>
      </c>
      <c r="I21" s="11">
        <f>IFERROR(F21/SQRT(F21^2+U21), "X")</f>
        <v>4.6550034114731017E-3</v>
      </c>
      <c r="J21" s="32">
        <f>IFERROR(SQRT((1-I21^2)/U21), "X")</f>
        <v>3.425102510125998E-3</v>
      </c>
      <c r="K21" s="32">
        <f t="shared" si="2"/>
        <v>291.96206450568786</v>
      </c>
      <c r="L21" s="8">
        <v>1</v>
      </c>
      <c r="M21" s="9">
        <v>0</v>
      </c>
      <c r="N21" s="8">
        <v>0</v>
      </c>
      <c r="O21" s="9">
        <v>0</v>
      </c>
      <c r="P21" s="9">
        <v>0</v>
      </c>
      <c r="Q21" s="9">
        <v>1</v>
      </c>
      <c r="R21" s="9">
        <v>0</v>
      </c>
      <c r="S21" s="8">
        <f t="shared" si="6"/>
        <v>85247</v>
      </c>
      <c r="T21" s="9">
        <v>6</v>
      </c>
      <c r="U21" s="9">
        <f t="shared" si="3"/>
        <v>85240</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5"/>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v>0</v>
      </c>
      <c r="BU21" s="17">
        <v>0</v>
      </c>
      <c r="BV21">
        <v>0</v>
      </c>
      <c r="BW21">
        <v>0</v>
      </c>
      <c r="BX21">
        <v>1</v>
      </c>
      <c r="BY21" s="17">
        <v>0</v>
      </c>
      <c r="BZ21">
        <v>0</v>
      </c>
      <c r="CA21">
        <v>0</v>
      </c>
      <c r="CB21">
        <v>0</v>
      </c>
      <c r="CC21">
        <v>0</v>
      </c>
      <c r="CD21" s="17">
        <v>0</v>
      </c>
      <c r="CE21">
        <v>0</v>
      </c>
      <c r="CF21">
        <v>0</v>
      </c>
      <c r="CG21">
        <v>1</v>
      </c>
      <c r="CH21">
        <v>1</v>
      </c>
      <c r="CI21">
        <v>0</v>
      </c>
      <c r="CJ21">
        <v>0</v>
      </c>
      <c r="CK21">
        <v>0</v>
      </c>
      <c r="CL21">
        <v>0</v>
      </c>
      <c r="CM21">
        <v>0</v>
      </c>
      <c r="CN21">
        <v>0</v>
      </c>
      <c r="CO21">
        <v>0</v>
      </c>
      <c r="CP21" s="17">
        <v>0</v>
      </c>
      <c r="CQ21">
        <v>0.03</v>
      </c>
      <c r="CR21">
        <v>16</v>
      </c>
      <c r="CS21">
        <v>1</v>
      </c>
      <c r="CT21">
        <v>0</v>
      </c>
      <c r="CU21">
        <v>34</v>
      </c>
      <c r="DA21" s="33" t="s">
        <v>85</v>
      </c>
    </row>
    <row r="22" spans="1:105" x14ac:dyDescent="0.25">
      <c r="A22">
        <v>21</v>
      </c>
      <c r="B22">
        <v>2</v>
      </c>
      <c r="C22" s="24" t="s">
        <v>122</v>
      </c>
      <c r="D22" s="12">
        <v>5.8807249810217455</v>
      </c>
      <c r="E22" s="13">
        <v>1.3208045411920499</v>
      </c>
      <c r="F22" s="7">
        <v>4.4523809523809517</v>
      </c>
      <c r="G22" s="7">
        <f t="shared" si="0"/>
        <v>4.5599204398296953</v>
      </c>
      <c r="H22" s="15">
        <f t="shared" si="1"/>
        <v>7.2015295222137956</v>
      </c>
      <c r="I22" s="11">
        <f>IFERROR(F22/SQRT(F22^2+U22), "X")</f>
        <v>1.5248253414745982E-2</v>
      </c>
      <c r="J22" s="32">
        <f>IFERROR(SQRT((1-I22^2)/U22), "X")</f>
        <v>3.4247414086595257E-3</v>
      </c>
      <c r="K22" s="32">
        <f t="shared" si="2"/>
        <v>291.99284870719885</v>
      </c>
      <c r="L22" s="8">
        <v>1</v>
      </c>
      <c r="M22" s="9">
        <v>0</v>
      </c>
      <c r="N22" s="8">
        <v>0</v>
      </c>
      <c r="O22" s="9">
        <v>0</v>
      </c>
      <c r="P22" s="9">
        <v>0</v>
      </c>
      <c r="Q22" s="9">
        <v>1</v>
      </c>
      <c r="R22" s="9">
        <v>0</v>
      </c>
      <c r="S22" s="8">
        <f t="shared" si="6"/>
        <v>85247</v>
      </c>
      <c r="T22" s="9">
        <v>6</v>
      </c>
      <c r="U22" s="9">
        <f t="shared" si="3"/>
        <v>85240</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5"/>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v>0</v>
      </c>
      <c r="BU22" s="17">
        <v>0</v>
      </c>
      <c r="BV22">
        <v>0</v>
      </c>
      <c r="BW22">
        <v>0</v>
      </c>
      <c r="BX22">
        <v>1</v>
      </c>
      <c r="BY22" s="17">
        <v>0</v>
      </c>
      <c r="BZ22">
        <v>0</v>
      </c>
      <c r="CA22">
        <v>0</v>
      </c>
      <c r="CB22">
        <v>0</v>
      </c>
      <c r="CC22">
        <v>0</v>
      </c>
      <c r="CD22" s="17">
        <v>0</v>
      </c>
      <c r="CE22">
        <v>0</v>
      </c>
      <c r="CF22">
        <v>0</v>
      </c>
      <c r="CG22">
        <v>1</v>
      </c>
      <c r="CH22">
        <v>1</v>
      </c>
      <c r="CI22">
        <v>0</v>
      </c>
      <c r="CJ22">
        <v>0</v>
      </c>
      <c r="CK22">
        <v>0</v>
      </c>
      <c r="CL22">
        <v>0</v>
      </c>
      <c r="CM22">
        <v>0</v>
      </c>
      <c r="CN22">
        <v>0</v>
      </c>
      <c r="CO22">
        <v>0</v>
      </c>
      <c r="CP22" s="17">
        <v>0</v>
      </c>
      <c r="CQ22">
        <v>0.03</v>
      </c>
      <c r="CR22">
        <v>16</v>
      </c>
      <c r="CS22">
        <v>1</v>
      </c>
      <c r="CT22">
        <v>0</v>
      </c>
      <c r="CU22">
        <v>34</v>
      </c>
      <c r="DA22" s="33" t="s">
        <v>85</v>
      </c>
    </row>
    <row r="23" spans="1:105" x14ac:dyDescent="0.25">
      <c r="A23">
        <v>22</v>
      </c>
      <c r="B23">
        <v>2</v>
      </c>
      <c r="C23" s="24" t="s">
        <v>122</v>
      </c>
      <c r="D23" s="12">
        <v>7.4305815657685015</v>
      </c>
      <c r="E23" s="13">
        <v>0.25860492688289449</v>
      </c>
      <c r="F23" s="7">
        <v>28.733333333333331</v>
      </c>
      <c r="G23" s="7">
        <f t="shared" si="0"/>
        <v>7.1719766388856065</v>
      </c>
      <c r="H23" s="15">
        <f t="shared" si="1"/>
        <v>7.6891864926513964</v>
      </c>
      <c r="I23" s="11">
        <f>IFERROR(F23/SQRT(F23^2+U23), "X")</f>
        <v>9.7942503212990625E-2</v>
      </c>
      <c r="J23" s="32">
        <f>IFERROR(SQRT((1-I23^2)/U23), "X")</f>
        <v>3.408671805556518E-3</v>
      </c>
      <c r="K23" s="32">
        <f t="shared" si="2"/>
        <v>293.36939929795756</v>
      </c>
      <c r="L23" s="8">
        <v>1</v>
      </c>
      <c r="M23" s="9">
        <v>0</v>
      </c>
      <c r="N23" s="8">
        <v>0</v>
      </c>
      <c r="O23" s="9">
        <v>0</v>
      </c>
      <c r="P23" s="9">
        <v>0</v>
      </c>
      <c r="Q23" s="9">
        <v>1</v>
      </c>
      <c r="R23" s="9">
        <v>0</v>
      </c>
      <c r="S23" s="8">
        <f t="shared" si="6"/>
        <v>85247</v>
      </c>
      <c r="T23" s="9">
        <v>6</v>
      </c>
      <c r="U23" s="9">
        <f t="shared" si="3"/>
        <v>85240</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5"/>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v>0</v>
      </c>
      <c r="BU23" s="17">
        <v>0</v>
      </c>
      <c r="BV23">
        <v>0</v>
      </c>
      <c r="BW23">
        <v>0</v>
      </c>
      <c r="BX23">
        <v>1</v>
      </c>
      <c r="BY23" s="17">
        <v>0</v>
      </c>
      <c r="BZ23">
        <v>0</v>
      </c>
      <c r="CA23">
        <v>0</v>
      </c>
      <c r="CB23">
        <v>0</v>
      </c>
      <c r="CC23">
        <v>0</v>
      </c>
      <c r="CD23" s="17">
        <v>0</v>
      </c>
      <c r="CE23">
        <v>0</v>
      </c>
      <c r="CF23">
        <v>0</v>
      </c>
      <c r="CG23">
        <v>1</v>
      </c>
      <c r="CH23">
        <v>1</v>
      </c>
      <c r="CI23">
        <v>0</v>
      </c>
      <c r="CJ23">
        <v>0</v>
      </c>
      <c r="CK23">
        <v>0</v>
      </c>
      <c r="CL23">
        <v>0</v>
      </c>
      <c r="CM23">
        <v>0</v>
      </c>
      <c r="CN23">
        <v>0</v>
      </c>
      <c r="CO23">
        <v>0</v>
      </c>
      <c r="CP23" s="17">
        <v>0</v>
      </c>
      <c r="CQ23">
        <v>0.03</v>
      </c>
      <c r="CR23">
        <v>16</v>
      </c>
      <c r="CS23">
        <v>1</v>
      </c>
      <c r="CT23">
        <v>0</v>
      </c>
      <c r="CU23">
        <v>34</v>
      </c>
      <c r="DA23" s="33" t="s">
        <v>85</v>
      </c>
    </row>
    <row r="24" spans="1:105" x14ac:dyDescent="0.25">
      <c r="A24">
        <v>23</v>
      </c>
      <c r="B24">
        <v>2</v>
      </c>
      <c r="C24" s="24" t="s">
        <v>122</v>
      </c>
      <c r="D24" s="12">
        <v>7.6928921298799136</v>
      </c>
      <c r="E24" s="13">
        <v>0.57696690974099341</v>
      </c>
      <c r="F24" s="7">
        <v>13.333333333333336</v>
      </c>
      <c r="G24" s="7">
        <f t="shared" si="0"/>
        <v>7.1159252201389203</v>
      </c>
      <c r="H24" s="15">
        <f t="shared" si="1"/>
        <v>8.2698590396209077</v>
      </c>
      <c r="I24" s="11">
        <f>IFERROR(F24/SQRT(F24^2+U24), "X")</f>
        <v>4.5620979160125356E-2</v>
      </c>
      <c r="J24" s="32">
        <f>IFERROR(SQRT((1-I24^2)/U24), "X")</f>
        <v>3.4215734370094011E-3</v>
      </c>
      <c r="K24" s="32">
        <f t="shared" si="2"/>
        <v>292.2631994928164</v>
      </c>
      <c r="L24" s="8">
        <v>1</v>
      </c>
      <c r="M24" s="9">
        <v>0</v>
      </c>
      <c r="N24" s="8">
        <v>0</v>
      </c>
      <c r="O24" s="9">
        <v>0</v>
      </c>
      <c r="P24" s="9">
        <v>0</v>
      </c>
      <c r="Q24" s="9">
        <v>1</v>
      </c>
      <c r="R24" s="9">
        <v>0</v>
      </c>
      <c r="S24" s="8">
        <f t="shared" si="6"/>
        <v>85247</v>
      </c>
      <c r="T24" s="9">
        <v>6</v>
      </c>
      <c r="U24" s="9">
        <f t="shared" si="3"/>
        <v>85240</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5"/>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v>0</v>
      </c>
      <c r="BU24" s="17">
        <v>0</v>
      </c>
      <c r="BV24">
        <v>0</v>
      </c>
      <c r="BW24">
        <v>0</v>
      </c>
      <c r="BX24">
        <v>1</v>
      </c>
      <c r="BY24" s="17">
        <v>0</v>
      </c>
      <c r="BZ24">
        <v>0</v>
      </c>
      <c r="CA24">
        <v>0</v>
      </c>
      <c r="CB24">
        <v>0</v>
      </c>
      <c r="CC24">
        <v>0</v>
      </c>
      <c r="CD24" s="17">
        <v>0</v>
      </c>
      <c r="CE24">
        <v>0</v>
      </c>
      <c r="CF24">
        <v>0</v>
      </c>
      <c r="CG24">
        <v>1</v>
      </c>
      <c r="CH24">
        <v>1</v>
      </c>
      <c r="CI24">
        <v>0</v>
      </c>
      <c r="CJ24">
        <v>0</v>
      </c>
      <c r="CK24">
        <v>0</v>
      </c>
      <c r="CL24">
        <v>0</v>
      </c>
      <c r="CM24">
        <v>0</v>
      </c>
      <c r="CN24">
        <v>0</v>
      </c>
      <c r="CO24">
        <v>0</v>
      </c>
      <c r="CP24" s="17">
        <v>0</v>
      </c>
      <c r="CQ24">
        <v>0.03</v>
      </c>
      <c r="CR24">
        <v>16</v>
      </c>
      <c r="CS24">
        <v>1</v>
      </c>
      <c r="CT24">
        <v>0</v>
      </c>
      <c r="CU24">
        <v>34</v>
      </c>
      <c r="DA24" s="33" t="s">
        <v>85</v>
      </c>
    </row>
    <row r="25" spans="1:105" x14ac:dyDescent="0.25">
      <c r="A25">
        <v>24</v>
      </c>
      <c r="B25">
        <v>2</v>
      </c>
      <c r="C25" s="24" t="s">
        <v>122</v>
      </c>
      <c r="D25" s="12">
        <v>7.6595433562077098</v>
      </c>
      <c r="E25" s="13">
        <v>1.1452763660925631</v>
      </c>
      <c r="F25" s="7">
        <v>6.6879432624113475</v>
      </c>
      <c r="G25" s="7">
        <f t="shared" si="0"/>
        <v>6.5142669901151464</v>
      </c>
      <c r="H25" s="15">
        <f t="shared" si="1"/>
        <v>8.8048197223002731</v>
      </c>
      <c r="I25" s="11">
        <f>IFERROR(F25/SQRT(F25^2+U25), "X")</f>
        <v>2.2901131697079219E-2</v>
      </c>
      <c r="J25" s="32">
        <f>IFERROR(SQRT((1-I25^2)/U25), "X")</f>
        <v>3.424241324801877E-3</v>
      </c>
      <c r="K25" s="32">
        <f t="shared" si="2"/>
        <v>292.03549199554703</v>
      </c>
      <c r="L25" s="8">
        <v>1</v>
      </c>
      <c r="M25" s="9">
        <v>0</v>
      </c>
      <c r="N25" s="8">
        <v>0</v>
      </c>
      <c r="O25" s="9">
        <v>0</v>
      </c>
      <c r="P25" s="9">
        <v>0</v>
      </c>
      <c r="Q25" s="9">
        <v>1</v>
      </c>
      <c r="R25" s="9">
        <v>0</v>
      </c>
      <c r="S25" s="8">
        <f t="shared" si="6"/>
        <v>85247</v>
      </c>
      <c r="T25" s="9">
        <v>6</v>
      </c>
      <c r="U25" s="9">
        <f t="shared" si="3"/>
        <v>85240</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5"/>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v>0</v>
      </c>
      <c r="BU25" s="17">
        <v>0</v>
      </c>
      <c r="BV25">
        <v>0</v>
      </c>
      <c r="BW25">
        <v>0</v>
      </c>
      <c r="BX25">
        <v>1</v>
      </c>
      <c r="BY25" s="17">
        <v>0</v>
      </c>
      <c r="BZ25">
        <v>0</v>
      </c>
      <c r="CA25">
        <v>0</v>
      </c>
      <c r="CB25">
        <v>0</v>
      </c>
      <c r="CC25">
        <v>0</v>
      </c>
      <c r="CD25" s="17">
        <v>0</v>
      </c>
      <c r="CE25">
        <v>0</v>
      </c>
      <c r="CF25">
        <v>0</v>
      </c>
      <c r="CG25">
        <v>1</v>
      </c>
      <c r="CH25">
        <v>1</v>
      </c>
      <c r="CI25">
        <v>0</v>
      </c>
      <c r="CJ25">
        <v>0</v>
      </c>
      <c r="CK25">
        <v>0</v>
      </c>
      <c r="CL25">
        <v>0</v>
      </c>
      <c r="CM25">
        <v>0</v>
      </c>
      <c r="CN25">
        <v>0</v>
      </c>
      <c r="CO25">
        <v>0</v>
      </c>
      <c r="CP25" s="17">
        <v>0</v>
      </c>
      <c r="CQ25">
        <v>0.03</v>
      </c>
      <c r="CR25">
        <v>16</v>
      </c>
      <c r="CS25">
        <v>1</v>
      </c>
      <c r="CT25">
        <v>0</v>
      </c>
      <c r="CU25">
        <v>34</v>
      </c>
      <c r="DA25" s="33" t="s">
        <v>85</v>
      </c>
    </row>
    <row r="26" spans="1:105" x14ac:dyDescent="0.25">
      <c r="A26">
        <v>25</v>
      </c>
      <c r="B26">
        <v>2</v>
      </c>
      <c r="C26" s="24" t="s">
        <v>122</v>
      </c>
      <c r="D26" s="12">
        <v>4.3114431330610214</v>
      </c>
      <c r="E26" s="13">
        <v>1.0539083214149163</v>
      </c>
      <c r="F26" s="7">
        <v>4.0909090909090908</v>
      </c>
      <c r="G26" s="7">
        <f t="shared" si="0"/>
        <v>3.2575348116461051</v>
      </c>
      <c r="H26" s="15">
        <f t="shared" si="1"/>
        <v>5.3653514544759382</v>
      </c>
      <c r="I26" s="11">
        <f>IFERROR(F26/SQRT(F26^2+U26), "X")</f>
        <v>1.401055950018369E-2</v>
      </c>
      <c r="J26" s="32">
        <f>IFERROR(SQRT((1-I26^2)/U26), "X")</f>
        <v>3.4248034333782353E-3</v>
      </c>
      <c r="K26" s="32">
        <f t="shared" si="2"/>
        <v>291.98756058638884</v>
      </c>
      <c r="L26" s="8">
        <v>1</v>
      </c>
      <c r="M26" s="9">
        <v>0</v>
      </c>
      <c r="N26" s="8">
        <v>0</v>
      </c>
      <c r="O26" s="9">
        <v>0</v>
      </c>
      <c r="P26" s="9">
        <v>0</v>
      </c>
      <c r="Q26" s="9">
        <v>1</v>
      </c>
      <c r="R26" s="9">
        <v>0</v>
      </c>
      <c r="S26" s="8">
        <f t="shared" si="6"/>
        <v>85247</v>
      </c>
      <c r="T26" s="9">
        <v>6</v>
      </c>
      <c r="U26" s="9">
        <f t="shared" si="3"/>
        <v>85240</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5"/>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v>0</v>
      </c>
      <c r="BU26" s="17">
        <v>0</v>
      </c>
      <c r="BV26">
        <v>0</v>
      </c>
      <c r="BW26">
        <v>0</v>
      </c>
      <c r="BX26">
        <v>1</v>
      </c>
      <c r="BY26" s="17">
        <v>0</v>
      </c>
      <c r="BZ26">
        <v>0</v>
      </c>
      <c r="CA26">
        <v>0</v>
      </c>
      <c r="CB26">
        <v>0</v>
      </c>
      <c r="CC26">
        <v>0</v>
      </c>
      <c r="CD26" s="17">
        <v>0</v>
      </c>
      <c r="CE26">
        <v>0</v>
      </c>
      <c r="CF26">
        <v>0</v>
      </c>
      <c r="CG26">
        <v>1</v>
      </c>
      <c r="CH26">
        <v>1</v>
      </c>
      <c r="CI26">
        <v>0</v>
      </c>
      <c r="CJ26">
        <v>0</v>
      </c>
      <c r="CK26">
        <v>0</v>
      </c>
      <c r="CL26">
        <v>0</v>
      </c>
      <c r="CM26">
        <v>0</v>
      </c>
      <c r="CN26">
        <v>0</v>
      </c>
      <c r="CO26">
        <v>0</v>
      </c>
      <c r="CP26" s="17">
        <v>0</v>
      </c>
      <c r="CQ26">
        <v>0.03</v>
      </c>
      <c r="CR26">
        <v>16</v>
      </c>
      <c r="CS26">
        <v>1</v>
      </c>
      <c r="CT26">
        <v>0</v>
      </c>
      <c r="CU26">
        <v>34</v>
      </c>
      <c r="DA26" s="33" t="s">
        <v>85</v>
      </c>
    </row>
    <row r="27" spans="1:105" x14ac:dyDescent="0.25">
      <c r="A27">
        <v>26</v>
      </c>
      <c r="B27">
        <v>2</v>
      </c>
      <c r="C27" s="24" t="s">
        <v>122</v>
      </c>
      <c r="D27" s="12">
        <v>6.8385160164647019</v>
      </c>
      <c r="E27" s="13">
        <v>0.19189713311508089</v>
      </c>
      <c r="F27" s="7">
        <v>35.63636363636364</v>
      </c>
      <c r="G27" s="7">
        <f t="shared" si="0"/>
        <v>6.6466188833496211</v>
      </c>
      <c r="H27" s="15">
        <f t="shared" si="1"/>
        <v>7.0304131495797826</v>
      </c>
      <c r="I27" s="11">
        <f>IFERROR(F27/SQRT(F27^2+U27), "X")</f>
        <v>0.12116030287901809</v>
      </c>
      <c r="J27" s="32">
        <f>IFERROR(SQRT((1-I27^2)/U27), "X")</f>
        <v>3.3999064583397931E-3</v>
      </c>
      <c r="K27" s="32">
        <f t="shared" si="2"/>
        <v>294.12573912057263</v>
      </c>
      <c r="L27" s="8">
        <v>1</v>
      </c>
      <c r="M27" s="9">
        <v>0</v>
      </c>
      <c r="N27" s="8">
        <v>0</v>
      </c>
      <c r="O27" s="9">
        <v>0</v>
      </c>
      <c r="P27" s="9">
        <v>0</v>
      </c>
      <c r="Q27" s="9">
        <v>1</v>
      </c>
      <c r="R27" s="9">
        <v>0</v>
      </c>
      <c r="S27" s="8">
        <f t="shared" si="6"/>
        <v>85247</v>
      </c>
      <c r="T27" s="9">
        <v>6</v>
      </c>
      <c r="U27" s="9">
        <f t="shared" si="3"/>
        <v>85240</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5"/>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v>0</v>
      </c>
      <c r="BU27" s="17">
        <v>0</v>
      </c>
      <c r="BV27">
        <v>0</v>
      </c>
      <c r="BW27">
        <v>0</v>
      </c>
      <c r="BX27">
        <v>1</v>
      </c>
      <c r="BY27" s="17">
        <v>0</v>
      </c>
      <c r="BZ27">
        <v>0</v>
      </c>
      <c r="CA27">
        <v>0</v>
      </c>
      <c r="CB27">
        <v>0</v>
      </c>
      <c r="CC27">
        <v>0</v>
      </c>
      <c r="CD27" s="17">
        <v>0</v>
      </c>
      <c r="CE27">
        <v>0</v>
      </c>
      <c r="CF27">
        <v>0</v>
      </c>
      <c r="CG27">
        <v>1</v>
      </c>
      <c r="CH27">
        <v>1</v>
      </c>
      <c r="CI27">
        <v>0</v>
      </c>
      <c r="CJ27">
        <v>0</v>
      </c>
      <c r="CK27">
        <v>0</v>
      </c>
      <c r="CL27">
        <v>0</v>
      </c>
      <c r="CM27">
        <v>0</v>
      </c>
      <c r="CN27">
        <v>0</v>
      </c>
      <c r="CO27">
        <v>0</v>
      </c>
      <c r="CP27" s="17">
        <v>0</v>
      </c>
      <c r="CQ27">
        <v>0.03</v>
      </c>
      <c r="CR27">
        <v>16</v>
      </c>
      <c r="CS27">
        <v>1</v>
      </c>
      <c r="CT27">
        <v>0</v>
      </c>
      <c r="CU27">
        <v>34</v>
      </c>
      <c r="DA27" s="33" t="s">
        <v>85</v>
      </c>
    </row>
    <row r="28" spans="1:105" x14ac:dyDescent="0.25">
      <c r="A28">
        <v>27</v>
      </c>
      <c r="B28">
        <v>2</v>
      </c>
      <c r="C28" s="24" t="s">
        <v>122</v>
      </c>
      <c r="D28" s="12">
        <v>7.2947279110531893</v>
      </c>
      <c r="E28" s="13">
        <v>0.36645414937786824</v>
      </c>
      <c r="F28" s="7">
        <v>19.90625</v>
      </c>
      <c r="G28" s="7">
        <f t="shared" si="0"/>
        <v>6.9282737616753209</v>
      </c>
      <c r="H28" s="15">
        <f t="shared" si="1"/>
        <v>7.6611820604310576</v>
      </c>
      <c r="I28" s="11">
        <f>IFERROR(F28/SQRT(F28^2+U28), "X")</f>
        <v>6.8023756437590122E-2</v>
      </c>
      <c r="J28" s="32">
        <f>IFERROR(SQRT((1-I28^2)/U28), "X")</f>
        <v>3.4172059748867885E-3</v>
      </c>
      <c r="K28" s="32">
        <f t="shared" si="2"/>
        <v>292.63673520093556</v>
      </c>
      <c r="L28" s="8">
        <v>1</v>
      </c>
      <c r="M28" s="9">
        <v>0</v>
      </c>
      <c r="N28" s="8">
        <v>0</v>
      </c>
      <c r="O28" s="9">
        <v>0</v>
      </c>
      <c r="P28" s="9">
        <v>0</v>
      </c>
      <c r="Q28" s="9">
        <v>1</v>
      </c>
      <c r="R28" s="9">
        <v>0</v>
      </c>
      <c r="S28" s="8">
        <f t="shared" si="6"/>
        <v>85247</v>
      </c>
      <c r="T28" s="9">
        <v>6</v>
      </c>
      <c r="U28" s="9">
        <f t="shared" si="3"/>
        <v>85240</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5"/>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v>0</v>
      </c>
      <c r="BU28" s="17">
        <v>0</v>
      </c>
      <c r="BV28">
        <v>0</v>
      </c>
      <c r="BW28">
        <v>0</v>
      </c>
      <c r="BX28">
        <v>1</v>
      </c>
      <c r="BY28" s="17">
        <v>0</v>
      </c>
      <c r="BZ28">
        <v>0</v>
      </c>
      <c r="CA28">
        <v>0</v>
      </c>
      <c r="CB28">
        <v>0</v>
      </c>
      <c r="CC28">
        <v>0</v>
      </c>
      <c r="CD28" s="17">
        <v>0</v>
      </c>
      <c r="CE28">
        <v>0</v>
      </c>
      <c r="CF28">
        <v>0</v>
      </c>
      <c r="CG28">
        <v>1</v>
      </c>
      <c r="CH28">
        <v>1</v>
      </c>
      <c r="CI28">
        <v>0</v>
      </c>
      <c r="CJ28">
        <v>0</v>
      </c>
      <c r="CK28">
        <v>0</v>
      </c>
      <c r="CL28">
        <v>0</v>
      </c>
      <c r="CM28">
        <v>0</v>
      </c>
      <c r="CN28">
        <v>0</v>
      </c>
      <c r="CO28">
        <v>0</v>
      </c>
      <c r="CP28" s="17">
        <v>0</v>
      </c>
      <c r="CQ28">
        <v>0.03</v>
      </c>
      <c r="CR28">
        <v>16</v>
      </c>
      <c r="CS28">
        <v>1</v>
      </c>
      <c r="CT28">
        <v>0</v>
      </c>
      <c r="CU28">
        <v>34</v>
      </c>
      <c r="DA28" s="33" t="s">
        <v>85</v>
      </c>
    </row>
    <row r="29" spans="1:105" x14ac:dyDescent="0.25">
      <c r="A29">
        <v>28</v>
      </c>
      <c r="B29">
        <v>2</v>
      </c>
      <c r="C29" s="24" t="s">
        <v>122</v>
      </c>
      <c r="D29" s="12">
        <v>6.1836074743851999</v>
      </c>
      <c r="E29" s="13">
        <v>0.58726998360082916</v>
      </c>
      <c r="F29" s="7">
        <v>10.52941176470588</v>
      </c>
      <c r="G29" s="7">
        <f t="shared" si="0"/>
        <v>5.5963374907843706</v>
      </c>
      <c r="H29" s="15">
        <f t="shared" si="1"/>
        <v>6.7708774579860291</v>
      </c>
      <c r="I29" s="11">
        <f>IFERROR(F29/SQRT(F29^2+U29), "X")</f>
        <v>3.6041274252647991E-2</v>
      </c>
      <c r="J29" s="32">
        <f>IFERROR(SQRT((1-I29^2)/U29), "X")</f>
        <v>3.4229143144972954E-3</v>
      </c>
      <c r="K29" s="32">
        <f t="shared" si="2"/>
        <v>292.14870958488029</v>
      </c>
      <c r="L29" s="8">
        <v>1</v>
      </c>
      <c r="M29" s="9">
        <v>0</v>
      </c>
      <c r="N29" s="8">
        <v>0</v>
      </c>
      <c r="O29" s="9">
        <v>0</v>
      </c>
      <c r="P29" s="9">
        <v>0</v>
      </c>
      <c r="Q29" s="9">
        <v>1</v>
      </c>
      <c r="R29" s="9">
        <v>0</v>
      </c>
      <c r="S29" s="58">
        <f t="shared" si="6"/>
        <v>85247</v>
      </c>
      <c r="T29" s="9">
        <v>6</v>
      </c>
      <c r="U29" s="9">
        <f t="shared" si="3"/>
        <v>85240</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5"/>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v>0</v>
      </c>
      <c r="BU29" s="17">
        <v>0</v>
      </c>
      <c r="BV29">
        <v>0</v>
      </c>
      <c r="BW29">
        <v>0</v>
      </c>
      <c r="BX29">
        <v>1</v>
      </c>
      <c r="BY29" s="17">
        <v>0</v>
      </c>
      <c r="BZ29">
        <v>0</v>
      </c>
      <c r="CA29">
        <v>0</v>
      </c>
      <c r="CB29">
        <v>0</v>
      </c>
      <c r="CC29">
        <v>0</v>
      </c>
      <c r="CD29" s="17">
        <v>0</v>
      </c>
      <c r="CE29">
        <v>0</v>
      </c>
      <c r="CF29">
        <v>0</v>
      </c>
      <c r="CG29">
        <v>1</v>
      </c>
      <c r="CH29">
        <v>1</v>
      </c>
      <c r="CI29">
        <v>0</v>
      </c>
      <c r="CJ29">
        <v>0</v>
      </c>
      <c r="CK29">
        <v>0</v>
      </c>
      <c r="CL29">
        <v>0</v>
      </c>
      <c r="CM29">
        <v>0</v>
      </c>
      <c r="CN29">
        <v>0</v>
      </c>
      <c r="CO29">
        <v>0</v>
      </c>
      <c r="CP29" s="17">
        <v>0</v>
      </c>
      <c r="CQ29">
        <v>0.03</v>
      </c>
      <c r="CR29">
        <v>16</v>
      </c>
      <c r="CS29">
        <v>1</v>
      </c>
      <c r="CT29">
        <v>0</v>
      </c>
      <c r="CU29">
        <v>34</v>
      </c>
      <c r="DA29" s="33" t="s">
        <v>85</v>
      </c>
    </row>
    <row r="30" spans="1:105" x14ac:dyDescent="0.25">
      <c r="A30">
        <v>29</v>
      </c>
      <c r="B30">
        <v>2</v>
      </c>
      <c r="C30" s="24" t="s">
        <v>122</v>
      </c>
      <c r="D30" s="12">
        <v>10.520944959211608</v>
      </c>
      <c r="E30" s="13">
        <v>1.9839496208799032</v>
      </c>
      <c r="F30" s="7">
        <v>5.3030303030303028</v>
      </c>
      <c r="G30" s="7">
        <f t="shared" si="0"/>
        <v>8.536995338331705</v>
      </c>
      <c r="H30" s="15">
        <f t="shared" si="1"/>
        <v>12.504894580091511</v>
      </c>
      <c r="I30" s="11">
        <f>IFERROR(F30/SQRT(F30^2+U30), "X")</f>
        <v>1.8666842736476272E-2</v>
      </c>
      <c r="J30" s="32">
        <f>IFERROR(SQRT((1-I30^2)/U30), "X")</f>
        <v>3.5200332017355255E-3</v>
      </c>
      <c r="K30" s="32">
        <f t="shared" si="2"/>
        <v>284.08822948231216</v>
      </c>
      <c r="L30" s="8">
        <v>1</v>
      </c>
      <c r="M30" s="9">
        <v>0</v>
      </c>
      <c r="N30" s="8">
        <v>0</v>
      </c>
      <c r="O30" s="9">
        <v>0</v>
      </c>
      <c r="P30" s="9">
        <v>0</v>
      </c>
      <c r="Q30" s="9">
        <v>1</v>
      </c>
      <c r="R30" s="9">
        <v>0</v>
      </c>
      <c r="S30" s="8">
        <f t="shared" ref="S30:S41" si="7">ROUND(174751*AQ30,0)</f>
        <v>80686</v>
      </c>
      <c r="T30" s="9">
        <v>7</v>
      </c>
      <c r="U30" s="9">
        <f t="shared" si="3"/>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5"/>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v>0</v>
      </c>
      <c r="BU30" s="17">
        <v>0</v>
      </c>
      <c r="BV30">
        <v>1</v>
      </c>
      <c r="BW30">
        <v>0</v>
      </c>
      <c r="BX30">
        <v>0</v>
      </c>
      <c r="BY30" s="17">
        <v>0</v>
      </c>
      <c r="BZ30">
        <v>0</v>
      </c>
      <c r="CA30">
        <v>0</v>
      </c>
      <c r="CB30">
        <v>0</v>
      </c>
      <c r="CC30">
        <v>0</v>
      </c>
      <c r="CD30" s="17">
        <v>0</v>
      </c>
      <c r="CE30">
        <v>0</v>
      </c>
      <c r="CF30">
        <v>0</v>
      </c>
      <c r="CG30">
        <v>1</v>
      </c>
      <c r="CH30">
        <v>1</v>
      </c>
      <c r="CI30">
        <v>0</v>
      </c>
      <c r="CJ30">
        <v>0</v>
      </c>
      <c r="CK30">
        <v>0</v>
      </c>
      <c r="CL30">
        <v>0</v>
      </c>
      <c r="CM30">
        <v>0</v>
      </c>
      <c r="CN30">
        <v>0</v>
      </c>
      <c r="CO30">
        <v>0</v>
      </c>
      <c r="CP30" s="17">
        <v>0</v>
      </c>
      <c r="CQ30">
        <v>0.03</v>
      </c>
      <c r="CR30">
        <v>16</v>
      </c>
      <c r="CS30">
        <v>1</v>
      </c>
      <c r="CT30">
        <v>0</v>
      </c>
      <c r="CU30">
        <v>34</v>
      </c>
      <c r="DA30" s="33" t="s">
        <v>85</v>
      </c>
    </row>
    <row r="31" spans="1:105" x14ac:dyDescent="0.25">
      <c r="A31">
        <v>30</v>
      </c>
      <c r="B31">
        <v>2</v>
      </c>
      <c r="C31" s="24" t="s">
        <v>122</v>
      </c>
      <c r="D31" s="12">
        <v>8.8775365880074055</v>
      </c>
      <c r="E31" s="13">
        <v>0.40200165681542965</v>
      </c>
      <c r="F31" s="7">
        <v>22.083333333333336</v>
      </c>
      <c r="G31" s="7">
        <f t="shared" si="0"/>
        <v>8.4755349311919765</v>
      </c>
      <c r="H31" s="15">
        <f t="shared" si="1"/>
        <v>9.2795382448228345</v>
      </c>
      <c r="I31" s="11">
        <f>IFERROR(F31/SQRT(F31^2+U31), "X")</f>
        <v>7.7513693121021049E-2</v>
      </c>
      <c r="J31" s="32">
        <f>IFERROR(SQRT((1-I31^2)/U31), "X")</f>
        <v>3.5100540281217075E-3</v>
      </c>
      <c r="K31" s="32">
        <f t="shared" si="2"/>
        <v>284.89589960389236</v>
      </c>
      <c r="L31" s="8">
        <v>1</v>
      </c>
      <c r="M31" s="9">
        <v>0</v>
      </c>
      <c r="N31" s="8">
        <v>0</v>
      </c>
      <c r="O31" s="9">
        <v>0</v>
      </c>
      <c r="P31" s="9">
        <v>0</v>
      </c>
      <c r="Q31" s="9">
        <v>1</v>
      </c>
      <c r="R31" s="9">
        <v>0</v>
      </c>
      <c r="S31" s="8">
        <f t="shared" si="7"/>
        <v>80686</v>
      </c>
      <c r="T31" s="9">
        <v>7</v>
      </c>
      <c r="U31" s="9">
        <f t="shared" si="3"/>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5"/>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v>0</v>
      </c>
      <c r="BU31" s="17">
        <v>0</v>
      </c>
      <c r="BV31">
        <v>1</v>
      </c>
      <c r="BW31">
        <v>0</v>
      </c>
      <c r="BX31">
        <v>0</v>
      </c>
      <c r="BY31" s="17">
        <v>0</v>
      </c>
      <c r="BZ31">
        <v>0</v>
      </c>
      <c r="CA31">
        <v>0</v>
      </c>
      <c r="CB31">
        <v>0</v>
      </c>
      <c r="CC31">
        <v>0</v>
      </c>
      <c r="CD31" s="17">
        <v>0</v>
      </c>
      <c r="CE31">
        <v>0</v>
      </c>
      <c r="CF31">
        <v>0</v>
      </c>
      <c r="CG31">
        <v>1</v>
      </c>
      <c r="CH31">
        <v>1</v>
      </c>
      <c r="CI31">
        <v>0</v>
      </c>
      <c r="CJ31">
        <v>0</v>
      </c>
      <c r="CK31">
        <v>0</v>
      </c>
      <c r="CL31">
        <v>0</v>
      </c>
      <c r="CM31">
        <v>0</v>
      </c>
      <c r="CN31">
        <v>0</v>
      </c>
      <c r="CO31">
        <v>0</v>
      </c>
      <c r="CP31" s="17">
        <v>0</v>
      </c>
      <c r="CQ31">
        <v>0.03</v>
      </c>
      <c r="CR31">
        <v>16</v>
      </c>
      <c r="CS31">
        <v>1</v>
      </c>
      <c r="CT31">
        <v>0</v>
      </c>
      <c r="CU31">
        <v>34</v>
      </c>
      <c r="DA31" s="33" t="s">
        <v>85</v>
      </c>
    </row>
    <row r="32" spans="1:105" x14ac:dyDescent="0.25">
      <c r="A32">
        <v>31</v>
      </c>
      <c r="B32">
        <v>2</v>
      </c>
      <c r="C32" s="24" t="s">
        <v>122</v>
      </c>
      <c r="D32" s="12">
        <v>10.170825541570716</v>
      </c>
      <c r="E32" s="13">
        <v>0.96465561837577929</v>
      </c>
      <c r="F32" s="7">
        <v>10.543478260869565</v>
      </c>
      <c r="G32" s="7">
        <f t="shared" si="0"/>
        <v>9.2061699231949365</v>
      </c>
      <c r="H32" s="15">
        <f t="shared" si="1"/>
        <v>11.135481159946496</v>
      </c>
      <c r="I32" s="11">
        <f>IFERROR(F32/SQRT(F32^2+U32), "X")</f>
        <v>3.7094314294398301E-2</v>
      </c>
      <c r="J32" s="32">
        <f>IFERROR(SQRT((1-I32^2)/U32), "X")</f>
        <v>3.5182236237986022E-3</v>
      </c>
      <c r="K32" s="32">
        <f t="shared" si="2"/>
        <v>284.23434861718846</v>
      </c>
      <c r="L32" s="8">
        <v>1</v>
      </c>
      <c r="M32" s="9">
        <v>0</v>
      </c>
      <c r="N32" s="8">
        <v>0</v>
      </c>
      <c r="O32" s="9">
        <v>0</v>
      </c>
      <c r="P32" s="9">
        <v>0</v>
      </c>
      <c r="Q32" s="9">
        <v>1</v>
      </c>
      <c r="R32" s="9">
        <v>0</v>
      </c>
      <c r="S32" s="8">
        <f t="shared" si="7"/>
        <v>80686</v>
      </c>
      <c r="T32" s="9">
        <v>7</v>
      </c>
      <c r="U32" s="9">
        <f t="shared" si="3"/>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5"/>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v>0</v>
      </c>
      <c r="BU32" s="17">
        <v>0</v>
      </c>
      <c r="BV32">
        <v>1</v>
      </c>
      <c r="BW32">
        <v>0</v>
      </c>
      <c r="BX32">
        <v>0</v>
      </c>
      <c r="BY32" s="17">
        <v>0</v>
      </c>
      <c r="BZ32">
        <v>0</v>
      </c>
      <c r="CA32">
        <v>0</v>
      </c>
      <c r="CB32">
        <v>0</v>
      </c>
      <c r="CC32">
        <v>0</v>
      </c>
      <c r="CD32" s="17">
        <v>0</v>
      </c>
      <c r="CE32">
        <v>0</v>
      </c>
      <c r="CF32">
        <v>0</v>
      </c>
      <c r="CG32">
        <v>1</v>
      </c>
      <c r="CH32">
        <v>1</v>
      </c>
      <c r="CI32">
        <v>0</v>
      </c>
      <c r="CJ32">
        <v>0</v>
      </c>
      <c r="CK32">
        <v>0</v>
      </c>
      <c r="CL32">
        <v>0</v>
      </c>
      <c r="CM32">
        <v>0</v>
      </c>
      <c r="CN32">
        <v>0</v>
      </c>
      <c r="CO32">
        <v>0</v>
      </c>
      <c r="CP32" s="17">
        <v>0</v>
      </c>
      <c r="CQ32">
        <v>0.03</v>
      </c>
      <c r="CR32">
        <v>16</v>
      </c>
      <c r="CS32">
        <v>1</v>
      </c>
      <c r="CT32">
        <v>0</v>
      </c>
      <c r="CU32">
        <v>34</v>
      </c>
      <c r="DA32" s="33" t="s">
        <v>85</v>
      </c>
    </row>
    <row r="33" spans="1:105" x14ac:dyDescent="0.25">
      <c r="A33">
        <v>32</v>
      </c>
      <c r="B33">
        <v>2</v>
      </c>
      <c r="C33" s="24" t="s">
        <v>122</v>
      </c>
      <c r="D33" s="12">
        <v>8.866108106197057</v>
      </c>
      <c r="E33" s="13">
        <v>2.2088039358644234</v>
      </c>
      <c r="F33" s="7">
        <v>4.0139860139860142</v>
      </c>
      <c r="G33" s="7">
        <f t="shared" si="0"/>
        <v>6.6573041703326332</v>
      </c>
      <c r="H33" s="15">
        <f t="shared" si="1"/>
        <v>11.074912042061481</v>
      </c>
      <c r="I33" s="11">
        <f>IFERROR(F33/SQRT(F33^2+U33), "X")</f>
        <v>1.4130415467976604E-2</v>
      </c>
      <c r="J33" s="32">
        <f>IFERROR(SQRT((1-I33^2)/U33), "X")</f>
        <v>3.5202951427189097E-3</v>
      </c>
      <c r="K33" s="32">
        <f t="shared" si="2"/>
        <v>284.06709081433644</v>
      </c>
      <c r="L33" s="8">
        <v>1</v>
      </c>
      <c r="M33" s="9">
        <v>0</v>
      </c>
      <c r="N33" s="8">
        <v>0</v>
      </c>
      <c r="O33" s="9">
        <v>0</v>
      </c>
      <c r="P33" s="9">
        <v>0</v>
      </c>
      <c r="Q33" s="9">
        <v>1</v>
      </c>
      <c r="R33" s="9">
        <v>0</v>
      </c>
      <c r="S33" s="8">
        <f t="shared" si="7"/>
        <v>80686</v>
      </c>
      <c r="T33" s="9">
        <v>7</v>
      </c>
      <c r="U33" s="9">
        <f t="shared" si="3"/>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5"/>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v>0</v>
      </c>
      <c r="BU33" s="17">
        <v>0</v>
      </c>
      <c r="BV33">
        <v>1</v>
      </c>
      <c r="BW33">
        <v>0</v>
      </c>
      <c r="BX33">
        <v>0</v>
      </c>
      <c r="BY33" s="17">
        <v>0</v>
      </c>
      <c r="BZ33">
        <v>0</v>
      </c>
      <c r="CA33">
        <v>0</v>
      </c>
      <c r="CB33">
        <v>0</v>
      </c>
      <c r="CC33">
        <v>0</v>
      </c>
      <c r="CD33" s="17">
        <v>0</v>
      </c>
      <c r="CE33">
        <v>0</v>
      </c>
      <c r="CF33">
        <v>0</v>
      </c>
      <c r="CG33">
        <v>1</v>
      </c>
      <c r="CH33">
        <v>1</v>
      </c>
      <c r="CI33">
        <v>0</v>
      </c>
      <c r="CJ33">
        <v>0</v>
      </c>
      <c r="CK33">
        <v>0</v>
      </c>
      <c r="CL33">
        <v>0</v>
      </c>
      <c r="CM33">
        <v>0</v>
      </c>
      <c r="CN33">
        <v>0</v>
      </c>
      <c r="CO33">
        <v>0</v>
      </c>
      <c r="CP33" s="17">
        <v>0</v>
      </c>
      <c r="CQ33">
        <v>0.03</v>
      </c>
      <c r="CR33">
        <v>16</v>
      </c>
      <c r="CS33">
        <v>1</v>
      </c>
      <c r="CT33">
        <v>0</v>
      </c>
      <c r="CU33">
        <v>34</v>
      </c>
      <c r="DA33" s="33" t="s">
        <v>85</v>
      </c>
    </row>
    <row r="34" spans="1:105" x14ac:dyDescent="0.25">
      <c r="A34">
        <v>33</v>
      </c>
      <c r="B34">
        <v>2</v>
      </c>
      <c r="C34" s="24" t="s">
        <v>122</v>
      </c>
      <c r="D34" s="12">
        <v>10.302199320664297</v>
      </c>
      <c r="E34" s="13">
        <v>1.3856759320191743</v>
      </c>
      <c r="F34" s="7">
        <v>7.4347826086956532</v>
      </c>
      <c r="G34" s="7">
        <f t="shared" si="0"/>
        <v>8.9165233886451229</v>
      </c>
      <c r="H34" s="15">
        <f t="shared" si="1"/>
        <v>11.687875252683471</v>
      </c>
      <c r="I34" s="11">
        <f>IFERROR(F34/SQRT(F34^2+U34), "X")</f>
        <v>2.6166280131447194E-2</v>
      </c>
      <c r="J34" s="32">
        <f>IFERROR(SQRT((1-I34^2)/U34), "X")</f>
        <v>3.5194411872706741E-3</v>
      </c>
      <c r="K34" s="32">
        <f t="shared" si="2"/>
        <v>284.13601671107898</v>
      </c>
      <c r="L34" s="8">
        <v>1</v>
      </c>
      <c r="M34" s="9">
        <v>0</v>
      </c>
      <c r="N34" s="8">
        <v>0</v>
      </c>
      <c r="O34" s="9">
        <v>0</v>
      </c>
      <c r="P34" s="9">
        <v>0</v>
      </c>
      <c r="Q34" s="9">
        <v>1</v>
      </c>
      <c r="R34" s="9">
        <v>0</v>
      </c>
      <c r="S34" s="8">
        <f t="shared" si="7"/>
        <v>80686</v>
      </c>
      <c r="T34" s="9">
        <v>7</v>
      </c>
      <c r="U34" s="9">
        <f t="shared" si="3"/>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5"/>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v>0</v>
      </c>
      <c r="BU34" s="17">
        <v>0</v>
      </c>
      <c r="BV34">
        <v>1</v>
      </c>
      <c r="BW34">
        <v>0</v>
      </c>
      <c r="BX34">
        <v>0</v>
      </c>
      <c r="BY34" s="17">
        <v>0</v>
      </c>
      <c r="BZ34">
        <v>0</v>
      </c>
      <c r="CA34">
        <v>0</v>
      </c>
      <c r="CB34">
        <v>0</v>
      </c>
      <c r="CC34">
        <v>0</v>
      </c>
      <c r="CD34" s="17">
        <v>0</v>
      </c>
      <c r="CE34">
        <v>0</v>
      </c>
      <c r="CF34">
        <v>0</v>
      </c>
      <c r="CG34">
        <v>1</v>
      </c>
      <c r="CH34">
        <v>1</v>
      </c>
      <c r="CI34">
        <v>0</v>
      </c>
      <c r="CJ34">
        <v>0</v>
      </c>
      <c r="CK34">
        <v>0</v>
      </c>
      <c r="CL34">
        <v>0</v>
      </c>
      <c r="CM34">
        <v>0</v>
      </c>
      <c r="CN34">
        <v>0</v>
      </c>
      <c r="CO34">
        <v>0</v>
      </c>
      <c r="CP34" s="17">
        <v>0</v>
      </c>
      <c r="CQ34">
        <v>0.03</v>
      </c>
      <c r="CR34">
        <v>16</v>
      </c>
      <c r="CS34">
        <v>1</v>
      </c>
      <c r="CT34">
        <v>0</v>
      </c>
      <c r="CU34">
        <v>34</v>
      </c>
      <c r="DA34" s="33" t="s">
        <v>85</v>
      </c>
    </row>
    <row r="35" spans="1:105" x14ac:dyDescent="0.25">
      <c r="A35">
        <v>34</v>
      </c>
      <c r="B35">
        <v>2</v>
      </c>
      <c r="C35" s="24" t="s">
        <v>122</v>
      </c>
      <c r="D35" s="12">
        <v>8.7920081740137324</v>
      </c>
      <c r="E35" s="13">
        <v>0.25167962330191979</v>
      </c>
      <c r="F35" s="7">
        <v>34.933333333333337</v>
      </c>
      <c r="G35" s="7">
        <f t="shared" si="0"/>
        <v>8.5403285507118127</v>
      </c>
      <c r="H35" s="15">
        <f t="shared" si="1"/>
        <v>9.043687797315652</v>
      </c>
      <c r="I35" s="11">
        <f>IFERROR(F35/SQRT(F35^2+U35), "X")</f>
        <v>0.1220681841708002</v>
      </c>
      <c r="J35" s="32">
        <f>IFERROR(SQRT((1-I35^2)/U35), "X")</f>
        <v>3.4943182491641274E-3</v>
      </c>
      <c r="K35" s="32">
        <f t="shared" si="2"/>
        <v>286.17885627309676</v>
      </c>
      <c r="L35" s="8">
        <v>1</v>
      </c>
      <c r="M35" s="9">
        <v>0</v>
      </c>
      <c r="N35" s="8">
        <v>0</v>
      </c>
      <c r="O35" s="9">
        <v>0</v>
      </c>
      <c r="P35" s="9">
        <v>0</v>
      </c>
      <c r="Q35" s="9">
        <v>1</v>
      </c>
      <c r="R35" s="9">
        <v>0</v>
      </c>
      <c r="S35" s="8">
        <f t="shared" si="7"/>
        <v>80686</v>
      </c>
      <c r="T35" s="9">
        <v>7</v>
      </c>
      <c r="U35" s="9">
        <f t="shared" si="3"/>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5"/>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v>0</v>
      </c>
      <c r="BU35" s="17">
        <v>0</v>
      </c>
      <c r="BV35">
        <v>1</v>
      </c>
      <c r="BW35">
        <v>0</v>
      </c>
      <c r="BX35">
        <v>0</v>
      </c>
      <c r="BY35" s="17">
        <v>0</v>
      </c>
      <c r="BZ35">
        <v>0</v>
      </c>
      <c r="CA35">
        <v>0</v>
      </c>
      <c r="CB35">
        <v>0</v>
      </c>
      <c r="CC35">
        <v>0</v>
      </c>
      <c r="CD35" s="17">
        <v>0</v>
      </c>
      <c r="CE35">
        <v>0</v>
      </c>
      <c r="CF35">
        <v>0</v>
      </c>
      <c r="CG35">
        <v>1</v>
      </c>
      <c r="CH35">
        <v>1</v>
      </c>
      <c r="CI35">
        <v>0</v>
      </c>
      <c r="CJ35">
        <v>0</v>
      </c>
      <c r="CK35">
        <v>0</v>
      </c>
      <c r="CL35">
        <v>0</v>
      </c>
      <c r="CM35">
        <v>0</v>
      </c>
      <c r="CN35">
        <v>0</v>
      </c>
      <c r="CO35">
        <v>0</v>
      </c>
      <c r="CP35" s="17">
        <v>0</v>
      </c>
      <c r="CQ35">
        <v>0.03</v>
      </c>
      <c r="CR35">
        <v>16</v>
      </c>
      <c r="CS35">
        <v>1</v>
      </c>
      <c r="CT35">
        <v>0</v>
      </c>
      <c r="CU35">
        <v>34</v>
      </c>
      <c r="DA35" s="33" t="s">
        <v>85</v>
      </c>
    </row>
    <row r="36" spans="1:105" x14ac:dyDescent="0.25">
      <c r="A36">
        <v>35</v>
      </c>
      <c r="B36">
        <v>2</v>
      </c>
      <c r="C36" s="24" t="s">
        <v>122</v>
      </c>
      <c r="D36" s="12">
        <v>9.1776757361151198</v>
      </c>
      <c r="E36" s="13">
        <v>0.50806921036208552</v>
      </c>
      <c r="F36" s="7">
        <v>18.063829787234045</v>
      </c>
      <c r="G36" s="7">
        <f t="shared" si="0"/>
        <v>8.6696065257530339</v>
      </c>
      <c r="H36" s="15">
        <f t="shared" si="1"/>
        <v>9.6857449464772056</v>
      </c>
      <c r="I36" s="11">
        <f>IFERROR(F36/SQRT(F36^2+U36), "X")</f>
        <v>6.3468142826239832E-2</v>
      </c>
      <c r="J36" s="32">
        <f>IFERROR(SQRT((1-I36^2)/U36), "X")</f>
        <v>3.5135485427953729E-3</v>
      </c>
      <c r="K36" s="32">
        <f t="shared" si="2"/>
        <v>284.61254706457015</v>
      </c>
      <c r="L36" s="8">
        <v>1</v>
      </c>
      <c r="M36" s="9">
        <v>0</v>
      </c>
      <c r="N36" s="8">
        <v>0</v>
      </c>
      <c r="O36" s="9">
        <v>0</v>
      </c>
      <c r="P36" s="9">
        <v>0</v>
      </c>
      <c r="Q36" s="9">
        <v>1</v>
      </c>
      <c r="R36" s="9">
        <v>0</v>
      </c>
      <c r="S36" s="8">
        <f t="shared" si="7"/>
        <v>80686</v>
      </c>
      <c r="T36" s="9">
        <v>7</v>
      </c>
      <c r="U36" s="9">
        <f t="shared" si="3"/>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5"/>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v>0</v>
      </c>
      <c r="BU36" s="17">
        <v>0</v>
      </c>
      <c r="BV36">
        <v>1</v>
      </c>
      <c r="BW36">
        <v>0</v>
      </c>
      <c r="BX36">
        <v>0</v>
      </c>
      <c r="BY36" s="17">
        <v>0</v>
      </c>
      <c r="BZ36">
        <v>0</v>
      </c>
      <c r="CA36">
        <v>0</v>
      </c>
      <c r="CB36">
        <v>0</v>
      </c>
      <c r="CC36">
        <v>0</v>
      </c>
      <c r="CD36" s="17">
        <v>0</v>
      </c>
      <c r="CE36">
        <v>0</v>
      </c>
      <c r="CF36">
        <v>0</v>
      </c>
      <c r="CG36">
        <v>1</v>
      </c>
      <c r="CH36">
        <v>1</v>
      </c>
      <c r="CI36">
        <v>0</v>
      </c>
      <c r="CJ36">
        <v>0</v>
      </c>
      <c r="CK36">
        <v>0</v>
      </c>
      <c r="CL36">
        <v>0</v>
      </c>
      <c r="CM36">
        <v>0</v>
      </c>
      <c r="CN36">
        <v>0</v>
      </c>
      <c r="CO36">
        <v>0</v>
      </c>
      <c r="CP36" s="17">
        <v>0</v>
      </c>
      <c r="CQ36">
        <v>0.03</v>
      </c>
      <c r="CR36">
        <v>16</v>
      </c>
      <c r="CS36">
        <v>1</v>
      </c>
      <c r="CT36">
        <v>0</v>
      </c>
      <c r="CU36">
        <v>34</v>
      </c>
      <c r="DA36" s="33" t="s">
        <v>85</v>
      </c>
    </row>
    <row r="37" spans="1:105" x14ac:dyDescent="0.25">
      <c r="A37">
        <v>36</v>
      </c>
      <c r="B37">
        <v>2</v>
      </c>
      <c r="C37" s="24" t="s">
        <v>122</v>
      </c>
      <c r="D37" s="12">
        <v>7.5358454284737642</v>
      </c>
      <c r="E37" s="13">
        <v>0.70214811142875799</v>
      </c>
      <c r="F37" s="7">
        <v>10.732558139534886</v>
      </c>
      <c r="G37" s="7">
        <f t="shared" si="0"/>
        <v>6.8336973170450062</v>
      </c>
      <c r="H37" s="15">
        <f t="shared" si="1"/>
        <v>8.2379935399025221</v>
      </c>
      <c r="I37" s="11">
        <f>IFERROR(F37/SQRT(F37^2+U37), "X")</f>
        <v>3.7758599513370905E-2</v>
      </c>
      <c r="J37" s="32">
        <f>IFERROR(SQRT((1-I37^2)/U37), "X")</f>
        <v>3.5181360326651109E-3</v>
      </c>
      <c r="K37" s="32">
        <f t="shared" si="2"/>
        <v>284.24142520790053</v>
      </c>
      <c r="L37" s="8">
        <v>1</v>
      </c>
      <c r="M37" s="9">
        <v>0</v>
      </c>
      <c r="N37" s="8">
        <v>0</v>
      </c>
      <c r="O37" s="9">
        <v>0</v>
      </c>
      <c r="P37" s="9">
        <v>0</v>
      </c>
      <c r="Q37" s="9">
        <v>1</v>
      </c>
      <c r="R37" s="9">
        <v>0</v>
      </c>
      <c r="S37" s="8">
        <f t="shared" si="7"/>
        <v>80686</v>
      </c>
      <c r="T37" s="9">
        <v>7</v>
      </c>
      <c r="U37" s="9">
        <f t="shared" si="3"/>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5"/>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v>0</v>
      </c>
      <c r="BU37" s="17">
        <v>0</v>
      </c>
      <c r="BV37">
        <v>1</v>
      </c>
      <c r="BW37">
        <v>0</v>
      </c>
      <c r="BX37">
        <v>0</v>
      </c>
      <c r="BY37" s="17">
        <v>0</v>
      </c>
      <c r="BZ37">
        <v>0</v>
      </c>
      <c r="CA37">
        <v>0</v>
      </c>
      <c r="CB37">
        <v>0</v>
      </c>
      <c r="CC37">
        <v>0</v>
      </c>
      <c r="CD37" s="17">
        <v>0</v>
      </c>
      <c r="CE37">
        <v>0</v>
      </c>
      <c r="CF37">
        <v>0</v>
      </c>
      <c r="CG37">
        <v>1</v>
      </c>
      <c r="CH37">
        <v>1</v>
      </c>
      <c r="CI37">
        <v>0</v>
      </c>
      <c r="CJ37">
        <v>0</v>
      </c>
      <c r="CK37">
        <v>0</v>
      </c>
      <c r="CL37">
        <v>0</v>
      </c>
      <c r="CM37">
        <v>0</v>
      </c>
      <c r="CN37">
        <v>0</v>
      </c>
      <c r="CO37">
        <v>0</v>
      </c>
      <c r="CP37" s="17">
        <v>0</v>
      </c>
      <c r="CQ37">
        <v>0.03</v>
      </c>
      <c r="CR37">
        <v>16</v>
      </c>
      <c r="CS37">
        <v>1</v>
      </c>
      <c r="CT37">
        <v>0</v>
      </c>
      <c r="CU37">
        <v>34</v>
      </c>
      <c r="DA37" s="33" t="s">
        <v>85</v>
      </c>
    </row>
    <row r="38" spans="1:105" x14ac:dyDescent="0.25">
      <c r="A38">
        <v>37</v>
      </c>
      <c r="B38">
        <v>2</v>
      </c>
      <c r="C38" s="24" t="s">
        <v>122</v>
      </c>
      <c r="D38" s="12">
        <v>5.9401584624788173</v>
      </c>
      <c r="E38" s="13">
        <v>1.0685999350490993</v>
      </c>
      <c r="F38" s="7">
        <v>5.5588235294117654</v>
      </c>
      <c r="G38" s="7">
        <f t="shared" si="0"/>
        <v>4.871558527429718</v>
      </c>
      <c r="H38" s="15">
        <f t="shared" si="1"/>
        <v>7.0087583975279166</v>
      </c>
      <c r="I38" s="11">
        <f>IFERROR(F38/SQRT(F38^2+U38), "X")</f>
        <v>1.9566906583893002E-2</v>
      </c>
      <c r="J38" s="32">
        <f>IFERROR(SQRT((1-I38^2)/U38), "X")</f>
        <v>3.5199726129754604E-3</v>
      </c>
      <c r="K38" s="32">
        <f t="shared" si="2"/>
        <v>284.09311945035051</v>
      </c>
      <c r="L38" s="8">
        <v>1</v>
      </c>
      <c r="M38" s="9">
        <v>0</v>
      </c>
      <c r="N38" s="8">
        <v>0</v>
      </c>
      <c r="O38" s="9">
        <v>0</v>
      </c>
      <c r="P38" s="9">
        <v>0</v>
      </c>
      <c r="Q38" s="9">
        <v>1</v>
      </c>
      <c r="R38" s="9">
        <v>0</v>
      </c>
      <c r="S38" s="8">
        <f t="shared" si="7"/>
        <v>80686</v>
      </c>
      <c r="T38" s="9">
        <v>7</v>
      </c>
      <c r="U38" s="9">
        <f t="shared" si="3"/>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5"/>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v>0</v>
      </c>
      <c r="BU38" s="17">
        <v>0</v>
      </c>
      <c r="BV38">
        <v>1</v>
      </c>
      <c r="BW38">
        <v>0</v>
      </c>
      <c r="BX38">
        <v>0</v>
      </c>
      <c r="BY38" s="17">
        <v>0</v>
      </c>
      <c r="BZ38">
        <v>0</v>
      </c>
      <c r="CA38">
        <v>0</v>
      </c>
      <c r="CB38">
        <v>0</v>
      </c>
      <c r="CC38">
        <v>0</v>
      </c>
      <c r="CD38" s="17">
        <v>0</v>
      </c>
      <c r="CE38">
        <v>0</v>
      </c>
      <c r="CF38">
        <v>0</v>
      </c>
      <c r="CG38">
        <v>1</v>
      </c>
      <c r="CH38">
        <v>1</v>
      </c>
      <c r="CI38">
        <v>0</v>
      </c>
      <c r="CJ38">
        <v>0</v>
      </c>
      <c r="CK38">
        <v>0</v>
      </c>
      <c r="CL38">
        <v>0</v>
      </c>
      <c r="CM38">
        <v>0</v>
      </c>
      <c r="CN38">
        <v>0</v>
      </c>
      <c r="CO38">
        <v>0</v>
      </c>
      <c r="CP38" s="17">
        <v>0</v>
      </c>
      <c r="CQ38">
        <v>0.03</v>
      </c>
      <c r="CR38">
        <v>16</v>
      </c>
      <c r="CS38">
        <v>1</v>
      </c>
      <c r="CT38">
        <v>0</v>
      </c>
      <c r="CU38">
        <v>34</v>
      </c>
      <c r="DA38" s="33" t="s">
        <v>85</v>
      </c>
    </row>
    <row r="39" spans="1:105" x14ac:dyDescent="0.25">
      <c r="A39">
        <v>38</v>
      </c>
      <c r="B39">
        <v>2</v>
      </c>
      <c r="C39" s="24" t="s">
        <v>122</v>
      </c>
      <c r="D39" s="12">
        <v>8.476080955730648</v>
      </c>
      <c r="E39" s="13">
        <v>0.18573085759569147</v>
      </c>
      <c r="F39" s="7">
        <v>45.63636363636364</v>
      </c>
      <c r="G39" s="7">
        <f t="shared" si="0"/>
        <v>8.2903500981349563</v>
      </c>
      <c r="H39" s="15">
        <f t="shared" si="1"/>
        <v>8.6618118133263398</v>
      </c>
      <c r="I39" s="11">
        <f>IFERROR(F39/SQRT(F39^2+U39), "X")</f>
        <v>0.15863499997865846</v>
      </c>
      <c r="J39" s="32">
        <f>IFERROR(SQRT((1-I39^2)/U39), "X")</f>
        <v>3.4760657365841491E-3</v>
      </c>
      <c r="K39" s="32">
        <f t="shared" si="2"/>
        <v>287.68155604061656</v>
      </c>
      <c r="L39" s="8">
        <v>1</v>
      </c>
      <c r="M39" s="9">
        <v>0</v>
      </c>
      <c r="N39" s="8">
        <v>0</v>
      </c>
      <c r="O39" s="9">
        <v>0</v>
      </c>
      <c r="P39" s="9">
        <v>0</v>
      </c>
      <c r="Q39" s="9">
        <v>1</v>
      </c>
      <c r="R39" s="9">
        <v>0</v>
      </c>
      <c r="S39" s="8">
        <f t="shared" si="7"/>
        <v>80686</v>
      </c>
      <c r="T39" s="9">
        <v>7</v>
      </c>
      <c r="U39" s="9">
        <f t="shared" si="3"/>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5"/>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v>0</v>
      </c>
      <c r="BU39" s="17">
        <v>0</v>
      </c>
      <c r="BV39">
        <v>1</v>
      </c>
      <c r="BW39">
        <v>0</v>
      </c>
      <c r="BX39">
        <v>0</v>
      </c>
      <c r="BY39" s="17">
        <v>0</v>
      </c>
      <c r="BZ39">
        <v>0</v>
      </c>
      <c r="CA39">
        <v>0</v>
      </c>
      <c r="CB39">
        <v>0</v>
      </c>
      <c r="CC39">
        <v>0</v>
      </c>
      <c r="CD39" s="17">
        <v>0</v>
      </c>
      <c r="CE39">
        <v>0</v>
      </c>
      <c r="CF39">
        <v>0</v>
      </c>
      <c r="CG39">
        <v>1</v>
      </c>
      <c r="CH39">
        <v>1</v>
      </c>
      <c r="CI39">
        <v>0</v>
      </c>
      <c r="CJ39">
        <v>0</v>
      </c>
      <c r="CK39">
        <v>0</v>
      </c>
      <c r="CL39">
        <v>0</v>
      </c>
      <c r="CM39">
        <v>0</v>
      </c>
      <c r="CN39">
        <v>0</v>
      </c>
      <c r="CO39">
        <v>0</v>
      </c>
      <c r="CP39" s="17">
        <v>0</v>
      </c>
      <c r="CQ39">
        <v>0.03</v>
      </c>
      <c r="CR39">
        <v>16</v>
      </c>
      <c r="CS39">
        <v>1</v>
      </c>
      <c r="CT39">
        <v>0</v>
      </c>
      <c r="CU39">
        <v>34</v>
      </c>
      <c r="DA39" s="33" t="s">
        <v>85</v>
      </c>
    </row>
    <row r="40" spans="1:105" x14ac:dyDescent="0.25">
      <c r="A40">
        <v>39</v>
      </c>
      <c r="B40">
        <v>2</v>
      </c>
      <c r="C40" s="24" t="s">
        <v>122</v>
      </c>
      <c r="D40" s="12">
        <v>8.9911465030419571</v>
      </c>
      <c r="E40" s="13">
        <v>0.33703209382624022</v>
      </c>
      <c r="F40" s="7">
        <v>26.677419354838712</v>
      </c>
      <c r="G40" s="7">
        <f t="shared" si="0"/>
        <v>8.6541144092157172</v>
      </c>
      <c r="H40" s="15">
        <f t="shared" si="1"/>
        <v>9.3281785968681969</v>
      </c>
      <c r="I40" s="11">
        <f>IFERROR(F40/SQRT(F40^2+U40), "X")</f>
        <v>9.3510231611987529E-2</v>
      </c>
      <c r="J40" s="32">
        <f>IFERROR(SQRT((1-I40^2)/U40), "X")</f>
        <v>3.5052202901712372E-3</v>
      </c>
      <c r="K40" s="32">
        <f t="shared" si="2"/>
        <v>285.28877423311616</v>
      </c>
      <c r="L40" s="8">
        <v>1</v>
      </c>
      <c r="M40" s="9">
        <v>0</v>
      </c>
      <c r="N40" s="8">
        <v>0</v>
      </c>
      <c r="O40" s="9">
        <v>0</v>
      </c>
      <c r="P40" s="9">
        <v>0</v>
      </c>
      <c r="Q40" s="9">
        <v>1</v>
      </c>
      <c r="R40" s="9">
        <v>0</v>
      </c>
      <c r="S40" s="8">
        <f t="shared" si="7"/>
        <v>80686</v>
      </c>
      <c r="T40" s="9">
        <v>7</v>
      </c>
      <c r="U40" s="9">
        <f t="shared" si="3"/>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5"/>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v>0</v>
      </c>
      <c r="BU40" s="17">
        <v>0</v>
      </c>
      <c r="BV40">
        <v>1</v>
      </c>
      <c r="BW40">
        <v>0</v>
      </c>
      <c r="BX40">
        <v>0</v>
      </c>
      <c r="BY40" s="17">
        <v>0</v>
      </c>
      <c r="BZ40">
        <v>0</v>
      </c>
      <c r="CA40">
        <v>0</v>
      </c>
      <c r="CB40">
        <v>0</v>
      </c>
      <c r="CC40">
        <v>0</v>
      </c>
      <c r="CD40" s="17">
        <v>0</v>
      </c>
      <c r="CE40">
        <v>0</v>
      </c>
      <c r="CF40">
        <v>0</v>
      </c>
      <c r="CG40">
        <v>1</v>
      </c>
      <c r="CH40">
        <v>1</v>
      </c>
      <c r="CI40">
        <v>0</v>
      </c>
      <c r="CJ40">
        <v>0</v>
      </c>
      <c r="CK40">
        <v>0</v>
      </c>
      <c r="CL40">
        <v>0</v>
      </c>
      <c r="CM40">
        <v>0</v>
      </c>
      <c r="CN40">
        <v>0</v>
      </c>
      <c r="CO40">
        <v>0</v>
      </c>
      <c r="CP40" s="17">
        <v>0</v>
      </c>
      <c r="CQ40">
        <v>0.03</v>
      </c>
      <c r="CR40">
        <v>16</v>
      </c>
      <c r="CS40">
        <v>1</v>
      </c>
      <c r="CT40">
        <v>0</v>
      </c>
      <c r="CU40">
        <v>34</v>
      </c>
      <c r="DA40" s="33" t="s">
        <v>85</v>
      </c>
    </row>
    <row r="41" spans="1:105" x14ac:dyDescent="0.25">
      <c r="A41">
        <v>40</v>
      </c>
      <c r="B41">
        <v>2</v>
      </c>
      <c r="C41" s="24" t="s">
        <v>122</v>
      </c>
      <c r="D41" s="12">
        <v>7.3481372216716689</v>
      </c>
      <c r="E41" s="13">
        <v>0.36205827296030618</v>
      </c>
      <c r="F41" s="7">
        <v>20.295454545454547</v>
      </c>
      <c r="G41" s="7">
        <f t="shared" si="0"/>
        <v>6.9860789487113628</v>
      </c>
      <c r="H41" s="15">
        <f t="shared" si="1"/>
        <v>7.7101954946319751</v>
      </c>
      <c r="I41" s="11">
        <f>IFERROR(F41/SQRT(F41^2+U41), "X")</f>
        <v>7.1271415671195326E-2</v>
      </c>
      <c r="J41" s="32">
        <f>IFERROR(SQRT((1-I41^2)/U41), "X")</f>
        <v>3.5116934933175754E-3</v>
      </c>
      <c r="K41" s="32">
        <f t="shared" si="2"/>
        <v>284.76289343102025</v>
      </c>
      <c r="L41" s="8">
        <v>1</v>
      </c>
      <c r="M41" s="9">
        <v>0</v>
      </c>
      <c r="N41" s="8">
        <v>0</v>
      </c>
      <c r="O41" s="9">
        <v>0</v>
      </c>
      <c r="P41" s="9">
        <v>0</v>
      </c>
      <c r="Q41" s="9">
        <v>1</v>
      </c>
      <c r="R41" s="9">
        <v>0</v>
      </c>
      <c r="S41" s="8">
        <f t="shared" si="7"/>
        <v>80686</v>
      </c>
      <c r="T41" s="9">
        <v>7</v>
      </c>
      <c r="U41" s="9">
        <f t="shared" si="3"/>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5"/>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v>0</v>
      </c>
      <c r="BU41" s="17">
        <v>0</v>
      </c>
      <c r="BV41">
        <v>1</v>
      </c>
      <c r="BW41">
        <v>0</v>
      </c>
      <c r="BX41">
        <v>0</v>
      </c>
      <c r="BY41" s="17">
        <v>0</v>
      </c>
      <c r="BZ41">
        <v>0</v>
      </c>
      <c r="CA41">
        <v>0</v>
      </c>
      <c r="CB41">
        <v>0</v>
      </c>
      <c r="CC41">
        <v>0</v>
      </c>
      <c r="CD41" s="17">
        <v>0</v>
      </c>
      <c r="CE41">
        <v>0</v>
      </c>
      <c r="CF41">
        <v>0</v>
      </c>
      <c r="CG41">
        <v>1</v>
      </c>
      <c r="CH41">
        <v>1</v>
      </c>
      <c r="CI41">
        <v>0</v>
      </c>
      <c r="CJ41">
        <v>0</v>
      </c>
      <c r="CK41">
        <v>0</v>
      </c>
      <c r="CL41">
        <v>0</v>
      </c>
      <c r="CM41">
        <v>0</v>
      </c>
      <c r="CN41">
        <v>0</v>
      </c>
      <c r="CO41">
        <v>0</v>
      </c>
      <c r="CP41" s="17">
        <v>0</v>
      </c>
      <c r="CQ41">
        <v>0.03</v>
      </c>
      <c r="CR41">
        <v>16</v>
      </c>
      <c r="CS41">
        <v>1</v>
      </c>
      <c r="CT41">
        <v>0</v>
      </c>
      <c r="CU41">
        <v>34</v>
      </c>
      <c r="DA41" s="33" t="s">
        <v>85</v>
      </c>
    </row>
    <row r="42" spans="1:105" x14ac:dyDescent="0.25">
      <c r="A42">
        <v>41</v>
      </c>
      <c r="B42">
        <v>2</v>
      </c>
      <c r="C42" s="24" t="s">
        <v>122</v>
      </c>
      <c r="D42" s="12">
        <v>4.5254472798147649</v>
      </c>
      <c r="E42" s="13">
        <v>1.9440301694978921</v>
      </c>
      <c r="F42" s="7">
        <v>2.3278688524590163</v>
      </c>
      <c r="G42" s="7">
        <f t="shared" si="0"/>
        <v>2.581417110316873</v>
      </c>
      <c r="H42" s="15">
        <f t="shared" si="1"/>
        <v>6.4694774493126568</v>
      </c>
      <c r="I42" s="11">
        <f>IFERROR(F42/SQRT(F42^2+U42), "X")</f>
        <v>7.5901513821338799E-3</v>
      </c>
      <c r="J42" s="32">
        <f>IFERROR(SQRT((1-I42^2)/U42), "X")</f>
        <v>3.2605579880997655E-3</v>
      </c>
      <c r="K42" s="32">
        <f t="shared" si="2"/>
        <v>306.69597156368758</v>
      </c>
      <c r="L42" s="8">
        <v>1</v>
      </c>
      <c r="M42" s="9">
        <v>0</v>
      </c>
      <c r="N42" s="8">
        <v>0</v>
      </c>
      <c r="O42" s="9">
        <v>0</v>
      </c>
      <c r="P42" s="9">
        <v>0</v>
      </c>
      <c r="Q42" s="9">
        <v>1</v>
      </c>
      <c r="R42" s="9">
        <v>0</v>
      </c>
      <c r="S42" s="8">
        <f t="shared" ref="S42:S53" si="8">ROUND(174751*AR42,0)</f>
        <v>94065</v>
      </c>
      <c r="T42" s="9">
        <v>7</v>
      </c>
      <c r="U42" s="9">
        <f t="shared" si="3"/>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5"/>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v>0</v>
      </c>
      <c r="BU42" s="17">
        <v>0</v>
      </c>
      <c r="BV42">
        <v>1</v>
      </c>
      <c r="BW42">
        <v>0</v>
      </c>
      <c r="BX42">
        <v>0</v>
      </c>
      <c r="BY42" s="17">
        <v>0</v>
      </c>
      <c r="BZ42">
        <v>0</v>
      </c>
      <c r="CA42">
        <v>0</v>
      </c>
      <c r="CB42">
        <v>0</v>
      </c>
      <c r="CC42">
        <v>0</v>
      </c>
      <c r="CD42" s="17">
        <v>0</v>
      </c>
      <c r="CE42">
        <v>0</v>
      </c>
      <c r="CF42">
        <v>0</v>
      </c>
      <c r="CG42">
        <v>1</v>
      </c>
      <c r="CH42">
        <v>1</v>
      </c>
      <c r="CI42">
        <v>0</v>
      </c>
      <c r="CJ42">
        <v>0</v>
      </c>
      <c r="CK42">
        <v>0</v>
      </c>
      <c r="CL42">
        <v>0</v>
      </c>
      <c r="CM42">
        <v>0</v>
      </c>
      <c r="CN42">
        <v>0</v>
      </c>
      <c r="CO42">
        <v>0</v>
      </c>
      <c r="CP42" s="17">
        <v>0</v>
      </c>
      <c r="CQ42">
        <v>0.03</v>
      </c>
      <c r="CR42">
        <v>16</v>
      </c>
      <c r="CS42">
        <v>1</v>
      </c>
      <c r="CT42">
        <v>0</v>
      </c>
      <c r="CU42">
        <v>34</v>
      </c>
      <c r="DA42" s="33" t="s">
        <v>85</v>
      </c>
    </row>
    <row r="43" spans="1:105" x14ac:dyDescent="0.25">
      <c r="A43">
        <v>42</v>
      </c>
      <c r="B43">
        <v>2</v>
      </c>
      <c r="C43" s="24" t="s">
        <v>122</v>
      </c>
      <c r="D43" s="12">
        <v>7.4005352510223332</v>
      </c>
      <c r="E43" s="13">
        <v>0.37951462825755555</v>
      </c>
      <c r="F43" s="7">
        <v>19.5</v>
      </c>
      <c r="G43" s="7">
        <f t="shared" si="0"/>
        <v>7.0210206227647776</v>
      </c>
      <c r="H43" s="15">
        <f t="shared" si="1"/>
        <v>7.7800498792798889</v>
      </c>
      <c r="I43" s="11">
        <f>IFERROR(F43/SQRT(F43^2+U43), "X")</f>
        <v>6.3454575830800636E-2</v>
      </c>
      <c r="J43" s="32">
        <f>IFERROR(SQRT((1-I43^2)/U43), "X")</f>
        <v>3.2540808118359296E-3</v>
      </c>
      <c r="K43" s="32">
        <f t="shared" si="2"/>
        <v>307.30644314755261</v>
      </c>
      <c r="L43" s="8">
        <v>1</v>
      </c>
      <c r="M43" s="9">
        <v>0</v>
      </c>
      <c r="N43" s="8">
        <v>0</v>
      </c>
      <c r="O43" s="9">
        <v>0</v>
      </c>
      <c r="P43" s="9">
        <v>0</v>
      </c>
      <c r="Q43" s="9">
        <v>1</v>
      </c>
      <c r="R43" s="9">
        <v>0</v>
      </c>
      <c r="S43" s="8">
        <f t="shared" si="8"/>
        <v>94065</v>
      </c>
      <c r="T43" s="9">
        <v>7</v>
      </c>
      <c r="U43" s="9">
        <f t="shared" si="3"/>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5"/>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v>0</v>
      </c>
      <c r="BU43" s="17">
        <v>0</v>
      </c>
      <c r="BV43">
        <v>1</v>
      </c>
      <c r="BW43">
        <v>0</v>
      </c>
      <c r="BX43">
        <v>0</v>
      </c>
      <c r="BY43" s="17">
        <v>0</v>
      </c>
      <c r="BZ43">
        <v>0</v>
      </c>
      <c r="CA43">
        <v>0</v>
      </c>
      <c r="CB43">
        <v>0</v>
      </c>
      <c r="CC43">
        <v>0</v>
      </c>
      <c r="CD43" s="17">
        <v>0</v>
      </c>
      <c r="CE43">
        <v>0</v>
      </c>
      <c r="CF43">
        <v>0</v>
      </c>
      <c r="CG43">
        <v>1</v>
      </c>
      <c r="CH43">
        <v>1</v>
      </c>
      <c r="CI43">
        <v>0</v>
      </c>
      <c r="CJ43">
        <v>0</v>
      </c>
      <c r="CK43">
        <v>0</v>
      </c>
      <c r="CL43">
        <v>0</v>
      </c>
      <c r="CM43">
        <v>0</v>
      </c>
      <c r="CN43">
        <v>0</v>
      </c>
      <c r="CO43">
        <v>0</v>
      </c>
      <c r="CP43" s="17">
        <v>0</v>
      </c>
      <c r="CQ43">
        <v>0.03</v>
      </c>
      <c r="CR43">
        <v>16</v>
      </c>
      <c r="CS43">
        <v>1</v>
      </c>
      <c r="CT43">
        <v>0</v>
      </c>
      <c r="CU43">
        <v>34</v>
      </c>
      <c r="DA43" s="33" t="s">
        <v>85</v>
      </c>
    </row>
    <row r="44" spans="1:105" x14ac:dyDescent="0.25">
      <c r="A44">
        <v>43</v>
      </c>
      <c r="B44">
        <v>2</v>
      </c>
      <c r="C44" s="24" t="s">
        <v>122</v>
      </c>
      <c r="D44" s="12">
        <v>9.7096919750153212</v>
      </c>
      <c r="E44" s="13">
        <v>1.0103184420881219</v>
      </c>
      <c r="F44" s="7">
        <v>9.6105263157894765</v>
      </c>
      <c r="G44" s="7">
        <f t="shared" si="0"/>
        <v>8.6993735329271988</v>
      </c>
      <c r="H44" s="15">
        <f t="shared" si="1"/>
        <v>10.720010417103444</v>
      </c>
      <c r="I44" s="11">
        <f>IFERROR(F44/SQRT(F44^2+U44), "X")</f>
        <v>3.1321206372090619E-2</v>
      </c>
      <c r="J44" s="32">
        <f>IFERROR(SQRT((1-I44^2)/U44), "X")</f>
        <v>3.2590521416742692E-3</v>
      </c>
      <c r="K44" s="32">
        <f t="shared" si="2"/>
        <v>306.83768056753797</v>
      </c>
      <c r="L44" s="8">
        <v>1</v>
      </c>
      <c r="M44" s="9">
        <v>0</v>
      </c>
      <c r="N44" s="8">
        <v>0</v>
      </c>
      <c r="O44" s="9">
        <v>0</v>
      </c>
      <c r="P44" s="9">
        <v>0</v>
      </c>
      <c r="Q44" s="9">
        <v>1</v>
      </c>
      <c r="R44" s="9">
        <v>0</v>
      </c>
      <c r="S44" s="8">
        <f t="shared" si="8"/>
        <v>94065</v>
      </c>
      <c r="T44" s="9">
        <v>7</v>
      </c>
      <c r="U44" s="9">
        <f t="shared" si="3"/>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5"/>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v>0</v>
      </c>
      <c r="BU44" s="17">
        <v>0</v>
      </c>
      <c r="BV44">
        <v>1</v>
      </c>
      <c r="BW44">
        <v>0</v>
      </c>
      <c r="BX44">
        <v>0</v>
      </c>
      <c r="BY44" s="17">
        <v>0</v>
      </c>
      <c r="BZ44">
        <v>0</v>
      </c>
      <c r="CA44">
        <v>0</v>
      </c>
      <c r="CB44">
        <v>0</v>
      </c>
      <c r="CC44">
        <v>0</v>
      </c>
      <c r="CD44" s="17">
        <v>0</v>
      </c>
      <c r="CE44">
        <v>0</v>
      </c>
      <c r="CF44">
        <v>0</v>
      </c>
      <c r="CG44">
        <v>1</v>
      </c>
      <c r="CH44">
        <v>1</v>
      </c>
      <c r="CI44">
        <v>0</v>
      </c>
      <c r="CJ44">
        <v>0</v>
      </c>
      <c r="CK44">
        <v>0</v>
      </c>
      <c r="CL44">
        <v>0</v>
      </c>
      <c r="CM44">
        <v>0</v>
      </c>
      <c r="CN44">
        <v>0</v>
      </c>
      <c r="CO44">
        <v>0</v>
      </c>
      <c r="CP44" s="17">
        <v>0</v>
      </c>
      <c r="CQ44">
        <v>0.03</v>
      </c>
      <c r="CR44">
        <v>16</v>
      </c>
      <c r="CS44">
        <v>1</v>
      </c>
      <c r="CT44">
        <v>0</v>
      </c>
      <c r="CU44">
        <v>34</v>
      </c>
      <c r="DA44" s="33" t="s">
        <v>85</v>
      </c>
    </row>
    <row r="45" spans="1:105" x14ac:dyDescent="0.25">
      <c r="A45">
        <v>44</v>
      </c>
      <c r="B45">
        <v>2</v>
      </c>
      <c r="C45" s="24" t="s">
        <v>122</v>
      </c>
      <c r="D45" s="12">
        <v>7.2913090915323719</v>
      </c>
      <c r="E45" s="13">
        <v>5.625195475593979</v>
      </c>
      <c r="F45" s="7">
        <v>1.2961876832844574</v>
      </c>
      <c r="G45" s="7">
        <f t="shared" si="0"/>
        <v>1.6661136159383929</v>
      </c>
      <c r="H45" s="15">
        <f t="shared" si="1"/>
        <v>12.916504567126351</v>
      </c>
      <c r="I45" s="11">
        <f>IFERROR(F45/SQRT(F45^2+U45), "X")</f>
        <v>4.2263791024517265E-3</v>
      </c>
      <c r="J45" s="32">
        <f>IFERROR(SQRT((1-I45^2)/U45), "X")</f>
        <v>3.2606227917104948E-3</v>
      </c>
      <c r="K45" s="32">
        <f t="shared" si="2"/>
        <v>306.6898761004515</v>
      </c>
      <c r="L45" s="8">
        <v>1</v>
      </c>
      <c r="M45" s="9">
        <v>0</v>
      </c>
      <c r="N45" s="8">
        <v>0</v>
      </c>
      <c r="O45" s="9">
        <v>0</v>
      </c>
      <c r="P45" s="9">
        <v>0</v>
      </c>
      <c r="Q45" s="9">
        <v>1</v>
      </c>
      <c r="R45" s="9">
        <v>0</v>
      </c>
      <c r="S45" s="8">
        <f t="shared" si="8"/>
        <v>94065</v>
      </c>
      <c r="T45" s="9">
        <v>7</v>
      </c>
      <c r="U45" s="9">
        <f t="shared" si="3"/>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5"/>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v>0</v>
      </c>
      <c r="BU45" s="17">
        <v>0</v>
      </c>
      <c r="BV45">
        <v>1</v>
      </c>
      <c r="BW45">
        <v>0</v>
      </c>
      <c r="BX45">
        <v>0</v>
      </c>
      <c r="BY45" s="17">
        <v>0</v>
      </c>
      <c r="BZ45">
        <v>0</v>
      </c>
      <c r="CA45">
        <v>0</v>
      </c>
      <c r="CB45">
        <v>0</v>
      </c>
      <c r="CC45">
        <v>0</v>
      </c>
      <c r="CD45" s="17">
        <v>0</v>
      </c>
      <c r="CE45">
        <v>0</v>
      </c>
      <c r="CF45">
        <v>0</v>
      </c>
      <c r="CG45">
        <v>1</v>
      </c>
      <c r="CH45">
        <v>1</v>
      </c>
      <c r="CI45">
        <v>0</v>
      </c>
      <c r="CJ45">
        <v>0</v>
      </c>
      <c r="CK45">
        <v>0</v>
      </c>
      <c r="CL45">
        <v>0</v>
      </c>
      <c r="CM45">
        <v>0</v>
      </c>
      <c r="CN45">
        <v>0</v>
      </c>
      <c r="CO45">
        <v>0</v>
      </c>
      <c r="CP45" s="17">
        <v>0</v>
      </c>
      <c r="CQ45">
        <v>0.03</v>
      </c>
      <c r="CR45">
        <v>16</v>
      </c>
      <c r="CS45">
        <v>1</v>
      </c>
      <c r="CT45">
        <v>0</v>
      </c>
      <c r="CU45">
        <v>34</v>
      </c>
      <c r="DA45" s="33" t="s">
        <v>85</v>
      </c>
    </row>
    <row r="46" spans="1:105" x14ac:dyDescent="0.25">
      <c r="A46">
        <v>45</v>
      </c>
      <c r="B46">
        <v>2</v>
      </c>
      <c r="C46" s="24" t="s">
        <v>122</v>
      </c>
      <c r="D46" s="12">
        <v>5.7318486246754397</v>
      </c>
      <c r="E46" s="13">
        <v>1.4172153192878836</v>
      </c>
      <c r="F46" s="7">
        <v>4.0444444444444443</v>
      </c>
      <c r="G46" s="7">
        <f t="shared" si="0"/>
        <v>4.3146333053875559</v>
      </c>
      <c r="H46" s="15">
        <f t="shared" si="1"/>
        <v>7.1490639439633235</v>
      </c>
      <c r="I46" s="11">
        <f>IFERROR(F46/SQRT(F46^2+U46), "X")</f>
        <v>1.3186378938327706E-2</v>
      </c>
      <c r="J46" s="32">
        <f>IFERROR(SQRT((1-I46^2)/U46), "X")</f>
        <v>3.2603684188172903E-3</v>
      </c>
      <c r="K46" s="32">
        <f t="shared" si="2"/>
        <v>306.71380394573731</v>
      </c>
      <c r="L46" s="8">
        <v>1</v>
      </c>
      <c r="M46" s="9">
        <v>0</v>
      </c>
      <c r="N46" s="8">
        <v>0</v>
      </c>
      <c r="O46" s="9">
        <v>0</v>
      </c>
      <c r="P46" s="9">
        <v>0</v>
      </c>
      <c r="Q46" s="9">
        <v>1</v>
      </c>
      <c r="R46" s="9">
        <v>0</v>
      </c>
      <c r="S46" s="8">
        <f t="shared" si="8"/>
        <v>94065</v>
      </c>
      <c r="T46" s="9">
        <v>7</v>
      </c>
      <c r="U46" s="9">
        <f t="shared" si="3"/>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5"/>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v>0</v>
      </c>
      <c r="BU46" s="17">
        <v>0</v>
      </c>
      <c r="BV46">
        <v>1</v>
      </c>
      <c r="BW46">
        <v>0</v>
      </c>
      <c r="BX46">
        <v>0</v>
      </c>
      <c r="BY46" s="17">
        <v>0</v>
      </c>
      <c r="BZ46">
        <v>0</v>
      </c>
      <c r="CA46">
        <v>0</v>
      </c>
      <c r="CB46">
        <v>0</v>
      </c>
      <c r="CC46">
        <v>0</v>
      </c>
      <c r="CD46" s="17">
        <v>0</v>
      </c>
      <c r="CE46">
        <v>0</v>
      </c>
      <c r="CF46">
        <v>0</v>
      </c>
      <c r="CG46">
        <v>1</v>
      </c>
      <c r="CH46">
        <v>1</v>
      </c>
      <c r="CI46">
        <v>0</v>
      </c>
      <c r="CJ46">
        <v>0</v>
      </c>
      <c r="CK46">
        <v>0</v>
      </c>
      <c r="CL46">
        <v>0</v>
      </c>
      <c r="CM46">
        <v>0</v>
      </c>
      <c r="CN46">
        <v>0</v>
      </c>
      <c r="CO46">
        <v>0</v>
      </c>
      <c r="CP46" s="17">
        <v>0</v>
      </c>
      <c r="CQ46">
        <v>0.03</v>
      </c>
      <c r="CR46">
        <v>16</v>
      </c>
      <c r="CS46">
        <v>1</v>
      </c>
      <c r="CT46">
        <v>0</v>
      </c>
      <c r="CU46">
        <v>34</v>
      </c>
      <c r="DA46" s="33" t="s">
        <v>85</v>
      </c>
    </row>
    <row r="47" spans="1:105" x14ac:dyDescent="0.25">
      <c r="A47">
        <v>46</v>
      </c>
      <c r="B47">
        <v>2</v>
      </c>
      <c r="C47" s="24" t="s">
        <v>122</v>
      </c>
      <c r="D47" s="12">
        <v>6.498652656427617</v>
      </c>
      <c r="E47" s="13">
        <v>0.28102281757524833</v>
      </c>
      <c r="F47" s="7">
        <v>23.124999999999996</v>
      </c>
      <c r="G47" s="7">
        <f t="shared" si="0"/>
        <v>6.2176298388523685</v>
      </c>
      <c r="H47" s="15">
        <f t="shared" si="1"/>
        <v>6.7796754740028655</v>
      </c>
      <c r="I47" s="11">
        <f>IFERROR(F47/SQRT(F47^2+U47), "X")</f>
        <v>7.5189132720802493E-2</v>
      </c>
      <c r="J47" s="32">
        <f>IFERROR(SQRT((1-I47^2)/U47), "X")</f>
        <v>3.2514219554941621E-3</v>
      </c>
      <c r="K47" s="32">
        <f t="shared" si="2"/>
        <v>307.55774356208303</v>
      </c>
      <c r="L47" s="8">
        <v>1</v>
      </c>
      <c r="M47" s="9">
        <v>0</v>
      </c>
      <c r="N47" s="8">
        <v>0</v>
      </c>
      <c r="O47" s="9">
        <v>0</v>
      </c>
      <c r="P47" s="9">
        <v>0</v>
      </c>
      <c r="Q47" s="9">
        <v>1</v>
      </c>
      <c r="R47" s="9">
        <v>0</v>
      </c>
      <c r="S47" s="8">
        <f t="shared" si="8"/>
        <v>94065</v>
      </c>
      <c r="T47" s="9">
        <v>7</v>
      </c>
      <c r="U47" s="9">
        <f t="shared" si="3"/>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5"/>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v>0</v>
      </c>
      <c r="BU47" s="17">
        <v>0</v>
      </c>
      <c r="BV47">
        <v>1</v>
      </c>
      <c r="BW47">
        <v>0</v>
      </c>
      <c r="BX47">
        <v>0</v>
      </c>
      <c r="BY47" s="17">
        <v>0</v>
      </c>
      <c r="BZ47">
        <v>0</v>
      </c>
      <c r="CA47">
        <v>0</v>
      </c>
      <c r="CB47">
        <v>0</v>
      </c>
      <c r="CC47">
        <v>0</v>
      </c>
      <c r="CD47" s="17">
        <v>0</v>
      </c>
      <c r="CE47">
        <v>0</v>
      </c>
      <c r="CF47">
        <v>0</v>
      </c>
      <c r="CG47">
        <v>1</v>
      </c>
      <c r="CH47">
        <v>1</v>
      </c>
      <c r="CI47">
        <v>0</v>
      </c>
      <c r="CJ47">
        <v>0</v>
      </c>
      <c r="CK47">
        <v>0</v>
      </c>
      <c r="CL47">
        <v>0</v>
      </c>
      <c r="CM47">
        <v>0</v>
      </c>
      <c r="CN47">
        <v>0</v>
      </c>
      <c r="CO47">
        <v>0</v>
      </c>
      <c r="CP47" s="17">
        <v>0</v>
      </c>
      <c r="CQ47">
        <v>0.03</v>
      </c>
      <c r="CR47">
        <v>16</v>
      </c>
      <c r="CS47">
        <v>1</v>
      </c>
      <c r="CT47">
        <v>0</v>
      </c>
      <c r="CU47">
        <v>34</v>
      </c>
      <c r="DA47" s="33" t="s">
        <v>85</v>
      </c>
    </row>
    <row r="48" spans="1:105" x14ac:dyDescent="0.25">
      <c r="A48">
        <v>47</v>
      </c>
      <c r="B48">
        <v>2</v>
      </c>
      <c r="C48" s="24" t="s">
        <v>122</v>
      </c>
      <c r="D48" s="12">
        <v>6.7528759477039513</v>
      </c>
      <c r="E48" s="13">
        <v>0.59378736781534747</v>
      </c>
      <c r="F48" s="7">
        <v>11.372549019607842</v>
      </c>
      <c r="G48" s="7">
        <f t="shared" si="0"/>
        <v>6.1590885798886035</v>
      </c>
      <c r="H48" s="15">
        <f t="shared" si="1"/>
        <v>7.3466633155192991</v>
      </c>
      <c r="I48" s="11">
        <f>IFERROR(F48/SQRT(F48^2+U48), "X")</f>
        <v>3.7056454878449177E-2</v>
      </c>
      <c r="J48" s="32">
        <f>IFERROR(SQRT((1-I48^2)/U48), "X")</f>
        <v>3.2584124117257035E-3</v>
      </c>
      <c r="K48" s="32">
        <f t="shared" si="2"/>
        <v>306.89792255928256</v>
      </c>
      <c r="L48" s="8">
        <v>1</v>
      </c>
      <c r="M48" s="9">
        <v>0</v>
      </c>
      <c r="N48" s="8">
        <v>0</v>
      </c>
      <c r="O48" s="9">
        <v>0</v>
      </c>
      <c r="P48" s="9">
        <v>0</v>
      </c>
      <c r="Q48" s="9">
        <v>1</v>
      </c>
      <c r="R48" s="9">
        <v>0</v>
      </c>
      <c r="S48" s="8">
        <f t="shared" si="8"/>
        <v>94065</v>
      </c>
      <c r="T48" s="9">
        <v>7</v>
      </c>
      <c r="U48" s="9">
        <f t="shared" si="3"/>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5"/>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v>0</v>
      </c>
      <c r="BU48" s="17">
        <v>0</v>
      </c>
      <c r="BV48">
        <v>1</v>
      </c>
      <c r="BW48">
        <v>0</v>
      </c>
      <c r="BX48">
        <v>0</v>
      </c>
      <c r="BY48" s="17">
        <v>0</v>
      </c>
      <c r="BZ48">
        <v>0</v>
      </c>
      <c r="CA48">
        <v>0</v>
      </c>
      <c r="CB48">
        <v>0</v>
      </c>
      <c r="CC48">
        <v>0</v>
      </c>
      <c r="CD48" s="17">
        <v>0</v>
      </c>
      <c r="CE48">
        <v>0</v>
      </c>
      <c r="CF48">
        <v>0</v>
      </c>
      <c r="CG48">
        <v>1</v>
      </c>
      <c r="CH48">
        <v>1</v>
      </c>
      <c r="CI48">
        <v>0</v>
      </c>
      <c r="CJ48">
        <v>0</v>
      </c>
      <c r="CK48">
        <v>0</v>
      </c>
      <c r="CL48">
        <v>0</v>
      </c>
      <c r="CM48">
        <v>0</v>
      </c>
      <c r="CN48">
        <v>0</v>
      </c>
      <c r="CO48">
        <v>0</v>
      </c>
      <c r="CP48" s="17">
        <v>0</v>
      </c>
      <c r="CQ48">
        <v>0.03</v>
      </c>
      <c r="CR48">
        <v>16</v>
      </c>
      <c r="CS48">
        <v>1</v>
      </c>
      <c r="CT48">
        <v>0</v>
      </c>
      <c r="CU48">
        <v>34</v>
      </c>
      <c r="DA48" s="33" t="s">
        <v>85</v>
      </c>
    </row>
    <row r="49" spans="1:105" x14ac:dyDescent="0.25">
      <c r="A49">
        <v>48</v>
      </c>
      <c r="B49">
        <v>2</v>
      </c>
      <c r="C49" s="24" t="s">
        <v>122</v>
      </c>
      <c r="D49" s="12">
        <v>6.9646498615203445</v>
      </c>
      <c r="E49" s="13">
        <v>0.11454466158802969</v>
      </c>
      <c r="F49" s="7">
        <v>60.802919708029194</v>
      </c>
      <c r="G49" s="7">
        <f t="shared" si="0"/>
        <v>6.8501051999323144</v>
      </c>
      <c r="H49" s="15">
        <f t="shared" si="1"/>
        <v>7.0791945231083746</v>
      </c>
      <c r="I49" s="11">
        <f>IFERROR(F49/SQRT(F49^2+U49), "X")</f>
        <v>0.19447204297233547</v>
      </c>
      <c r="J49" s="32">
        <f>IFERROR(SQRT((1-I49^2)/U49), "X")</f>
        <v>3.198399746363741E-3</v>
      </c>
      <c r="K49" s="32">
        <f t="shared" si="2"/>
        <v>312.6563529580377</v>
      </c>
      <c r="L49" s="8">
        <v>1</v>
      </c>
      <c r="M49" s="9">
        <v>0</v>
      </c>
      <c r="N49" s="8">
        <v>0</v>
      </c>
      <c r="O49" s="9">
        <v>0</v>
      </c>
      <c r="P49" s="9">
        <v>0</v>
      </c>
      <c r="Q49" s="9">
        <v>1</v>
      </c>
      <c r="R49" s="9">
        <v>0</v>
      </c>
      <c r="S49" s="8">
        <f t="shared" si="8"/>
        <v>94065</v>
      </c>
      <c r="T49" s="9">
        <v>7</v>
      </c>
      <c r="U49" s="9">
        <f t="shared" si="3"/>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5"/>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v>0</v>
      </c>
      <c r="BU49" s="17">
        <v>0</v>
      </c>
      <c r="BV49">
        <v>1</v>
      </c>
      <c r="BW49">
        <v>0</v>
      </c>
      <c r="BX49">
        <v>0</v>
      </c>
      <c r="BY49" s="17">
        <v>0</v>
      </c>
      <c r="BZ49">
        <v>0</v>
      </c>
      <c r="CA49">
        <v>0</v>
      </c>
      <c r="CB49">
        <v>0</v>
      </c>
      <c r="CC49">
        <v>0</v>
      </c>
      <c r="CD49" s="17">
        <v>0</v>
      </c>
      <c r="CE49">
        <v>0</v>
      </c>
      <c r="CF49">
        <v>0</v>
      </c>
      <c r="CG49">
        <v>1</v>
      </c>
      <c r="CH49">
        <v>1</v>
      </c>
      <c r="CI49">
        <v>0</v>
      </c>
      <c r="CJ49">
        <v>0</v>
      </c>
      <c r="CK49">
        <v>0</v>
      </c>
      <c r="CL49">
        <v>0</v>
      </c>
      <c r="CM49">
        <v>0</v>
      </c>
      <c r="CN49">
        <v>0</v>
      </c>
      <c r="CO49">
        <v>0</v>
      </c>
      <c r="CP49" s="17">
        <v>0</v>
      </c>
      <c r="CQ49">
        <v>0.03</v>
      </c>
      <c r="CR49">
        <v>16</v>
      </c>
      <c r="CS49">
        <v>1</v>
      </c>
      <c r="CT49">
        <v>0</v>
      </c>
      <c r="CU49">
        <v>34</v>
      </c>
      <c r="DA49" s="33" t="s">
        <v>85</v>
      </c>
    </row>
    <row r="50" spans="1:105" x14ac:dyDescent="0.25">
      <c r="A50">
        <v>49</v>
      </c>
      <c r="B50">
        <v>2</v>
      </c>
      <c r="C50" s="24" t="s">
        <v>122</v>
      </c>
      <c r="D50" s="12">
        <v>4.5254472798147649</v>
      </c>
      <c r="E50" s="13">
        <v>1.1472964934741658</v>
      </c>
      <c r="F50" s="7">
        <v>3.9444444444444442</v>
      </c>
      <c r="G50" s="7">
        <f t="shared" si="0"/>
        <v>3.3781507863405991</v>
      </c>
      <c r="H50" s="15">
        <f t="shared" si="1"/>
        <v>5.6727437732889303</v>
      </c>
      <c r="I50" s="11">
        <f>IFERROR(F50/SQRT(F50^2+U50), "X")</f>
        <v>1.286039670303234E-2</v>
      </c>
      <c r="J50" s="32">
        <f>IFERROR(SQRT((1-I50^2)/U50), "X")</f>
        <v>3.2603822627405941E-3</v>
      </c>
      <c r="K50" s="32">
        <f t="shared" si="2"/>
        <v>306.71250160692063</v>
      </c>
      <c r="L50" s="8">
        <v>1</v>
      </c>
      <c r="M50" s="9">
        <v>0</v>
      </c>
      <c r="N50" s="8">
        <v>0</v>
      </c>
      <c r="O50" s="9">
        <v>0</v>
      </c>
      <c r="P50" s="9">
        <v>0</v>
      </c>
      <c r="Q50" s="9">
        <v>1</v>
      </c>
      <c r="R50" s="9">
        <v>0</v>
      </c>
      <c r="S50" s="8">
        <f t="shared" si="8"/>
        <v>94065</v>
      </c>
      <c r="T50" s="9">
        <v>7</v>
      </c>
      <c r="U50" s="9">
        <f t="shared" si="3"/>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5"/>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v>0</v>
      </c>
      <c r="BU50" s="17">
        <v>0</v>
      </c>
      <c r="BV50">
        <v>1</v>
      </c>
      <c r="BW50">
        <v>0</v>
      </c>
      <c r="BX50">
        <v>0</v>
      </c>
      <c r="BY50" s="17">
        <v>0</v>
      </c>
      <c r="BZ50">
        <v>0</v>
      </c>
      <c r="CA50">
        <v>0</v>
      </c>
      <c r="CB50">
        <v>0</v>
      </c>
      <c r="CC50">
        <v>0</v>
      </c>
      <c r="CD50" s="17">
        <v>0</v>
      </c>
      <c r="CE50">
        <v>0</v>
      </c>
      <c r="CF50">
        <v>0</v>
      </c>
      <c r="CG50">
        <v>1</v>
      </c>
      <c r="CH50">
        <v>1</v>
      </c>
      <c r="CI50">
        <v>0</v>
      </c>
      <c r="CJ50">
        <v>0</v>
      </c>
      <c r="CK50">
        <v>0</v>
      </c>
      <c r="CL50">
        <v>0</v>
      </c>
      <c r="CM50">
        <v>0</v>
      </c>
      <c r="CN50">
        <v>0</v>
      </c>
      <c r="CO50">
        <v>0</v>
      </c>
      <c r="CP50" s="17">
        <v>0</v>
      </c>
      <c r="CQ50">
        <v>0.03</v>
      </c>
      <c r="CR50">
        <v>16</v>
      </c>
      <c r="CS50">
        <v>1</v>
      </c>
      <c r="CT50">
        <v>0</v>
      </c>
      <c r="CU50">
        <v>34</v>
      </c>
      <c r="DA50" s="33" t="s">
        <v>85</v>
      </c>
    </row>
    <row r="51" spans="1:105" x14ac:dyDescent="0.25">
      <c r="A51">
        <v>50</v>
      </c>
      <c r="B51">
        <v>2</v>
      </c>
      <c r="C51" s="24" t="s">
        <v>122</v>
      </c>
      <c r="D51" s="12">
        <v>6.3895988043532581</v>
      </c>
      <c r="E51" s="13">
        <v>0.22882860731843624</v>
      </c>
      <c r="F51" s="7">
        <v>27.923076923076923</v>
      </c>
      <c r="G51" s="7">
        <f t="shared" si="0"/>
        <v>6.1607701970348216</v>
      </c>
      <c r="H51" s="15">
        <f t="shared" si="1"/>
        <v>6.6184274116716946</v>
      </c>
      <c r="I51" s="11">
        <f>IFERROR(F51/SQRT(F51^2+U51), "X")</f>
        <v>9.0672389314909424E-2</v>
      </c>
      <c r="J51" s="32">
        <f>IFERROR(SQRT((1-I51^2)/U51), "X")</f>
        <v>3.2472205539774723E-3</v>
      </c>
      <c r="K51" s="32">
        <f t="shared" si="2"/>
        <v>307.9556757470985</v>
      </c>
      <c r="L51" s="8">
        <v>1</v>
      </c>
      <c r="M51" s="9">
        <v>0</v>
      </c>
      <c r="N51" s="8">
        <v>0</v>
      </c>
      <c r="O51" s="9">
        <v>0</v>
      </c>
      <c r="P51" s="9">
        <v>0</v>
      </c>
      <c r="Q51" s="9">
        <v>1</v>
      </c>
      <c r="R51" s="9">
        <v>0</v>
      </c>
      <c r="S51" s="8">
        <f t="shared" si="8"/>
        <v>94065</v>
      </c>
      <c r="T51" s="9">
        <v>7</v>
      </c>
      <c r="U51" s="9">
        <f t="shared" si="3"/>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5"/>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v>0</v>
      </c>
      <c r="BU51" s="17">
        <v>0</v>
      </c>
      <c r="BV51">
        <v>1</v>
      </c>
      <c r="BW51">
        <v>0</v>
      </c>
      <c r="BX51">
        <v>0</v>
      </c>
      <c r="BY51" s="17">
        <v>0</v>
      </c>
      <c r="BZ51">
        <v>0</v>
      </c>
      <c r="CA51">
        <v>0</v>
      </c>
      <c r="CB51">
        <v>0</v>
      </c>
      <c r="CC51">
        <v>0</v>
      </c>
      <c r="CD51" s="17">
        <v>0</v>
      </c>
      <c r="CE51">
        <v>0</v>
      </c>
      <c r="CF51">
        <v>0</v>
      </c>
      <c r="CG51">
        <v>1</v>
      </c>
      <c r="CH51">
        <v>1</v>
      </c>
      <c r="CI51">
        <v>0</v>
      </c>
      <c r="CJ51">
        <v>0</v>
      </c>
      <c r="CK51">
        <v>0</v>
      </c>
      <c r="CL51">
        <v>0</v>
      </c>
      <c r="CM51">
        <v>0</v>
      </c>
      <c r="CN51">
        <v>0</v>
      </c>
      <c r="CO51">
        <v>0</v>
      </c>
      <c r="CP51" s="17">
        <v>0</v>
      </c>
      <c r="CQ51">
        <v>0.03</v>
      </c>
      <c r="CR51">
        <v>16</v>
      </c>
      <c r="CS51">
        <v>1</v>
      </c>
      <c r="CT51">
        <v>0</v>
      </c>
      <c r="CU51">
        <v>34</v>
      </c>
      <c r="DA51" s="33" t="s">
        <v>85</v>
      </c>
    </row>
    <row r="52" spans="1:105" x14ac:dyDescent="0.25">
      <c r="A52">
        <v>51</v>
      </c>
      <c r="B52">
        <v>2</v>
      </c>
      <c r="C52" s="24" t="s">
        <v>122</v>
      </c>
      <c r="D52" s="12">
        <v>6.7721698009290954</v>
      </c>
      <c r="E52" s="13">
        <v>0.38398900933103125</v>
      </c>
      <c r="F52" s="7">
        <v>17.636363636363633</v>
      </c>
      <c r="G52" s="7">
        <f t="shared" si="0"/>
        <v>6.3881807915980637</v>
      </c>
      <c r="H52" s="15">
        <f t="shared" si="1"/>
        <v>7.156158810260127</v>
      </c>
      <c r="I52" s="11">
        <f>IFERROR(F52/SQRT(F52^2+U52), "X")</f>
        <v>5.7411193354901205E-2</v>
      </c>
      <c r="J52" s="32">
        <f>IFERROR(SQRT((1-I52^2)/U52), "X")</f>
        <v>3.2552738500201722E-3</v>
      </c>
      <c r="K52" s="32">
        <f t="shared" si="2"/>
        <v>307.19381719415196</v>
      </c>
      <c r="L52" s="8">
        <v>1</v>
      </c>
      <c r="M52" s="9">
        <v>0</v>
      </c>
      <c r="N52" s="8">
        <v>0</v>
      </c>
      <c r="O52" s="9">
        <v>0</v>
      </c>
      <c r="P52" s="9">
        <v>0</v>
      </c>
      <c r="Q52" s="9">
        <v>1</v>
      </c>
      <c r="R52" s="9">
        <v>0</v>
      </c>
      <c r="S52" s="8">
        <f t="shared" si="8"/>
        <v>94065</v>
      </c>
      <c r="T52" s="9">
        <v>7</v>
      </c>
      <c r="U52" s="9">
        <f t="shared" si="3"/>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5"/>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v>0</v>
      </c>
      <c r="BU52" s="17">
        <v>0</v>
      </c>
      <c r="BV52">
        <v>1</v>
      </c>
      <c r="BW52">
        <v>0</v>
      </c>
      <c r="BX52">
        <v>0</v>
      </c>
      <c r="BY52" s="17">
        <v>0</v>
      </c>
      <c r="BZ52">
        <v>0</v>
      </c>
      <c r="CA52">
        <v>0</v>
      </c>
      <c r="CB52">
        <v>0</v>
      </c>
      <c r="CC52">
        <v>0</v>
      </c>
      <c r="CD52" s="17">
        <v>0</v>
      </c>
      <c r="CE52">
        <v>0</v>
      </c>
      <c r="CF52">
        <v>0</v>
      </c>
      <c r="CG52">
        <v>1</v>
      </c>
      <c r="CH52">
        <v>1</v>
      </c>
      <c r="CI52">
        <v>0</v>
      </c>
      <c r="CJ52">
        <v>0</v>
      </c>
      <c r="CK52">
        <v>0</v>
      </c>
      <c r="CL52">
        <v>0</v>
      </c>
      <c r="CM52">
        <v>0</v>
      </c>
      <c r="CN52">
        <v>0</v>
      </c>
      <c r="CO52">
        <v>0</v>
      </c>
      <c r="CP52" s="17">
        <v>0</v>
      </c>
      <c r="CQ52">
        <v>0.03</v>
      </c>
      <c r="CR52">
        <v>16</v>
      </c>
      <c r="CS52">
        <v>1</v>
      </c>
      <c r="CT52">
        <v>0</v>
      </c>
      <c r="CU52">
        <v>34</v>
      </c>
      <c r="DA52" s="33" t="s">
        <v>85</v>
      </c>
    </row>
    <row r="53" spans="1:105"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IFERROR(F53/SQRT(F53^2+U53), "X")</f>
        <v>3.0865578564325355E-2</v>
      </c>
      <c r="J53" s="57">
        <f>IFERROR(SQRT((1-I53^2)/U53), "X")</f>
        <v>3.2590983577237957E-3</v>
      </c>
      <c r="K53" s="57">
        <f t="shared" si="2"/>
        <v>306.83332941765383</v>
      </c>
      <c r="L53" s="58">
        <v>1</v>
      </c>
      <c r="M53" s="59">
        <v>0</v>
      </c>
      <c r="N53" s="58">
        <v>0</v>
      </c>
      <c r="O53" s="59">
        <v>0</v>
      </c>
      <c r="P53" s="59">
        <v>0</v>
      </c>
      <c r="Q53" s="59">
        <v>1</v>
      </c>
      <c r="R53" s="59">
        <v>0</v>
      </c>
      <c r="S53" s="58">
        <f t="shared" si="8"/>
        <v>94065</v>
      </c>
      <c r="T53" s="59">
        <v>7</v>
      </c>
      <c r="U53" s="59">
        <f t="shared" si="3"/>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5"/>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50">
        <v>0</v>
      </c>
      <c r="BU53" s="64">
        <v>0</v>
      </c>
      <c r="BV53" s="50">
        <v>1</v>
      </c>
      <c r="BW53" s="50">
        <v>0</v>
      </c>
      <c r="BX53" s="50">
        <v>0</v>
      </c>
      <c r="BY53" s="64">
        <v>0</v>
      </c>
      <c r="BZ53" s="50">
        <v>0</v>
      </c>
      <c r="CA53" s="50">
        <v>0</v>
      </c>
      <c r="CB53" s="50">
        <v>0</v>
      </c>
      <c r="CC53" s="50">
        <v>0</v>
      </c>
      <c r="CD53" s="64">
        <v>0</v>
      </c>
      <c r="CE53" s="50">
        <v>0</v>
      </c>
      <c r="CF53" s="50">
        <v>0</v>
      </c>
      <c r="CG53" s="50">
        <v>1</v>
      </c>
      <c r="CH53" s="50">
        <v>1</v>
      </c>
      <c r="CI53" s="50">
        <v>0</v>
      </c>
      <c r="CJ53" s="50">
        <v>0</v>
      </c>
      <c r="CK53" s="50">
        <v>0</v>
      </c>
      <c r="CL53">
        <v>0</v>
      </c>
      <c r="CM53" s="50">
        <v>0</v>
      </c>
      <c r="CN53" s="50">
        <v>0</v>
      </c>
      <c r="CO53" s="50">
        <v>0</v>
      </c>
      <c r="CP53" s="64">
        <v>0</v>
      </c>
      <c r="CQ53">
        <v>0.03</v>
      </c>
      <c r="CR53">
        <v>16</v>
      </c>
      <c r="CS53">
        <v>1</v>
      </c>
      <c r="CT53">
        <v>0</v>
      </c>
      <c r="CU53">
        <v>34</v>
      </c>
      <c r="CV53" s="66"/>
      <c r="DA53" s="33" t="s">
        <v>85</v>
      </c>
    </row>
    <row r="54" spans="1:105" x14ac:dyDescent="0.25">
      <c r="A54">
        <v>53</v>
      </c>
      <c r="B54">
        <v>3</v>
      </c>
      <c r="C54" s="24" t="s">
        <v>124</v>
      </c>
      <c r="D54" s="12">
        <v>7.75</v>
      </c>
      <c r="E54" s="13">
        <f t="shared" ref="E54:E63" si="9">D54/F54</f>
        <v>0.59237178017274328</v>
      </c>
      <c r="F54" s="7">
        <v>13.083</v>
      </c>
      <c r="G54" s="7">
        <f t="shared" si="0"/>
        <v>7.1576282198272567</v>
      </c>
      <c r="H54" s="15">
        <f t="shared" si="1"/>
        <v>8.3423717801727442</v>
      </c>
      <c r="I54" s="11">
        <f>IFERROR(F54/SQRT(F54^2+U54), "X")</f>
        <v>0.33914218547776914</v>
      </c>
      <c r="J54" s="32">
        <f>IFERROR(SQRT((1-I54^2)/U54), "X")</f>
        <v>2.5922356147502035E-2</v>
      </c>
      <c r="K54" s="32">
        <f t="shared" si="2"/>
        <v>38.576740258865833</v>
      </c>
      <c r="L54" s="8">
        <v>1</v>
      </c>
      <c r="M54" s="9">
        <v>0</v>
      </c>
      <c r="N54" s="8">
        <v>0</v>
      </c>
      <c r="O54" s="9">
        <v>0</v>
      </c>
      <c r="P54" s="9">
        <v>0</v>
      </c>
      <c r="Q54" s="9">
        <v>1</v>
      </c>
      <c r="R54" s="9">
        <v>0</v>
      </c>
      <c r="S54" s="8">
        <v>1321</v>
      </c>
      <c r="T54" s="9">
        <v>3</v>
      </c>
      <c r="U54" s="9">
        <f t="shared" si="3"/>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5"/>
        <v>0.52160000000000006</v>
      </c>
      <c r="AR54" s="39">
        <v>0.47839999999999999</v>
      </c>
      <c r="AS54">
        <f t="shared" ref="AS54:AS63" si="10">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W54+X54+6</f>
        <v>35.172499999999999</v>
      </c>
      <c r="BN54">
        <v>1</v>
      </c>
      <c r="BO54">
        <v>0</v>
      </c>
      <c r="BP54">
        <v>0</v>
      </c>
      <c r="BQ54">
        <v>0</v>
      </c>
      <c r="BR54">
        <v>0</v>
      </c>
      <c r="BS54">
        <v>0</v>
      </c>
      <c r="BT54">
        <v>0</v>
      </c>
      <c r="BU54" s="17">
        <v>0</v>
      </c>
      <c r="BV54">
        <v>0</v>
      </c>
      <c r="BW54">
        <v>0</v>
      </c>
      <c r="BX54">
        <v>1</v>
      </c>
      <c r="BY54" s="17">
        <v>0</v>
      </c>
      <c r="BZ54">
        <v>0</v>
      </c>
      <c r="CA54">
        <v>0</v>
      </c>
      <c r="CB54">
        <v>0</v>
      </c>
      <c r="CC54">
        <v>0</v>
      </c>
      <c r="CD54" s="17">
        <v>0</v>
      </c>
      <c r="CE54">
        <v>0</v>
      </c>
      <c r="CF54">
        <v>0</v>
      </c>
      <c r="CG54">
        <v>1</v>
      </c>
      <c r="CH54">
        <v>1</v>
      </c>
      <c r="CI54">
        <v>0</v>
      </c>
      <c r="CJ54">
        <v>0</v>
      </c>
      <c r="CK54">
        <v>0</v>
      </c>
      <c r="CL54">
        <v>0</v>
      </c>
      <c r="CM54">
        <v>0</v>
      </c>
      <c r="CN54">
        <v>0</v>
      </c>
      <c r="CO54">
        <v>0</v>
      </c>
      <c r="CP54" s="17">
        <v>0</v>
      </c>
      <c r="CQ54">
        <v>3.5000000000000003E-2</v>
      </c>
      <c r="CR54">
        <v>33</v>
      </c>
      <c r="CS54">
        <v>1</v>
      </c>
      <c r="CT54">
        <v>0</v>
      </c>
      <c r="CU54">
        <v>27</v>
      </c>
      <c r="DA54" s="33" t="s">
        <v>85</v>
      </c>
    </row>
    <row r="55" spans="1:105" x14ac:dyDescent="0.25">
      <c r="A55">
        <v>54</v>
      </c>
      <c r="B55">
        <v>3</v>
      </c>
      <c r="C55" s="24" t="s">
        <v>124</v>
      </c>
      <c r="D55" s="12">
        <v>13.07</v>
      </c>
      <c r="E55" s="13">
        <f t="shared" si="9"/>
        <v>1.8607630979498861</v>
      </c>
      <c r="F55" s="7">
        <v>7.024</v>
      </c>
      <c r="G55" s="7">
        <f t="shared" si="0"/>
        <v>11.209236902050113</v>
      </c>
      <c r="H55" s="15">
        <f t="shared" si="1"/>
        <v>14.930763097949887</v>
      </c>
      <c r="I55" s="11">
        <f>IFERROR(F55/SQRT(F55^2+U55), "X")</f>
        <v>0.19002277488018446</v>
      </c>
      <c r="J55" s="32">
        <f>IFERROR(SQRT((1-I55^2)/U55), "X")</f>
        <v>2.7053356332600295E-2</v>
      </c>
      <c r="K55" s="32">
        <f t="shared" si="2"/>
        <v>36.963990260793004</v>
      </c>
      <c r="L55" s="8">
        <v>1</v>
      </c>
      <c r="M55" s="9">
        <v>0</v>
      </c>
      <c r="N55" s="8">
        <v>0</v>
      </c>
      <c r="O55" s="9">
        <v>0</v>
      </c>
      <c r="P55" s="9">
        <v>0</v>
      </c>
      <c r="Q55" s="9">
        <v>1</v>
      </c>
      <c r="R55" s="9">
        <v>0</v>
      </c>
      <c r="S55" s="8">
        <v>1321</v>
      </c>
      <c r="T55" s="9">
        <v>3</v>
      </c>
      <c r="U55" s="9">
        <f t="shared" si="3"/>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5"/>
        <v>0.52160000000000006</v>
      </c>
      <c r="AR55" s="39">
        <v>0.47839999999999999</v>
      </c>
      <c r="AS55">
        <f t="shared" si="10"/>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W55+X55+6</f>
        <v>35.172499999999999</v>
      </c>
      <c r="BN55">
        <v>0</v>
      </c>
      <c r="BO55">
        <v>0</v>
      </c>
      <c r="BP55">
        <v>0</v>
      </c>
      <c r="BQ55">
        <v>0</v>
      </c>
      <c r="BR55">
        <v>1</v>
      </c>
      <c r="BS55">
        <v>0</v>
      </c>
      <c r="BT55">
        <v>0</v>
      </c>
      <c r="BU55" s="17">
        <v>0</v>
      </c>
      <c r="BV55">
        <v>0</v>
      </c>
      <c r="BW55">
        <v>0</v>
      </c>
      <c r="BX55">
        <v>1</v>
      </c>
      <c r="BY55" s="17">
        <v>0</v>
      </c>
      <c r="BZ55">
        <v>1</v>
      </c>
      <c r="CA55">
        <v>0</v>
      </c>
      <c r="CB55">
        <v>0</v>
      </c>
      <c r="CC55">
        <v>0</v>
      </c>
      <c r="CD55" s="17">
        <v>0</v>
      </c>
      <c r="CE55">
        <v>0</v>
      </c>
      <c r="CF55">
        <v>0</v>
      </c>
      <c r="CG55">
        <v>1</v>
      </c>
      <c r="CH55">
        <v>1</v>
      </c>
      <c r="CI55">
        <v>0</v>
      </c>
      <c r="CJ55">
        <v>0</v>
      </c>
      <c r="CK55">
        <v>0</v>
      </c>
      <c r="CL55">
        <v>0</v>
      </c>
      <c r="CM55">
        <v>0</v>
      </c>
      <c r="CN55">
        <v>0</v>
      </c>
      <c r="CO55">
        <v>0</v>
      </c>
      <c r="CP55" s="17">
        <v>0</v>
      </c>
      <c r="CQ55">
        <v>3.5000000000000003E-2</v>
      </c>
      <c r="CR55">
        <v>33</v>
      </c>
      <c r="CS55">
        <v>1</v>
      </c>
      <c r="CT55">
        <v>0</v>
      </c>
      <c r="CU55">
        <v>27</v>
      </c>
      <c r="DA55" s="33" t="s">
        <v>85</v>
      </c>
    </row>
    <row r="56" spans="1:105" x14ac:dyDescent="0.25">
      <c r="A56">
        <v>55</v>
      </c>
      <c r="B56">
        <v>3</v>
      </c>
      <c r="C56" s="24" t="s">
        <v>124</v>
      </c>
      <c r="D56" s="12">
        <v>7.2</v>
      </c>
      <c r="E56" s="13">
        <f t="shared" si="9"/>
        <v>0.59990001666388937</v>
      </c>
      <c r="F56" s="7">
        <v>12.002000000000001</v>
      </c>
      <c r="G56" s="7">
        <f t="shared" si="0"/>
        <v>6.6000999833361105</v>
      </c>
      <c r="H56" s="15">
        <f t="shared" si="1"/>
        <v>7.7999000166638899</v>
      </c>
      <c r="I56" s="11">
        <f>IFERROR(F56/SQRT(F56^2+U56), "X")</f>
        <v>0.31507412029987036</v>
      </c>
      <c r="J56" s="32">
        <f>IFERROR(SQRT((1-I56^2)/U56), "X")</f>
        <v>2.6251801391423957E-2</v>
      </c>
      <c r="K56" s="32">
        <f t="shared" si="2"/>
        <v>38.092624010430157</v>
      </c>
      <c r="L56" s="8">
        <v>1</v>
      </c>
      <c r="M56" s="9">
        <v>0</v>
      </c>
      <c r="N56" s="8">
        <v>0</v>
      </c>
      <c r="O56" s="9">
        <v>0</v>
      </c>
      <c r="P56" s="9">
        <v>0</v>
      </c>
      <c r="Q56" s="9">
        <v>1</v>
      </c>
      <c r="R56" s="9">
        <v>0</v>
      </c>
      <c r="S56" s="8">
        <v>1321</v>
      </c>
      <c r="T56" s="9">
        <v>13</v>
      </c>
      <c r="U56" s="9">
        <f t="shared" si="3"/>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5"/>
        <v>0.52160000000000006</v>
      </c>
      <c r="AR56" s="39">
        <v>0.47839999999999999</v>
      </c>
      <c r="AS56">
        <f t="shared" si="10"/>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W56+X56+6</f>
        <v>35.172499999999999</v>
      </c>
      <c r="BN56">
        <v>1</v>
      </c>
      <c r="BO56">
        <v>0</v>
      </c>
      <c r="BP56">
        <v>0</v>
      </c>
      <c r="BQ56">
        <v>0</v>
      </c>
      <c r="BR56">
        <v>0</v>
      </c>
      <c r="BS56">
        <v>0</v>
      </c>
      <c r="BT56">
        <v>0</v>
      </c>
      <c r="BU56" s="17">
        <v>0</v>
      </c>
      <c r="BV56">
        <v>0</v>
      </c>
      <c r="BW56">
        <v>0</v>
      </c>
      <c r="BX56">
        <v>1</v>
      </c>
      <c r="BY56" s="17">
        <v>0</v>
      </c>
      <c r="BZ56">
        <v>0</v>
      </c>
      <c r="CA56">
        <v>0</v>
      </c>
      <c r="CB56">
        <v>0</v>
      </c>
      <c r="CC56">
        <v>0</v>
      </c>
      <c r="CD56" s="17">
        <v>0</v>
      </c>
      <c r="CE56">
        <v>0</v>
      </c>
      <c r="CF56">
        <v>0</v>
      </c>
      <c r="CG56">
        <v>1</v>
      </c>
      <c r="CH56">
        <v>1</v>
      </c>
      <c r="CI56">
        <v>0</v>
      </c>
      <c r="CJ56">
        <v>0</v>
      </c>
      <c r="CK56">
        <v>0</v>
      </c>
      <c r="CL56">
        <v>0</v>
      </c>
      <c r="CM56">
        <v>1</v>
      </c>
      <c r="CN56">
        <v>1</v>
      </c>
      <c r="CO56">
        <v>0</v>
      </c>
      <c r="CP56" s="17">
        <v>1</v>
      </c>
      <c r="CQ56">
        <v>3.5000000000000003E-2</v>
      </c>
      <c r="CR56">
        <v>33</v>
      </c>
      <c r="CS56">
        <v>1</v>
      </c>
      <c r="CT56">
        <v>0</v>
      </c>
      <c r="CU56">
        <v>27</v>
      </c>
      <c r="DA56" s="33" t="s">
        <v>85</v>
      </c>
    </row>
    <row r="57" spans="1:105" x14ac:dyDescent="0.25">
      <c r="A57">
        <v>56</v>
      </c>
      <c r="B57">
        <v>3</v>
      </c>
      <c r="C57" s="24" t="s">
        <v>124</v>
      </c>
      <c r="D57" s="12">
        <v>12.06</v>
      </c>
      <c r="E57" s="13">
        <f t="shared" si="9"/>
        <v>1.8116268589454709</v>
      </c>
      <c r="F57" s="7">
        <v>6.657</v>
      </c>
      <c r="G57" s="7">
        <f t="shared" si="0"/>
        <v>10.248373141054529</v>
      </c>
      <c r="H57" s="15">
        <f t="shared" si="1"/>
        <v>13.871626858945472</v>
      </c>
      <c r="I57" s="11">
        <f>IFERROR(F57/SQRT(F57^2+U57), "X")</f>
        <v>0.18109237057577759</v>
      </c>
      <c r="J57" s="32">
        <f>IFERROR(SQRT((1-I57^2)/U57), "X")</f>
        <v>2.7203300371905898E-2</v>
      </c>
      <c r="K57" s="32">
        <f t="shared" si="2"/>
        <v>36.760245497003964</v>
      </c>
      <c r="L57" s="8">
        <v>1</v>
      </c>
      <c r="M57" s="9">
        <v>0</v>
      </c>
      <c r="N57" s="8">
        <v>0</v>
      </c>
      <c r="O57" s="9">
        <v>0</v>
      </c>
      <c r="P57" s="9">
        <v>0</v>
      </c>
      <c r="Q57" s="9">
        <v>1</v>
      </c>
      <c r="R57" s="9">
        <v>0</v>
      </c>
      <c r="S57" s="8">
        <v>1321</v>
      </c>
      <c r="T57" s="9">
        <v>13</v>
      </c>
      <c r="U57" s="9">
        <f t="shared" si="3"/>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5"/>
        <v>0.52160000000000006</v>
      </c>
      <c r="AR57" s="39">
        <v>0.47839999999999999</v>
      </c>
      <c r="AS57">
        <f t="shared" si="10"/>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W57+X57+6</f>
        <v>35.172499999999999</v>
      </c>
      <c r="BN57">
        <v>0</v>
      </c>
      <c r="BO57">
        <v>0</v>
      </c>
      <c r="BP57">
        <v>0</v>
      </c>
      <c r="BQ57">
        <v>0</v>
      </c>
      <c r="BR57">
        <v>1</v>
      </c>
      <c r="BS57">
        <v>0</v>
      </c>
      <c r="BT57">
        <v>0</v>
      </c>
      <c r="BU57" s="17">
        <v>0</v>
      </c>
      <c r="BV57">
        <v>0</v>
      </c>
      <c r="BW57">
        <v>0</v>
      </c>
      <c r="BX57">
        <v>1</v>
      </c>
      <c r="BY57" s="17">
        <v>0</v>
      </c>
      <c r="BZ57">
        <v>1</v>
      </c>
      <c r="CA57">
        <v>0</v>
      </c>
      <c r="CB57">
        <v>0</v>
      </c>
      <c r="CC57">
        <v>0</v>
      </c>
      <c r="CD57" s="17">
        <v>0</v>
      </c>
      <c r="CE57">
        <v>0</v>
      </c>
      <c r="CF57">
        <v>0</v>
      </c>
      <c r="CG57">
        <v>1</v>
      </c>
      <c r="CH57">
        <v>1</v>
      </c>
      <c r="CI57">
        <v>0</v>
      </c>
      <c r="CJ57">
        <v>0</v>
      </c>
      <c r="CK57">
        <v>0</v>
      </c>
      <c r="CL57">
        <v>0</v>
      </c>
      <c r="CM57">
        <v>1</v>
      </c>
      <c r="CN57">
        <v>1</v>
      </c>
      <c r="CO57">
        <v>0</v>
      </c>
      <c r="CP57" s="17">
        <v>1</v>
      </c>
      <c r="CQ57">
        <v>3.5000000000000003E-2</v>
      </c>
      <c r="CR57">
        <v>33</v>
      </c>
      <c r="CS57">
        <v>1</v>
      </c>
      <c r="CT57">
        <v>0</v>
      </c>
      <c r="CU57">
        <v>27</v>
      </c>
      <c r="DA57" s="33" t="s">
        <v>85</v>
      </c>
    </row>
    <row r="58" spans="1:105" x14ac:dyDescent="0.25">
      <c r="A58">
        <v>57</v>
      </c>
      <c r="B58">
        <v>3</v>
      </c>
      <c r="C58" s="24" t="s">
        <v>124</v>
      </c>
      <c r="D58" s="12">
        <v>7.87</v>
      </c>
      <c r="E58" s="13">
        <f t="shared" si="9"/>
        <v>0.58240213128098872</v>
      </c>
      <c r="F58" s="7">
        <v>13.513</v>
      </c>
      <c r="G58" s="7">
        <f t="shared" si="0"/>
        <v>7.2875978687190113</v>
      </c>
      <c r="H58" s="15">
        <f t="shared" si="1"/>
        <v>8.4524021312809889</v>
      </c>
      <c r="I58" s="11">
        <f>IFERROR(F58/SQRT(F58^2+U58), "X")</f>
        <v>0.34906695957381573</v>
      </c>
      <c r="J58" s="32">
        <f>IFERROR(SQRT((1-I58^2)/U58), "X")</f>
        <v>2.5831936622053998E-2</v>
      </c>
      <c r="K58" s="32">
        <f t="shared" si="2"/>
        <v>38.711770419344042</v>
      </c>
      <c r="L58" s="8">
        <v>1</v>
      </c>
      <c r="M58" s="9">
        <v>0</v>
      </c>
      <c r="N58" s="8">
        <v>0</v>
      </c>
      <c r="O58" s="9">
        <v>0</v>
      </c>
      <c r="P58" s="9">
        <v>0</v>
      </c>
      <c r="Q58" s="9">
        <v>1</v>
      </c>
      <c r="R58" s="9">
        <v>0</v>
      </c>
      <c r="S58" s="8">
        <v>1321</v>
      </c>
      <c r="T58" s="9">
        <v>4</v>
      </c>
      <c r="U58" s="9">
        <f t="shared" si="3"/>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5"/>
        <v>0.52160000000000006</v>
      </c>
      <c r="AR58" s="39">
        <v>0.47839999999999999</v>
      </c>
      <c r="AS58">
        <f t="shared" si="10"/>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W58+X58+6</f>
        <v>35.172499999999999</v>
      </c>
      <c r="BN58">
        <v>1</v>
      </c>
      <c r="BO58">
        <v>0</v>
      </c>
      <c r="BP58">
        <v>0</v>
      </c>
      <c r="BQ58">
        <v>0</v>
      </c>
      <c r="BR58">
        <v>0</v>
      </c>
      <c r="BS58">
        <v>0</v>
      </c>
      <c r="BT58">
        <v>0</v>
      </c>
      <c r="BU58" s="17">
        <v>0</v>
      </c>
      <c r="BV58">
        <v>0</v>
      </c>
      <c r="BW58">
        <v>0</v>
      </c>
      <c r="BX58">
        <v>0</v>
      </c>
      <c r="BY58" s="17">
        <v>0</v>
      </c>
      <c r="BZ58">
        <v>0</v>
      </c>
      <c r="CA58">
        <v>0</v>
      </c>
      <c r="CB58">
        <v>0</v>
      </c>
      <c r="CC58">
        <v>0</v>
      </c>
      <c r="CD58" s="17">
        <v>0</v>
      </c>
      <c r="CE58">
        <v>0</v>
      </c>
      <c r="CF58">
        <v>0</v>
      </c>
      <c r="CG58">
        <v>1</v>
      </c>
      <c r="CH58">
        <v>1</v>
      </c>
      <c r="CI58">
        <v>0</v>
      </c>
      <c r="CJ58">
        <v>0</v>
      </c>
      <c r="CK58">
        <v>1</v>
      </c>
      <c r="CL58">
        <v>0</v>
      </c>
      <c r="CM58">
        <v>1</v>
      </c>
      <c r="CN58">
        <v>1</v>
      </c>
      <c r="CO58">
        <v>0</v>
      </c>
      <c r="CP58" s="17">
        <v>1</v>
      </c>
      <c r="CQ58">
        <v>3.5000000000000003E-2</v>
      </c>
      <c r="CR58">
        <v>33</v>
      </c>
      <c r="CS58">
        <v>1</v>
      </c>
      <c r="CT58">
        <v>0</v>
      </c>
      <c r="CU58">
        <v>27</v>
      </c>
      <c r="DA58" s="33" t="s">
        <v>85</v>
      </c>
    </row>
    <row r="59" spans="1:105" x14ac:dyDescent="0.25">
      <c r="A59">
        <v>58</v>
      </c>
      <c r="B59">
        <v>3</v>
      </c>
      <c r="C59" s="24" t="s">
        <v>124</v>
      </c>
      <c r="D59" s="12">
        <v>7.27</v>
      </c>
      <c r="E59" s="13">
        <f t="shared" si="9"/>
        <v>0.59187494911666527</v>
      </c>
      <c r="F59" s="7">
        <v>12.282999999999999</v>
      </c>
      <c r="G59" s="7">
        <f t="shared" si="0"/>
        <v>6.6781250508833345</v>
      </c>
      <c r="H59" s="15">
        <f t="shared" si="1"/>
        <v>7.8618749491166646</v>
      </c>
      <c r="I59" s="11">
        <f>IFERROR(F59/SQRT(F59^2+U59), "X")</f>
        <v>0.32180570593240293</v>
      </c>
      <c r="J59" s="32">
        <f>IFERROR(SQRT((1-I59^2)/U59), "X")</f>
        <v>2.6199275904290723E-2</v>
      </c>
      <c r="K59" s="32">
        <f t="shared" si="2"/>
        <v>38.168993816971387</v>
      </c>
      <c r="L59" s="8">
        <v>1</v>
      </c>
      <c r="M59" s="9">
        <v>0</v>
      </c>
      <c r="N59" s="8">
        <v>0</v>
      </c>
      <c r="O59" s="9">
        <v>0</v>
      </c>
      <c r="P59" s="9">
        <v>0</v>
      </c>
      <c r="Q59" s="9">
        <v>1</v>
      </c>
      <c r="R59" s="9">
        <v>0</v>
      </c>
      <c r="S59" s="8">
        <v>1321</v>
      </c>
      <c r="T59" s="9">
        <v>14</v>
      </c>
      <c r="U59" s="9">
        <f t="shared" si="3"/>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5"/>
        <v>0.52160000000000006</v>
      </c>
      <c r="AR59" s="39">
        <v>0.47839999999999999</v>
      </c>
      <c r="AS59">
        <f t="shared" si="10"/>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W59+X59+6</f>
        <v>35.172499999999999</v>
      </c>
      <c r="BN59">
        <v>1</v>
      </c>
      <c r="BO59">
        <v>0</v>
      </c>
      <c r="BP59">
        <v>0</v>
      </c>
      <c r="BQ59">
        <v>0</v>
      </c>
      <c r="BR59">
        <v>0</v>
      </c>
      <c r="BS59">
        <v>0</v>
      </c>
      <c r="BT59">
        <v>0</v>
      </c>
      <c r="BU59" s="17">
        <v>0</v>
      </c>
      <c r="BV59">
        <v>0</v>
      </c>
      <c r="BW59">
        <v>0</v>
      </c>
      <c r="BX59">
        <v>0</v>
      </c>
      <c r="BY59" s="17">
        <v>0</v>
      </c>
      <c r="BZ59">
        <v>0</v>
      </c>
      <c r="CA59">
        <v>0</v>
      </c>
      <c r="CB59">
        <v>0</v>
      </c>
      <c r="CC59">
        <v>0</v>
      </c>
      <c r="CD59" s="17">
        <v>0</v>
      </c>
      <c r="CE59">
        <v>0</v>
      </c>
      <c r="CF59">
        <v>0</v>
      </c>
      <c r="CG59">
        <v>1</v>
      </c>
      <c r="CH59">
        <v>1</v>
      </c>
      <c r="CI59">
        <v>0</v>
      </c>
      <c r="CJ59">
        <v>0</v>
      </c>
      <c r="CK59">
        <v>1</v>
      </c>
      <c r="CL59">
        <v>0</v>
      </c>
      <c r="CM59">
        <v>1</v>
      </c>
      <c r="CN59">
        <v>1</v>
      </c>
      <c r="CO59">
        <v>0</v>
      </c>
      <c r="CP59" s="17">
        <v>1</v>
      </c>
      <c r="CQ59">
        <v>3.5000000000000003E-2</v>
      </c>
      <c r="CR59">
        <v>33</v>
      </c>
      <c r="CS59">
        <v>1</v>
      </c>
      <c r="CT59">
        <v>0</v>
      </c>
      <c r="CU59">
        <v>27</v>
      </c>
      <c r="DA59" s="33" t="s">
        <v>85</v>
      </c>
    </row>
    <row r="60" spans="1:105" x14ac:dyDescent="0.25">
      <c r="A60">
        <v>59</v>
      </c>
      <c r="B60">
        <v>3</v>
      </c>
      <c r="C60" s="24" t="s">
        <v>124</v>
      </c>
      <c r="D60" s="12">
        <v>7.7720000000000002</v>
      </c>
      <c r="E60" s="13">
        <f t="shared" si="9"/>
        <v>0.60047902341033765</v>
      </c>
      <c r="F60" s="7">
        <v>12.943</v>
      </c>
      <c r="G60" s="7">
        <f t="shared" si="0"/>
        <v>7.1715209765896626</v>
      </c>
      <c r="H60" s="15">
        <f t="shared" si="1"/>
        <v>8.3724790234103388</v>
      </c>
      <c r="I60" s="11">
        <f>IFERROR(F60/SQRT(F60^2+U60), "X")</f>
        <v>0.33603774798577535</v>
      </c>
      <c r="J60" s="32">
        <f>IFERROR(SQRT((1-I60^2)/U60), "X")</f>
        <v>2.5962894845536221E-2</v>
      </c>
      <c r="K60" s="32">
        <f t="shared" si="2"/>
        <v>38.516506188905552</v>
      </c>
      <c r="L60" s="8">
        <v>1</v>
      </c>
      <c r="M60" s="9">
        <v>0</v>
      </c>
      <c r="N60" s="8">
        <v>0</v>
      </c>
      <c r="O60" s="9">
        <v>0</v>
      </c>
      <c r="P60" s="9">
        <v>0</v>
      </c>
      <c r="Q60" s="9">
        <v>1</v>
      </c>
      <c r="R60" s="9">
        <v>0</v>
      </c>
      <c r="S60" s="8">
        <v>1321</v>
      </c>
      <c r="T60" s="9">
        <v>4</v>
      </c>
      <c r="U60" s="9">
        <f t="shared" si="3"/>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5"/>
        <v>0.52160000000000006</v>
      </c>
      <c r="AR60" s="39">
        <v>0.47839999999999999</v>
      </c>
      <c r="AS60">
        <f t="shared" si="10"/>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W60+X60+6</f>
        <v>35.172499999999999</v>
      </c>
      <c r="BN60">
        <v>1</v>
      </c>
      <c r="BO60">
        <v>0</v>
      </c>
      <c r="BP60">
        <v>0</v>
      </c>
      <c r="BQ60">
        <v>0</v>
      </c>
      <c r="BR60">
        <v>0</v>
      </c>
      <c r="BS60">
        <v>0</v>
      </c>
      <c r="BT60">
        <v>0</v>
      </c>
      <c r="BU60" s="17">
        <v>0</v>
      </c>
      <c r="BV60">
        <v>0</v>
      </c>
      <c r="BW60">
        <v>1</v>
      </c>
      <c r="BX60">
        <v>0</v>
      </c>
      <c r="BY60" s="17">
        <v>0</v>
      </c>
      <c r="BZ60">
        <v>0</v>
      </c>
      <c r="CA60">
        <v>0</v>
      </c>
      <c r="CB60">
        <v>0</v>
      </c>
      <c r="CC60">
        <v>0</v>
      </c>
      <c r="CD60" s="17">
        <v>0</v>
      </c>
      <c r="CE60">
        <v>0</v>
      </c>
      <c r="CF60">
        <v>0</v>
      </c>
      <c r="CG60">
        <v>1</v>
      </c>
      <c r="CH60">
        <v>1</v>
      </c>
      <c r="CI60">
        <v>0</v>
      </c>
      <c r="CJ60">
        <v>0</v>
      </c>
      <c r="CK60">
        <v>0</v>
      </c>
      <c r="CL60">
        <v>0</v>
      </c>
      <c r="CM60">
        <v>1</v>
      </c>
      <c r="CN60">
        <v>1</v>
      </c>
      <c r="CO60">
        <v>0</v>
      </c>
      <c r="CP60" s="17">
        <v>1</v>
      </c>
      <c r="CQ60">
        <v>3.5000000000000003E-2</v>
      </c>
      <c r="CR60">
        <v>33</v>
      </c>
      <c r="CS60">
        <v>1</v>
      </c>
      <c r="CT60">
        <v>0</v>
      </c>
      <c r="CU60">
        <v>27</v>
      </c>
      <c r="DA60" s="33" t="s">
        <v>85</v>
      </c>
    </row>
    <row r="61" spans="1:105" x14ac:dyDescent="0.25">
      <c r="A61">
        <v>60</v>
      </c>
      <c r="B61">
        <v>3</v>
      </c>
      <c r="C61" s="24" t="s">
        <v>124</v>
      </c>
      <c r="D61" s="12">
        <v>12.96</v>
      </c>
      <c r="E61" s="13">
        <f t="shared" si="9"/>
        <v>1.8861883277543299</v>
      </c>
      <c r="F61" s="7">
        <v>6.8710000000000004</v>
      </c>
      <c r="G61" s="7">
        <f t="shared" si="0"/>
        <v>11.073811672245672</v>
      </c>
      <c r="H61" s="15">
        <f t="shared" si="1"/>
        <v>14.84618832775433</v>
      </c>
      <c r="I61" s="11">
        <f>IFERROR(F61/SQRT(F61^2+U61), "X")</f>
        <v>0.18678295696006994</v>
      </c>
      <c r="J61" s="32">
        <f>IFERROR(SQRT((1-I61^2)/U61), "X")</f>
        <v>2.7184246392092843E-2</v>
      </c>
      <c r="K61" s="32">
        <f t="shared" si="2"/>
        <v>36.786011485345895</v>
      </c>
      <c r="L61" s="8">
        <v>1</v>
      </c>
      <c r="M61" s="9">
        <v>0</v>
      </c>
      <c r="N61" s="8">
        <v>0</v>
      </c>
      <c r="O61" s="9">
        <v>0</v>
      </c>
      <c r="P61" s="9">
        <v>0</v>
      </c>
      <c r="Q61" s="9">
        <v>1</v>
      </c>
      <c r="R61" s="9">
        <v>0</v>
      </c>
      <c r="S61" s="8">
        <v>1321</v>
      </c>
      <c r="T61" s="9">
        <v>14</v>
      </c>
      <c r="U61" s="9">
        <f t="shared" si="3"/>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5"/>
        <v>0.52160000000000006</v>
      </c>
      <c r="AR61" s="39">
        <v>0.47839999999999999</v>
      </c>
      <c r="AS61">
        <f t="shared" si="10"/>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W61+X61+6</f>
        <v>35.172499999999999</v>
      </c>
      <c r="BN61">
        <v>0</v>
      </c>
      <c r="BO61">
        <v>0</v>
      </c>
      <c r="BP61">
        <v>0</v>
      </c>
      <c r="BQ61">
        <v>0</v>
      </c>
      <c r="BR61">
        <v>1</v>
      </c>
      <c r="BS61">
        <v>0</v>
      </c>
      <c r="BT61">
        <v>0</v>
      </c>
      <c r="BU61" s="17">
        <v>0</v>
      </c>
      <c r="BV61">
        <v>0</v>
      </c>
      <c r="BW61">
        <v>1</v>
      </c>
      <c r="BX61">
        <v>0</v>
      </c>
      <c r="BY61" s="17">
        <v>0</v>
      </c>
      <c r="BZ61">
        <v>1</v>
      </c>
      <c r="CA61">
        <v>0</v>
      </c>
      <c r="CB61">
        <v>0</v>
      </c>
      <c r="CC61">
        <v>0</v>
      </c>
      <c r="CD61" s="17">
        <v>0</v>
      </c>
      <c r="CE61">
        <v>0</v>
      </c>
      <c r="CF61">
        <v>0</v>
      </c>
      <c r="CG61">
        <v>1</v>
      </c>
      <c r="CH61">
        <v>1</v>
      </c>
      <c r="CI61">
        <v>0</v>
      </c>
      <c r="CJ61">
        <v>0</v>
      </c>
      <c r="CK61">
        <v>0</v>
      </c>
      <c r="CL61">
        <v>0</v>
      </c>
      <c r="CM61">
        <v>1</v>
      </c>
      <c r="CN61">
        <v>1</v>
      </c>
      <c r="CO61">
        <v>0</v>
      </c>
      <c r="CP61" s="17">
        <v>1</v>
      </c>
      <c r="CQ61">
        <v>3.5000000000000003E-2</v>
      </c>
      <c r="CR61">
        <v>33</v>
      </c>
      <c r="CS61">
        <v>1</v>
      </c>
      <c r="CT61">
        <v>0</v>
      </c>
      <c r="CU61">
        <v>27</v>
      </c>
      <c r="DA61" s="33" t="s">
        <v>85</v>
      </c>
    </row>
    <row r="62" spans="1:105" x14ac:dyDescent="0.25">
      <c r="A62">
        <v>61</v>
      </c>
      <c r="B62">
        <v>3</v>
      </c>
      <c r="C62" s="24" t="s">
        <v>124</v>
      </c>
      <c r="D62" s="12">
        <v>7.18</v>
      </c>
      <c r="E62" s="13">
        <f t="shared" si="9"/>
        <v>0.60224794497567513</v>
      </c>
      <c r="F62" s="7">
        <v>11.922000000000001</v>
      </c>
      <c r="G62" s="7">
        <f t="shared" si="0"/>
        <v>6.5777520550243249</v>
      </c>
      <c r="H62" s="15">
        <f t="shared" si="1"/>
        <v>7.7822479449756745</v>
      </c>
      <c r="I62" s="11">
        <f>IFERROR(F62/SQRT(F62^2+U62), "X")</f>
        <v>0.31221257172325378</v>
      </c>
      <c r="J62" s="32">
        <f>IFERROR(SQRT((1-I62^2)/U62), "X")</f>
        <v>2.6187935893579414E-2</v>
      </c>
      <c r="K62" s="32">
        <f t="shared" si="2"/>
        <v>38.185521916035142</v>
      </c>
      <c r="L62" s="8">
        <v>1</v>
      </c>
      <c r="M62" s="9">
        <v>0</v>
      </c>
      <c r="N62" s="8">
        <v>0</v>
      </c>
      <c r="O62" s="9">
        <v>0</v>
      </c>
      <c r="P62" s="9">
        <v>0</v>
      </c>
      <c r="Q62" s="9">
        <v>1</v>
      </c>
      <c r="R62" s="9">
        <v>0</v>
      </c>
      <c r="S62" s="8">
        <v>1321</v>
      </c>
      <c r="T62" s="9">
        <v>4</v>
      </c>
      <c r="U62" s="9">
        <f t="shared" si="3"/>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5"/>
        <v>0.52160000000000006</v>
      </c>
      <c r="AR62" s="39">
        <v>0.47839999999999999</v>
      </c>
      <c r="AS62">
        <f t="shared" si="10"/>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W62+X62+6</f>
        <v>35.172499999999999</v>
      </c>
      <c r="BN62">
        <v>1</v>
      </c>
      <c r="BO62">
        <v>0</v>
      </c>
      <c r="BP62">
        <v>0</v>
      </c>
      <c r="BQ62">
        <v>0</v>
      </c>
      <c r="BR62">
        <v>0</v>
      </c>
      <c r="BS62">
        <v>0</v>
      </c>
      <c r="BT62">
        <v>0</v>
      </c>
      <c r="BU62" s="17">
        <v>0</v>
      </c>
      <c r="BV62">
        <v>0</v>
      </c>
      <c r="BW62">
        <v>1</v>
      </c>
      <c r="BX62">
        <v>0</v>
      </c>
      <c r="BY62" s="17">
        <v>0</v>
      </c>
      <c r="BZ62">
        <v>0</v>
      </c>
      <c r="CA62">
        <v>0</v>
      </c>
      <c r="CB62">
        <v>0</v>
      </c>
      <c r="CC62">
        <v>0</v>
      </c>
      <c r="CD62" s="17">
        <v>0</v>
      </c>
      <c r="CE62">
        <v>0</v>
      </c>
      <c r="CF62">
        <v>0</v>
      </c>
      <c r="CG62">
        <v>1</v>
      </c>
      <c r="CH62">
        <v>1</v>
      </c>
      <c r="CI62">
        <v>0</v>
      </c>
      <c r="CJ62">
        <v>0</v>
      </c>
      <c r="CK62">
        <v>0</v>
      </c>
      <c r="CL62">
        <v>0</v>
      </c>
      <c r="CM62">
        <v>1</v>
      </c>
      <c r="CN62">
        <v>1</v>
      </c>
      <c r="CO62">
        <v>0</v>
      </c>
      <c r="CP62" s="17">
        <v>1</v>
      </c>
      <c r="CQ62">
        <v>3.5000000000000003E-2</v>
      </c>
      <c r="CR62">
        <v>33</v>
      </c>
      <c r="CS62">
        <v>1</v>
      </c>
      <c r="CT62">
        <v>0</v>
      </c>
      <c r="CU62">
        <v>27</v>
      </c>
      <c r="DA62" s="33" t="s">
        <v>85</v>
      </c>
    </row>
    <row r="63" spans="1:105" s="50" customFormat="1" x14ac:dyDescent="0.25">
      <c r="A63" s="50">
        <v>62</v>
      </c>
      <c r="B63" s="50">
        <v>3</v>
      </c>
      <c r="C63" s="51" t="s">
        <v>124</v>
      </c>
      <c r="D63" s="52">
        <v>11.97</v>
      </c>
      <c r="E63" s="53">
        <f t="shared" si="9"/>
        <v>1.8274809160305345</v>
      </c>
      <c r="F63" s="54">
        <v>6.55</v>
      </c>
      <c r="G63" s="54">
        <f t="shared" si="0"/>
        <v>10.142519083969466</v>
      </c>
      <c r="H63" s="55">
        <f t="shared" si="1"/>
        <v>13.797480916030535</v>
      </c>
      <c r="I63" s="56">
        <f>IFERROR(F63/SQRT(F63^2+U63), "X")</f>
        <v>0.17834092719289177</v>
      </c>
      <c r="J63" s="57">
        <f>IFERROR(SQRT((1-I63^2)/U63), "X")</f>
        <v>2.7227622472197219E-2</v>
      </c>
      <c r="K63" s="57">
        <f t="shared" si="2"/>
        <v>36.727408021803008</v>
      </c>
      <c r="L63" s="58">
        <v>1</v>
      </c>
      <c r="M63" s="59">
        <v>0</v>
      </c>
      <c r="N63" s="58">
        <v>0</v>
      </c>
      <c r="O63" s="59">
        <v>0</v>
      </c>
      <c r="P63" s="59">
        <v>0</v>
      </c>
      <c r="Q63" s="59">
        <v>1</v>
      </c>
      <c r="R63" s="59">
        <v>0</v>
      </c>
      <c r="S63" s="58">
        <v>1321</v>
      </c>
      <c r="T63" s="59">
        <v>14</v>
      </c>
      <c r="U63" s="59">
        <f t="shared" si="3"/>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5"/>
        <v>0.52160000000000006</v>
      </c>
      <c r="AR63" s="65">
        <v>0.47839999999999999</v>
      </c>
      <c r="AS63" s="50">
        <f t="shared" si="10"/>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W63+X63+6</f>
        <v>35.172499999999999</v>
      </c>
      <c r="BN63" s="50">
        <v>0</v>
      </c>
      <c r="BO63" s="50">
        <v>0</v>
      </c>
      <c r="BP63" s="50">
        <v>0</v>
      </c>
      <c r="BQ63" s="50">
        <v>0</v>
      </c>
      <c r="BR63" s="50">
        <v>1</v>
      </c>
      <c r="BS63" s="50">
        <v>0</v>
      </c>
      <c r="BT63" s="50">
        <v>0</v>
      </c>
      <c r="BU63" s="64">
        <v>0</v>
      </c>
      <c r="BV63" s="50">
        <v>0</v>
      </c>
      <c r="BW63" s="50">
        <v>1</v>
      </c>
      <c r="BX63" s="50">
        <v>0</v>
      </c>
      <c r="BY63" s="64">
        <v>0</v>
      </c>
      <c r="BZ63" s="50">
        <v>1</v>
      </c>
      <c r="CA63" s="50">
        <v>0</v>
      </c>
      <c r="CB63" s="50">
        <v>0</v>
      </c>
      <c r="CC63" s="50">
        <v>0</v>
      </c>
      <c r="CD63" s="64">
        <v>0</v>
      </c>
      <c r="CE63" s="50">
        <v>0</v>
      </c>
      <c r="CF63" s="50">
        <v>0</v>
      </c>
      <c r="CG63" s="50">
        <v>1</v>
      </c>
      <c r="CH63" s="50">
        <v>1</v>
      </c>
      <c r="CI63" s="50">
        <v>0</v>
      </c>
      <c r="CJ63" s="50">
        <v>0</v>
      </c>
      <c r="CK63" s="50">
        <v>0</v>
      </c>
      <c r="CL63">
        <v>0</v>
      </c>
      <c r="CM63" s="50">
        <v>1</v>
      </c>
      <c r="CN63" s="50">
        <v>1</v>
      </c>
      <c r="CO63" s="50">
        <v>0</v>
      </c>
      <c r="CP63" s="64">
        <v>1</v>
      </c>
      <c r="CQ63">
        <v>3.5000000000000003E-2</v>
      </c>
      <c r="CR63">
        <v>33</v>
      </c>
      <c r="CS63">
        <v>1</v>
      </c>
      <c r="CT63">
        <v>0</v>
      </c>
      <c r="CU63">
        <v>27</v>
      </c>
      <c r="CV63" s="66"/>
      <c r="DA63" s="33" t="s">
        <v>85</v>
      </c>
    </row>
    <row r="64" spans="1:105" x14ac:dyDescent="0.25">
      <c r="A64">
        <v>63</v>
      </c>
      <c r="B64">
        <v>4</v>
      </c>
      <c r="C64" s="24" t="s">
        <v>125</v>
      </c>
      <c r="D64" s="12">
        <v>6.8</v>
      </c>
      <c r="E64" s="13">
        <v>0.18</v>
      </c>
      <c r="F64" s="7">
        <f t="shared" ref="F64:F76" si="11">D64/E64</f>
        <v>37.777777777777779</v>
      </c>
      <c r="G64" s="7">
        <f t="shared" si="0"/>
        <v>6.62</v>
      </c>
      <c r="H64" s="15">
        <f t="shared" si="1"/>
        <v>6.9799999999999995</v>
      </c>
      <c r="I64" s="11">
        <f>IFERROR(F64/SQRT(F64^2+U64), "X")</f>
        <v>0.26682149061827387</v>
      </c>
      <c r="J64" s="32">
        <f>IFERROR(SQRT((1-I64^2)/U64), "X")</f>
        <v>7.0629218104837199E-3</v>
      </c>
      <c r="K64" s="32">
        <f t="shared" si="2"/>
        <v>141.58446416830895</v>
      </c>
      <c r="L64" s="8">
        <v>1</v>
      </c>
      <c r="M64" s="9">
        <v>0</v>
      </c>
      <c r="N64" s="8">
        <v>0</v>
      </c>
      <c r="O64" s="9">
        <v>0</v>
      </c>
      <c r="P64" s="9">
        <v>0</v>
      </c>
      <c r="Q64" s="9">
        <v>1</v>
      </c>
      <c r="R64" s="9">
        <v>0</v>
      </c>
      <c r="S64" s="8">
        <v>18623</v>
      </c>
      <c r="T64" s="9">
        <v>3</v>
      </c>
      <c r="U64" s="9">
        <f t="shared" si="3"/>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W64+X64+6</f>
        <v>34.450000000000003</v>
      </c>
      <c r="BN64">
        <v>0</v>
      </c>
      <c r="BO64">
        <v>0</v>
      </c>
      <c r="BP64">
        <v>0</v>
      </c>
      <c r="BQ64">
        <v>0</v>
      </c>
      <c r="BR64">
        <v>0</v>
      </c>
      <c r="BS64">
        <v>0</v>
      </c>
      <c r="BT64">
        <v>0</v>
      </c>
      <c r="BU64" s="17">
        <v>1</v>
      </c>
      <c r="BV64">
        <v>0</v>
      </c>
      <c r="BW64">
        <v>0</v>
      </c>
      <c r="BX64">
        <v>1</v>
      </c>
      <c r="BY64" s="17">
        <v>0</v>
      </c>
      <c r="BZ64">
        <v>1</v>
      </c>
      <c r="CA64">
        <v>0</v>
      </c>
      <c r="CB64">
        <v>0</v>
      </c>
      <c r="CC64">
        <v>0</v>
      </c>
      <c r="CD64" s="17">
        <v>0</v>
      </c>
      <c r="CE64">
        <v>0</v>
      </c>
      <c r="CF64">
        <v>0</v>
      </c>
      <c r="CG64">
        <v>1</v>
      </c>
      <c r="CH64">
        <v>1</v>
      </c>
      <c r="CI64">
        <v>0</v>
      </c>
      <c r="CJ64">
        <v>0</v>
      </c>
      <c r="CK64">
        <v>0</v>
      </c>
      <c r="CL64">
        <v>0</v>
      </c>
      <c r="CM64">
        <v>0</v>
      </c>
      <c r="CN64">
        <v>0</v>
      </c>
      <c r="CO64">
        <v>0</v>
      </c>
      <c r="CP64" s="17">
        <v>0</v>
      </c>
      <c r="CQ64">
        <v>1.2E-2</v>
      </c>
      <c r="CR64">
        <v>36</v>
      </c>
      <c r="CS64">
        <v>1</v>
      </c>
      <c r="CT64">
        <v>0</v>
      </c>
      <c r="CU64">
        <v>31</v>
      </c>
      <c r="DA64" s="33" t="s">
        <v>85</v>
      </c>
    </row>
    <row r="65" spans="1:105" x14ac:dyDescent="0.25">
      <c r="A65">
        <v>64</v>
      </c>
      <c r="B65">
        <v>4</v>
      </c>
      <c r="C65" s="24" t="s">
        <v>125</v>
      </c>
      <c r="D65" s="12">
        <v>7.23</v>
      </c>
      <c r="E65" s="13">
        <v>0.23</v>
      </c>
      <c r="F65" s="7">
        <f t="shared" si="11"/>
        <v>31.434782608695652</v>
      </c>
      <c r="G65" s="7">
        <f t="shared" si="0"/>
        <v>7</v>
      </c>
      <c r="H65" s="15">
        <f t="shared" si="1"/>
        <v>7.4600000000000009</v>
      </c>
      <c r="I65" s="11">
        <f>IFERROR(F65/SQRT(F65^2+U65), "X")</f>
        <v>0.31722953329131282</v>
      </c>
      <c r="J65" s="32">
        <f>IFERROR(SQRT((1-I65^2)/U65), "X")</f>
        <v>1.0091672566666935E-2</v>
      </c>
      <c r="K65" s="32">
        <f t="shared" si="2"/>
        <v>99.091601852306113</v>
      </c>
      <c r="L65" s="8">
        <v>1</v>
      </c>
      <c r="M65" s="9">
        <v>0</v>
      </c>
      <c r="N65" s="8">
        <v>0</v>
      </c>
      <c r="O65" s="9">
        <v>0</v>
      </c>
      <c r="P65" s="9">
        <v>0</v>
      </c>
      <c r="Q65" s="9">
        <v>1</v>
      </c>
      <c r="R65" s="9">
        <v>0</v>
      </c>
      <c r="S65" s="8">
        <v>8840</v>
      </c>
      <c r="T65" s="9">
        <v>8</v>
      </c>
      <c r="U65" s="9">
        <f t="shared" si="3"/>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W65+X65+6</f>
        <v>24.52</v>
      </c>
      <c r="BN65">
        <v>0</v>
      </c>
      <c r="BO65">
        <v>0</v>
      </c>
      <c r="BP65">
        <v>0</v>
      </c>
      <c r="BQ65">
        <v>0</v>
      </c>
      <c r="BR65">
        <v>0</v>
      </c>
      <c r="BS65">
        <v>0</v>
      </c>
      <c r="BT65">
        <v>0</v>
      </c>
      <c r="BU65" s="17">
        <v>1</v>
      </c>
      <c r="BV65">
        <v>0</v>
      </c>
      <c r="BW65">
        <v>0</v>
      </c>
      <c r="BX65">
        <v>1</v>
      </c>
      <c r="BY65" s="17">
        <v>0</v>
      </c>
      <c r="BZ65">
        <v>1</v>
      </c>
      <c r="CA65">
        <v>0</v>
      </c>
      <c r="CB65">
        <v>0</v>
      </c>
      <c r="CC65">
        <v>0</v>
      </c>
      <c r="CD65" s="17">
        <v>0</v>
      </c>
      <c r="CE65">
        <v>0</v>
      </c>
      <c r="CF65">
        <v>0</v>
      </c>
      <c r="CG65">
        <v>1</v>
      </c>
      <c r="CH65">
        <v>1</v>
      </c>
      <c r="CI65">
        <v>0</v>
      </c>
      <c r="CJ65">
        <v>0</v>
      </c>
      <c r="CK65">
        <v>0</v>
      </c>
      <c r="CL65">
        <v>0</v>
      </c>
      <c r="CM65">
        <v>0</v>
      </c>
      <c r="CN65">
        <v>0</v>
      </c>
      <c r="CO65">
        <v>0</v>
      </c>
      <c r="CP65" s="17">
        <v>0</v>
      </c>
      <c r="CQ65">
        <v>1.2E-2</v>
      </c>
      <c r="CR65">
        <v>36</v>
      </c>
      <c r="CS65">
        <v>1</v>
      </c>
      <c r="CT65">
        <v>0</v>
      </c>
      <c r="CU65">
        <v>31</v>
      </c>
      <c r="DA65" s="33" t="s">
        <v>85</v>
      </c>
    </row>
    <row r="66" spans="1:105" x14ac:dyDescent="0.25">
      <c r="A66">
        <v>65</v>
      </c>
      <c r="B66">
        <v>4</v>
      </c>
      <c r="C66" s="24" t="s">
        <v>125</v>
      </c>
      <c r="D66" s="12">
        <v>6.4</v>
      </c>
      <c r="E66" s="13">
        <v>0.27</v>
      </c>
      <c r="F66" s="7">
        <f t="shared" si="11"/>
        <v>23.703703703703702</v>
      </c>
      <c r="G66" s="7">
        <f t="shared" ref="G66:G129" si="12">D66-E66</f>
        <v>6.1300000000000008</v>
      </c>
      <c r="H66" s="15">
        <f t="shared" ref="H66:H129" si="13">D66+E66</f>
        <v>6.67</v>
      </c>
      <c r="I66" s="11">
        <f>IFERROR(F66/SQRT(F66^2+U66), "X")</f>
        <v>0.23315395335818478</v>
      </c>
      <c r="J66" s="32">
        <f>IFERROR(SQRT((1-I66^2)/U66), "X")</f>
        <v>9.8361824072984213E-3</v>
      </c>
      <c r="K66" s="32">
        <f t="shared" ref="K66:K129" si="14">IFERROR(1/J66, "X")</f>
        <v>101.66545907668433</v>
      </c>
      <c r="L66" s="8">
        <v>1</v>
      </c>
      <c r="M66" s="9">
        <v>0</v>
      </c>
      <c r="N66" s="8">
        <v>0</v>
      </c>
      <c r="O66" s="9">
        <v>0</v>
      </c>
      <c r="P66" s="9">
        <v>0</v>
      </c>
      <c r="Q66" s="9">
        <v>1</v>
      </c>
      <c r="R66" s="9">
        <v>0</v>
      </c>
      <c r="S66" s="8">
        <v>9783</v>
      </c>
      <c r="T66" s="9">
        <v>8</v>
      </c>
      <c r="U66" s="9">
        <f t="shared" ref="U66:U129" si="15">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W66+X66+6</f>
        <v>44.33</v>
      </c>
      <c r="BN66">
        <v>0</v>
      </c>
      <c r="BO66">
        <v>0</v>
      </c>
      <c r="BP66">
        <v>0</v>
      </c>
      <c r="BQ66">
        <v>0</v>
      </c>
      <c r="BR66">
        <v>0</v>
      </c>
      <c r="BS66">
        <v>0</v>
      </c>
      <c r="BT66">
        <v>0</v>
      </c>
      <c r="BU66" s="17">
        <v>1</v>
      </c>
      <c r="BV66">
        <v>0</v>
      </c>
      <c r="BW66">
        <v>0</v>
      </c>
      <c r="BX66">
        <v>1</v>
      </c>
      <c r="BY66" s="17">
        <v>0</v>
      </c>
      <c r="BZ66">
        <v>1</v>
      </c>
      <c r="CA66">
        <v>0</v>
      </c>
      <c r="CB66">
        <v>0</v>
      </c>
      <c r="CC66">
        <v>0</v>
      </c>
      <c r="CD66" s="17">
        <v>0</v>
      </c>
      <c r="CE66">
        <v>0</v>
      </c>
      <c r="CF66">
        <v>0</v>
      </c>
      <c r="CG66">
        <v>1</v>
      </c>
      <c r="CH66">
        <v>1</v>
      </c>
      <c r="CI66">
        <v>0</v>
      </c>
      <c r="CJ66">
        <v>0</v>
      </c>
      <c r="CK66">
        <v>0</v>
      </c>
      <c r="CL66">
        <v>0</v>
      </c>
      <c r="CM66">
        <v>0</v>
      </c>
      <c r="CN66">
        <v>0</v>
      </c>
      <c r="CO66">
        <v>0</v>
      </c>
      <c r="CP66" s="17">
        <v>0</v>
      </c>
      <c r="CQ66">
        <v>1.2E-2</v>
      </c>
      <c r="CR66">
        <v>36</v>
      </c>
      <c r="CS66">
        <v>1</v>
      </c>
      <c r="CT66">
        <v>0</v>
      </c>
      <c r="CU66">
        <v>31</v>
      </c>
      <c r="DA66" s="33" t="s">
        <v>85</v>
      </c>
    </row>
    <row r="67" spans="1:105" x14ac:dyDescent="0.25">
      <c r="A67">
        <v>66</v>
      </c>
      <c r="B67">
        <v>4</v>
      </c>
      <c r="C67" s="24" t="s">
        <v>125</v>
      </c>
      <c r="D67" s="12">
        <v>7.51</v>
      </c>
      <c r="E67" s="13">
        <v>0.22</v>
      </c>
      <c r="F67" s="7">
        <f t="shared" si="11"/>
        <v>34.136363636363633</v>
      </c>
      <c r="G67" s="7">
        <f t="shared" si="12"/>
        <v>7.29</v>
      </c>
      <c r="H67" s="15">
        <f t="shared" si="13"/>
        <v>7.7299999999999995</v>
      </c>
      <c r="I67" s="11">
        <f>IFERROR(F67/SQRT(F67^2+U67), "X")</f>
        <v>0.30012044195995219</v>
      </c>
      <c r="J67" s="32">
        <f>IFERROR(SQRT((1-I67^2)/U67), "X")</f>
        <v>8.7918105500918095E-3</v>
      </c>
      <c r="K67" s="32">
        <f t="shared" si="14"/>
        <v>113.74221433713188</v>
      </c>
      <c r="L67" s="8">
        <v>1</v>
      </c>
      <c r="M67" s="9">
        <v>0</v>
      </c>
      <c r="N67" s="8">
        <v>0</v>
      </c>
      <c r="O67" s="9">
        <v>0</v>
      </c>
      <c r="P67" s="9">
        <v>0</v>
      </c>
      <c r="Q67" s="9">
        <v>1</v>
      </c>
      <c r="R67" s="9">
        <v>0</v>
      </c>
      <c r="S67" s="8">
        <v>11781</v>
      </c>
      <c r="T67" s="9">
        <v>8</v>
      </c>
      <c r="U67" s="9">
        <f t="shared" si="15"/>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W67+X67+6</f>
        <v>34.01</v>
      </c>
      <c r="BN67">
        <v>0</v>
      </c>
      <c r="BO67">
        <v>0</v>
      </c>
      <c r="BP67">
        <v>0</v>
      </c>
      <c r="BQ67">
        <v>0</v>
      </c>
      <c r="BR67">
        <v>0</v>
      </c>
      <c r="BS67">
        <v>0</v>
      </c>
      <c r="BT67">
        <v>0</v>
      </c>
      <c r="BU67" s="17">
        <v>1</v>
      </c>
      <c r="BV67">
        <v>0</v>
      </c>
      <c r="BW67">
        <v>0</v>
      </c>
      <c r="BX67">
        <v>1</v>
      </c>
      <c r="BY67" s="17">
        <v>0</v>
      </c>
      <c r="BZ67">
        <v>1</v>
      </c>
      <c r="CA67">
        <v>0</v>
      </c>
      <c r="CB67">
        <v>0</v>
      </c>
      <c r="CC67">
        <v>0</v>
      </c>
      <c r="CD67" s="17">
        <v>0</v>
      </c>
      <c r="CE67">
        <v>0</v>
      </c>
      <c r="CF67">
        <v>0</v>
      </c>
      <c r="CG67">
        <v>1</v>
      </c>
      <c r="CH67">
        <v>1</v>
      </c>
      <c r="CI67">
        <v>0</v>
      </c>
      <c r="CJ67">
        <v>0</v>
      </c>
      <c r="CK67">
        <v>0</v>
      </c>
      <c r="CL67">
        <v>0</v>
      </c>
      <c r="CM67">
        <v>0</v>
      </c>
      <c r="CN67">
        <v>0</v>
      </c>
      <c r="CO67">
        <v>0</v>
      </c>
      <c r="CP67" s="17">
        <v>0</v>
      </c>
      <c r="CQ67">
        <v>1.2E-2</v>
      </c>
      <c r="CR67">
        <v>36</v>
      </c>
      <c r="CS67">
        <v>1</v>
      </c>
      <c r="CT67">
        <v>0</v>
      </c>
      <c r="CU67">
        <v>31</v>
      </c>
      <c r="DA67" s="33" t="s">
        <v>85</v>
      </c>
    </row>
    <row r="68" spans="1:105" s="50" customFormat="1" x14ac:dyDescent="0.25">
      <c r="A68" s="50">
        <v>67</v>
      </c>
      <c r="B68" s="50">
        <v>4</v>
      </c>
      <c r="C68" s="51" t="s">
        <v>125</v>
      </c>
      <c r="D68" s="52">
        <v>6.4</v>
      </c>
      <c r="E68" s="53">
        <v>0.31</v>
      </c>
      <c r="F68" s="54">
        <f t="shared" si="11"/>
        <v>20.645161290322584</v>
      </c>
      <c r="G68" s="54">
        <f t="shared" si="12"/>
        <v>6.0900000000000007</v>
      </c>
      <c r="H68" s="55">
        <f t="shared" si="13"/>
        <v>6.71</v>
      </c>
      <c r="I68" s="56">
        <f>IFERROR(F68/SQRT(F68^2+U68), "X")</f>
        <v>0.24231105060910629</v>
      </c>
      <c r="J68" s="57">
        <f>IFERROR(SQRT((1-I68^2)/U68), "X")</f>
        <v>1.1736941513878585E-2</v>
      </c>
      <c r="K68" s="57">
        <f t="shared" si="14"/>
        <v>85.201072086584887</v>
      </c>
      <c r="L68" s="58">
        <v>1</v>
      </c>
      <c r="M68" s="59">
        <v>0</v>
      </c>
      <c r="N68" s="58">
        <v>0</v>
      </c>
      <c r="O68" s="59">
        <v>0</v>
      </c>
      <c r="P68" s="59">
        <v>0</v>
      </c>
      <c r="Q68" s="59">
        <v>1</v>
      </c>
      <c r="R68" s="59">
        <v>0</v>
      </c>
      <c r="S68" s="58">
        <v>6842</v>
      </c>
      <c r="T68" s="59">
        <v>8</v>
      </c>
      <c r="U68" s="59">
        <f t="shared" si="15"/>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W68+X68+6</f>
        <v>35.21</v>
      </c>
      <c r="BN68" s="50">
        <v>0</v>
      </c>
      <c r="BO68" s="50">
        <v>0</v>
      </c>
      <c r="BP68" s="50">
        <v>0</v>
      </c>
      <c r="BQ68" s="50">
        <v>0</v>
      </c>
      <c r="BR68" s="50">
        <v>0</v>
      </c>
      <c r="BS68" s="50">
        <v>0</v>
      </c>
      <c r="BT68" s="50">
        <v>0</v>
      </c>
      <c r="BU68" s="64">
        <v>1</v>
      </c>
      <c r="BV68" s="50">
        <v>0</v>
      </c>
      <c r="BW68" s="50">
        <v>0</v>
      </c>
      <c r="BX68" s="50">
        <v>1</v>
      </c>
      <c r="BY68" s="64">
        <v>0</v>
      </c>
      <c r="BZ68" s="50">
        <v>1</v>
      </c>
      <c r="CA68" s="50">
        <v>0</v>
      </c>
      <c r="CB68" s="50">
        <v>0</v>
      </c>
      <c r="CC68" s="50">
        <v>0</v>
      </c>
      <c r="CD68" s="64">
        <v>0</v>
      </c>
      <c r="CE68" s="50">
        <v>0</v>
      </c>
      <c r="CF68" s="50">
        <v>0</v>
      </c>
      <c r="CG68" s="50">
        <v>1</v>
      </c>
      <c r="CH68" s="50">
        <v>1</v>
      </c>
      <c r="CI68" s="50">
        <v>0</v>
      </c>
      <c r="CJ68" s="50">
        <v>0</v>
      </c>
      <c r="CK68" s="50">
        <v>0</v>
      </c>
      <c r="CL68">
        <v>0</v>
      </c>
      <c r="CM68" s="50">
        <v>0</v>
      </c>
      <c r="CN68" s="50">
        <v>0</v>
      </c>
      <c r="CO68" s="50">
        <v>0</v>
      </c>
      <c r="CP68" s="64">
        <v>0</v>
      </c>
      <c r="CQ68">
        <v>1.2E-2</v>
      </c>
      <c r="CR68">
        <v>36</v>
      </c>
      <c r="CS68">
        <v>1</v>
      </c>
      <c r="CT68">
        <v>0</v>
      </c>
      <c r="CU68">
        <v>31</v>
      </c>
      <c r="CV68" s="66"/>
      <c r="DA68" s="33" t="s">
        <v>85</v>
      </c>
    </row>
    <row r="69" spans="1:105" x14ac:dyDescent="0.25">
      <c r="A69">
        <v>68</v>
      </c>
      <c r="B69">
        <v>5</v>
      </c>
      <c r="C69" s="24" t="s">
        <v>128</v>
      </c>
      <c r="D69" s="12">
        <v>8.1199999999999992</v>
      </c>
      <c r="E69" s="13">
        <v>7.0000000000000007E-2</v>
      </c>
      <c r="F69" s="7">
        <f t="shared" si="11"/>
        <v>115.99999999999997</v>
      </c>
      <c r="G69" s="7">
        <f t="shared" si="12"/>
        <v>8.0499999999999989</v>
      </c>
      <c r="H69" s="15">
        <f t="shared" si="13"/>
        <v>8.19</v>
      </c>
      <c r="I69" s="11">
        <f>IFERROR(F69/SQRT(F69^2+U69), "X")</f>
        <v>0.11732222220965668</v>
      </c>
      <c r="J69" s="32">
        <f>IFERROR(SQRT((1-I69^2)/U69), "X")</f>
        <v>1.0113984673246269E-3</v>
      </c>
      <c r="K69" s="32">
        <f t="shared" si="14"/>
        <v>988.72999347647988</v>
      </c>
      <c r="L69" s="8">
        <v>0</v>
      </c>
      <c r="M69" s="9">
        <v>1</v>
      </c>
      <c r="N69" s="8">
        <v>0</v>
      </c>
      <c r="O69" s="9">
        <v>0</v>
      </c>
      <c r="P69" s="9">
        <v>1</v>
      </c>
      <c r="Q69" s="9">
        <v>0</v>
      </c>
      <c r="R69" s="9">
        <v>0</v>
      </c>
      <c r="S69" s="8">
        <v>964279</v>
      </c>
      <c r="T69" s="9">
        <f>8+23+92+16+5+1+1+1+0</f>
        <v>147</v>
      </c>
      <c r="U69" s="9">
        <f t="shared" si="15"/>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6">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W69+X69+6</f>
        <v>45.205478260869569</v>
      </c>
      <c r="BN69">
        <v>1</v>
      </c>
      <c r="BO69">
        <v>0</v>
      </c>
      <c r="BP69">
        <v>0</v>
      </c>
      <c r="BQ69">
        <v>0</v>
      </c>
      <c r="BR69">
        <v>0</v>
      </c>
      <c r="BS69">
        <v>0</v>
      </c>
      <c r="BT69">
        <v>0</v>
      </c>
      <c r="BU69" s="17">
        <v>0</v>
      </c>
      <c r="BV69">
        <v>0</v>
      </c>
      <c r="BW69">
        <v>0</v>
      </c>
      <c r="BX69">
        <v>1</v>
      </c>
      <c r="BY69" s="17">
        <v>0</v>
      </c>
      <c r="BZ69">
        <v>0</v>
      </c>
      <c r="CA69">
        <v>0</v>
      </c>
      <c r="CB69">
        <v>0</v>
      </c>
      <c r="CC69">
        <v>0</v>
      </c>
      <c r="CD69" s="17">
        <v>0</v>
      </c>
      <c r="CE69">
        <v>0</v>
      </c>
      <c r="CF69">
        <v>0</v>
      </c>
      <c r="CG69">
        <v>1</v>
      </c>
      <c r="CH69">
        <v>1</v>
      </c>
      <c r="CI69">
        <v>0</v>
      </c>
      <c r="CJ69">
        <v>0</v>
      </c>
      <c r="CK69">
        <v>1</v>
      </c>
      <c r="CL69">
        <v>0</v>
      </c>
      <c r="CM69">
        <v>1</v>
      </c>
      <c r="CN69">
        <v>1</v>
      </c>
      <c r="CO69">
        <v>0</v>
      </c>
      <c r="CP69" s="17">
        <v>1</v>
      </c>
      <c r="CQ69">
        <v>9.7000000000000003E-2</v>
      </c>
      <c r="CR69">
        <v>2</v>
      </c>
      <c r="CS69">
        <v>1</v>
      </c>
      <c r="CT69">
        <v>0</v>
      </c>
      <c r="CU69">
        <v>41</v>
      </c>
      <c r="DA69" s="33" t="s">
        <v>85</v>
      </c>
    </row>
    <row r="70" spans="1:105" x14ac:dyDescent="0.25">
      <c r="A70">
        <v>69</v>
      </c>
      <c r="B70">
        <v>5</v>
      </c>
      <c r="C70" s="24" t="s">
        <v>128</v>
      </c>
      <c r="D70" s="12">
        <v>7.19</v>
      </c>
      <c r="E70" s="13">
        <v>0.1</v>
      </c>
      <c r="F70" s="7">
        <f t="shared" si="11"/>
        <v>71.900000000000006</v>
      </c>
      <c r="G70" s="7">
        <f t="shared" si="12"/>
        <v>7.0900000000000007</v>
      </c>
      <c r="H70" s="15">
        <f t="shared" si="13"/>
        <v>7.29</v>
      </c>
      <c r="I70" s="11">
        <f>IFERROR(F70/SQRT(F70^2+U70), "X")</f>
        <v>7.3029759659608812E-2</v>
      </c>
      <c r="J70" s="32">
        <f>IFERROR(SQRT((1-I70^2)/U70), "X")</f>
        <v>1.0157129298972018E-3</v>
      </c>
      <c r="K70" s="32">
        <f t="shared" si="14"/>
        <v>984.53014682131493</v>
      </c>
      <c r="L70" s="8">
        <v>0</v>
      </c>
      <c r="M70" s="9">
        <v>1</v>
      </c>
      <c r="N70" s="8">
        <v>0</v>
      </c>
      <c r="O70" s="9">
        <v>0</v>
      </c>
      <c r="P70" s="9">
        <v>1</v>
      </c>
      <c r="Q70" s="9">
        <v>0</v>
      </c>
      <c r="R70" s="9">
        <v>0</v>
      </c>
      <c r="S70" s="8">
        <v>964279</v>
      </c>
      <c r="T70" s="9">
        <f>8+23+92+16+5+1+1+1+1</f>
        <v>148</v>
      </c>
      <c r="U70" s="9">
        <f t="shared" si="15"/>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6"/>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W70+X70+6</f>
        <v>45.205478260869569</v>
      </c>
      <c r="BN70">
        <v>1</v>
      </c>
      <c r="BO70">
        <v>0</v>
      </c>
      <c r="BP70">
        <v>0</v>
      </c>
      <c r="BQ70">
        <v>0</v>
      </c>
      <c r="BR70">
        <v>0</v>
      </c>
      <c r="BS70">
        <v>0</v>
      </c>
      <c r="BT70">
        <v>0</v>
      </c>
      <c r="BU70" s="17">
        <v>0</v>
      </c>
      <c r="BV70">
        <v>0</v>
      </c>
      <c r="BW70">
        <v>0</v>
      </c>
      <c r="BX70">
        <v>1</v>
      </c>
      <c r="BY70" s="17">
        <v>0</v>
      </c>
      <c r="BZ70">
        <v>0</v>
      </c>
      <c r="CA70">
        <v>0</v>
      </c>
      <c r="CB70">
        <v>0</v>
      </c>
      <c r="CC70">
        <v>0</v>
      </c>
      <c r="CD70" s="17">
        <v>0</v>
      </c>
      <c r="CE70">
        <v>0</v>
      </c>
      <c r="CF70">
        <v>0</v>
      </c>
      <c r="CG70">
        <v>1</v>
      </c>
      <c r="CH70">
        <v>1</v>
      </c>
      <c r="CI70">
        <v>0</v>
      </c>
      <c r="CJ70">
        <v>0</v>
      </c>
      <c r="CK70">
        <v>1</v>
      </c>
      <c r="CL70">
        <v>0</v>
      </c>
      <c r="CM70">
        <v>1</v>
      </c>
      <c r="CN70">
        <v>1</v>
      </c>
      <c r="CO70">
        <v>0</v>
      </c>
      <c r="CP70" s="17">
        <v>1</v>
      </c>
      <c r="CQ70">
        <v>9.7000000000000003E-2</v>
      </c>
      <c r="CR70">
        <v>2</v>
      </c>
      <c r="CS70">
        <v>1</v>
      </c>
      <c r="CT70">
        <v>0</v>
      </c>
      <c r="CU70">
        <v>41</v>
      </c>
      <c r="DA70" s="33" t="s">
        <v>85</v>
      </c>
    </row>
    <row r="71" spans="1:105" x14ac:dyDescent="0.25">
      <c r="A71">
        <v>70</v>
      </c>
      <c r="B71">
        <v>5</v>
      </c>
      <c r="C71" s="24" t="s">
        <v>128</v>
      </c>
      <c r="D71" s="12">
        <v>7.4</v>
      </c>
      <c r="E71" s="13">
        <v>7.0000000000000007E-2</v>
      </c>
      <c r="F71" s="7">
        <f t="shared" si="11"/>
        <v>105.71428571428571</v>
      </c>
      <c r="G71" s="7">
        <f t="shared" si="12"/>
        <v>7.33</v>
      </c>
      <c r="H71" s="15">
        <f t="shared" si="13"/>
        <v>7.4700000000000006</v>
      </c>
      <c r="I71" s="11">
        <f>IFERROR(F71/SQRT(F71^2+U71), "X")</f>
        <v>0.1070442492936699</v>
      </c>
      <c r="J71" s="32">
        <f>IFERROR(SQRT((1-I71^2)/U71), "X")</f>
        <v>1.0125807365617423E-3</v>
      </c>
      <c r="K71" s="32">
        <f t="shared" si="14"/>
        <v>987.57557189517479</v>
      </c>
      <c r="L71" s="8">
        <v>0</v>
      </c>
      <c r="M71" s="9">
        <v>1</v>
      </c>
      <c r="N71" s="8">
        <v>0</v>
      </c>
      <c r="O71" s="9">
        <v>0</v>
      </c>
      <c r="P71" s="9">
        <v>1</v>
      </c>
      <c r="Q71" s="9">
        <v>0</v>
      </c>
      <c r="R71" s="9">
        <v>0</v>
      </c>
      <c r="S71" s="8">
        <v>964279</v>
      </c>
      <c r="T71" s="9">
        <f>9+23+92+16+5+1+1+1+0</f>
        <v>148</v>
      </c>
      <c r="U71" s="9">
        <f t="shared" si="15"/>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6"/>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W71+X71+6</f>
        <v>45.205478260869569</v>
      </c>
      <c r="BN71">
        <v>1</v>
      </c>
      <c r="BO71">
        <v>0</v>
      </c>
      <c r="BP71">
        <v>0</v>
      </c>
      <c r="BQ71">
        <v>0</v>
      </c>
      <c r="BR71">
        <v>0</v>
      </c>
      <c r="BS71">
        <v>0</v>
      </c>
      <c r="BT71">
        <v>0</v>
      </c>
      <c r="BU71" s="17">
        <v>0</v>
      </c>
      <c r="BV71">
        <v>0</v>
      </c>
      <c r="BW71">
        <v>0</v>
      </c>
      <c r="BX71">
        <v>1</v>
      </c>
      <c r="BY71" s="17">
        <v>0</v>
      </c>
      <c r="BZ71">
        <v>0</v>
      </c>
      <c r="CA71">
        <v>0</v>
      </c>
      <c r="CB71">
        <v>0</v>
      </c>
      <c r="CC71">
        <v>0</v>
      </c>
      <c r="CD71" s="17">
        <v>0</v>
      </c>
      <c r="CE71">
        <v>0</v>
      </c>
      <c r="CF71">
        <v>0</v>
      </c>
      <c r="CG71">
        <v>1</v>
      </c>
      <c r="CH71">
        <v>1</v>
      </c>
      <c r="CI71">
        <v>0</v>
      </c>
      <c r="CJ71">
        <v>0</v>
      </c>
      <c r="CK71">
        <v>1</v>
      </c>
      <c r="CL71">
        <v>0</v>
      </c>
      <c r="CM71">
        <v>1</v>
      </c>
      <c r="CN71">
        <v>1</v>
      </c>
      <c r="CO71">
        <v>0</v>
      </c>
      <c r="CP71" s="17">
        <v>0</v>
      </c>
      <c r="CQ71">
        <v>9.7000000000000003E-2</v>
      </c>
      <c r="CR71">
        <v>2</v>
      </c>
      <c r="CS71">
        <v>1</v>
      </c>
      <c r="CT71">
        <v>0</v>
      </c>
      <c r="CU71">
        <v>41</v>
      </c>
      <c r="DA71" s="33" t="s">
        <v>85</v>
      </c>
    </row>
    <row r="72" spans="1:105" x14ac:dyDescent="0.25">
      <c r="A72">
        <v>71</v>
      </c>
      <c r="B72">
        <v>5</v>
      </c>
      <c r="C72" s="24" t="s">
        <v>128</v>
      </c>
      <c r="D72" s="12">
        <v>6.45</v>
      </c>
      <c r="E72" s="13">
        <v>0.1</v>
      </c>
      <c r="F72" s="7">
        <f t="shared" si="11"/>
        <v>64.5</v>
      </c>
      <c r="G72" s="7">
        <f t="shared" si="12"/>
        <v>6.3500000000000005</v>
      </c>
      <c r="H72" s="15">
        <f t="shared" si="13"/>
        <v>6.55</v>
      </c>
      <c r="I72" s="11">
        <f>IFERROR(F72/SQRT(F72^2+U72), "X")</f>
        <v>6.554765504121858E-2</v>
      </c>
      <c r="J72" s="32">
        <f>IFERROR(SQRT((1-I72^2)/U72), "X")</f>
        <v>1.0162427138173424E-3</v>
      </c>
      <c r="K72" s="32">
        <f t="shared" si="14"/>
        <v>984.01689518015894</v>
      </c>
      <c r="L72" s="8">
        <v>0</v>
      </c>
      <c r="M72" s="9">
        <v>1</v>
      </c>
      <c r="N72" s="8">
        <v>0</v>
      </c>
      <c r="O72" s="9">
        <v>0</v>
      </c>
      <c r="P72" s="9">
        <v>1</v>
      </c>
      <c r="Q72" s="9">
        <v>0</v>
      </c>
      <c r="R72" s="9">
        <v>0</v>
      </c>
      <c r="S72" s="8">
        <v>964279</v>
      </c>
      <c r="T72" s="9">
        <f>9+23+92+16+5+1+1+1+1</f>
        <v>149</v>
      </c>
      <c r="U72" s="9">
        <f t="shared" si="15"/>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6"/>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W72+X72+6</f>
        <v>45.205478260869569</v>
      </c>
      <c r="BN72">
        <v>1</v>
      </c>
      <c r="BO72">
        <v>0</v>
      </c>
      <c r="BP72">
        <v>0</v>
      </c>
      <c r="BQ72">
        <v>0</v>
      </c>
      <c r="BR72">
        <v>0</v>
      </c>
      <c r="BS72">
        <v>0</v>
      </c>
      <c r="BT72">
        <v>0</v>
      </c>
      <c r="BU72" s="17">
        <v>0</v>
      </c>
      <c r="BV72">
        <v>0</v>
      </c>
      <c r="BW72">
        <v>0</v>
      </c>
      <c r="BX72">
        <v>1</v>
      </c>
      <c r="BY72" s="17">
        <v>0</v>
      </c>
      <c r="BZ72">
        <v>0</v>
      </c>
      <c r="CA72">
        <v>0</v>
      </c>
      <c r="CB72">
        <v>0</v>
      </c>
      <c r="CC72">
        <v>0</v>
      </c>
      <c r="CD72" s="17">
        <v>0</v>
      </c>
      <c r="CE72">
        <v>0</v>
      </c>
      <c r="CF72">
        <v>0</v>
      </c>
      <c r="CG72">
        <v>1</v>
      </c>
      <c r="CH72">
        <v>1</v>
      </c>
      <c r="CI72">
        <v>0</v>
      </c>
      <c r="CJ72">
        <v>0</v>
      </c>
      <c r="CK72">
        <v>1</v>
      </c>
      <c r="CL72">
        <v>0</v>
      </c>
      <c r="CM72">
        <v>1</v>
      </c>
      <c r="CN72">
        <v>1</v>
      </c>
      <c r="CO72">
        <v>0</v>
      </c>
      <c r="CP72" s="17">
        <v>0</v>
      </c>
      <c r="CQ72">
        <v>9.7000000000000003E-2</v>
      </c>
      <c r="CR72">
        <v>2</v>
      </c>
      <c r="CS72">
        <v>1</v>
      </c>
      <c r="CT72">
        <v>0</v>
      </c>
      <c r="CU72">
        <v>41</v>
      </c>
      <c r="DA72" s="33" t="s">
        <v>85</v>
      </c>
    </row>
    <row r="73" spans="1:105" x14ac:dyDescent="0.25">
      <c r="A73">
        <v>72</v>
      </c>
      <c r="B73">
        <v>5</v>
      </c>
      <c r="C73" s="24" t="s">
        <v>128</v>
      </c>
      <c r="D73" s="12">
        <v>8.01</v>
      </c>
      <c r="E73" s="13">
        <v>1.17</v>
      </c>
      <c r="F73" s="7">
        <f t="shared" si="11"/>
        <v>6.8461538461538467</v>
      </c>
      <c r="G73" s="7">
        <f t="shared" si="12"/>
        <v>6.84</v>
      </c>
      <c r="H73" s="15">
        <f t="shared" si="13"/>
        <v>9.18</v>
      </c>
      <c r="I73" s="11">
        <f>IFERROR(F73/SQRT(F73^2+U73), "X")</f>
        <v>6.9447151564347356E-3</v>
      </c>
      <c r="J73" s="32">
        <f>IFERROR(SQRT((1-I73^2)/U73), "X")</f>
        <v>1.0143965958837253E-3</v>
      </c>
      <c r="K73" s="32">
        <f t="shared" si="14"/>
        <v>985.8077245703065</v>
      </c>
      <c r="L73" s="8">
        <v>0</v>
      </c>
      <c r="M73" s="9">
        <v>1</v>
      </c>
      <c r="N73" s="8">
        <v>0</v>
      </c>
      <c r="O73" s="9">
        <v>0</v>
      </c>
      <c r="P73" s="9">
        <v>1</v>
      </c>
      <c r="Q73" s="9">
        <v>0</v>
      </c>
      <c r="R73" s="9">
        <v>0</v>
      </c>
      <c r="S73" s="8">
        <v>971893</v>
      </c>
      <c r="T73" s="9">
        <f>6+23+92+0+0+1+0+0</f>
        <v>122</v>
      </c>
      <c r="U73" s="9">
        <f t="shared" si="15"/>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6"/>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W73+X73+6</f>
        <v>45.205478260869569</v>
      </c>
      <c r="BN73">
        <v>1</v>
      </c>
      <c r="BO73">
        <v>0</v>
      </c>
      <c r="BP73">
        <v>0</v>
      </c>
      <c r="BQ73">
        <v>0</v>
      </c>
      <c r="BR73">
        <v>0</v>
      </c>
      <c r="BS73">
        <v>0</v>
      </c>
      <c r="BT73">
        <v>0</v>
      </c>
      <c r="BU73" s="17">
        <v>0</v>
      </c>
      <c r="BV73">
        <v>0</v>
      </c>
      <c r="BW73">
        <v>0</v>
      </c>
      <c r="BX73">
        <v>1</v>
      </c>
      <c r="BY73" s="17">
        <v>0</v>
      </c>
      <c r="BZ73">
        <v>0</v>
      </c>
      <c r="CA73">
        <v>0</v>
      </c>
      <c r="CB73">
        <v>0</v>
      </c>
      <c r="CC73">
        <v>0</v>
      </c>
      <c r="CD73" s="17">
        <v>0</v>
      </c>
      <c r="CE73">
        <v>0</v>
      </c>
      <c r="CF73">
        <v>0</v>
      </c>
      <c r="CG73">
        <v>1</v>
      </c>
      <c r="CH73">
        <v>1</v>
      </c>
      <c r="CI73">
        <v>0</v>
      </c>
      <c r="CJ73">
        <v>0</v>
      </c>
      <c r="CK73">
        <v>1</v>
      </c>
      <c r="CL73">
        <v>0</v>
      </c>
      <c r="CM73">
        <v>0</v>
      </c>
      <c r="CN73">
        <v>0</v>
      </c>
      <c r="CO73">
        <v>0</v>
      </c>
      <c r="CP73" s="17">
        <v>0</v>
      </c>
      <c r="CQ73">
        <v>9.7000000000000003E-2</v>
      </c>
      <c r="CR73">
        <v>2</v>
      </c>
      <c r="CS73">
        <v>1</v>
      </c>
      <c r="CT73">
        <v>0</v>
      </c>
      <c r="CU73">
        <v>41</v>
      </c>
      <c r="DA73" s="33" t="s">
        <v>85</v>
      </c>
    </row>
    <row r="74" spans="1:105" x14ac:dyDescent="0.25">
      <c r="A74">
        <v>73</v>
      </c>
      <c r="B74">
        <v>5</v>
      </c>
      <c r="C74" s="24" t="s">
        <v>128</v>
      </c>
      <c r="D74" s="12">
        <v>7.09</v>
      </c>
      <c r="E74" s="13">
        <v>0.85</v>
      </c>
      <c r="F74" s="7">
        <f t="shared" si="11"/>
        <v>8.3411764705882359</v>
      </c>
      <c r="G74" s="7">
        <f t="shared" si="12"/>
        <v>6.24</v>
      </c>
      <c r="H74" s="15">
        <f t="shared" si="13"/>
        <v>7.9399999999999995</v>
      </c>
      <c r="I74" s="11">
        <f>IFERROR(F74/SQRT(F74^2+U74), "X")</f>
        <v>8.4946221700158073E-3</v>
      </c>
      <c r="J74" s="32">
        <f>IFERROR(SQRT((1-I74^2)/U74), "X")</f>
        <v>1.01839616988906E-3</v>
      </c>
      <c r="K74" s="32">
        <f t="shared" si="14"/>
        <v>981.93613602154062</v>
      </c>
      <c r="L74" s="8">
        <v>0</v>
      </c>
      <c r="M74" s="9">
        <v>1</v>
      </c>
      <c r="N74" s="8">
        <v>0</v>
      </c>
      <c r="O74" s="9">
        <v>0</v>
      </c>
      <c r="P74" s="9">
        <v>1</v>
      </c>
      <c r="Q74" s="9">
        <v>0</v>
      </c>
      <c r="R74" s="9">
        <v>0</v>
      </c>
      <c r="S74" s="8">
        <v>964279</v>
      </c>
      <c r="T74" s="9">
        <f>10+23+92+16+5+1+1+1</f>
        <v>149</v>
      </c>
      <c r="U74" s="9">
        <f t="shared" si="15"/>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6"/>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W74+X74+6</f>
        <v>45.205478260869569</v>
      </c>
      <c r="BN74">
        <v>1</v>
      </c>
      <c r="BO74">
        <v>0</v>
      </c>
      <c r="BP74">
        <v>0</v>
      </c>
      <c r="BQ74">
        <v>0</v>
      </c>
      <c r="BR74">
        <v>0</v>
      </c>
      <c r="BS74">
        <v>0</v>
      </c>
      <c r="BT74">
        <v>0</v>
      </c>
      <c r="BU74" s="17">
        <v>0</v>
      </c>
      <c r="BV74">
        <v>0</v>
      </c>
      <c r="BW74">
        <v>0</v>
      </c>
      <c r="BX74">
        <v>1</v>
      </c>
      <c r="BY74" s="17">
        <v>0</v>
      </c>
      <c r="BZ74">
        <v>0</v>
      </c>
      <c r="CA74">
        <v>0</v>
      </c>
      <c r="CB74">
        <v>0</v>
      </c>
      <c r="CC74">
        <v>0</v>
      </c>
      <c r="CD74" s="17">
        <v>0</v>
      </c>
      <c r="CE74">
        <v>0</v>
      </c>
      <c r="CF74">
        <v>0</v>
      </c>
      <c r="CG74">
        <v>1</v>
      </c>
      <c r="CH74">
        <v>1</v>
      </c>
      <c r="CI74">
        <v>0</v>
      </c>
      <c r="CJ74">
        <v>0</v>
      </c>
      <c r="CK74">
        <v>1</v>
      </c>
      <c r="CL74">
        <v>0</v>
      </c>
      <c r="CM74">
        <v>1</v>
      </c>
      <c r="CN74">
        <v>1</v>
      </c>
      <c r="CO74">
        <v>0</v>
      </c>
      <c r="CP74" s="17">
        <v>0</v>
      </c>
      <c r="CQ74">
        <v>9.7000000000000003E-2</v>
      </c>
      <c r="CR74">
        <v>2</v>
      </c>
      <c r="CS74">
        <v>1</v>
      </c>
      <c r="CT74">
        <v>0</v>
      </c>
      <c r="CU74">
        <v>41</v>
      </c>
      <c r="DA74" s="33" t="s">
        <v>85</v>
      </c>
    </row>
    <row r="75" spans="1:105" x14ac:dyDescent="0.25">
      <c r="A75">
        <v>74</v>
      </c>
      <c r="B75">
        <v>5</v>
      </c>
      <c r="C75" s="24" t="s">
        <v>128</v>
      </c>
      <c r="D75" s="12">
        <v>7.08</v>
      </c>
      <c r="E75" s="13">
        <v>0.85</v>
      </c>
      <c r="F75" s="7">
        <f t="shared" si="11"/>
        <v>8.329411764705883</v>
      </c>
      <c r="G75" s="7">
        <f t="shared" si="12"/>
        <v>6.23</v>
      </c>
      <c r="H75" s="15">
        <f t="shared" si="13"/>
        <v>7.93</v>
      </c>
      <c r="I75" s="11">
        <f>IFERROR(F75/SQRT(F75^2+U75), "X")</f>
        <v>8.4826463001277368E-3</v>
      </c>
      <c r="J75" s="32">
        <f>IFERROR(SQRT((1-I75^2)/U75), "X")</f>
        <v>1.018396801569008E-3</v>
      </c>
      <c r="K75" s="32">
        <f t="shared" si="14"/>
        <v>981.9355269570126</v>
      </c>
      <c r="L75" s="8">
        <v>0</v>
      </c>
      <c r="M75" s="9">
        <v>1</v>
      </c>
      <c r="N75" s="8">
        <v>0</v>
      </c>
      <c r="O75" s="9">
        <v>0</v>
      </c>
      <c r="P75" s="9">
        <v>1</v>
      </c>
      <c r="Q75" s="9">
        <v>0</v>
      </c>
      <c r="R75" s="9">
        <v>0</v>
      </c>
      <c r="S75" s="8">
        <v>964279</v>
      </c>
      <c r="T75" s="9">
        <f>11+23+92+16+5+1+1+1</f>
        <v>150</v>
      </c>
      <c r="U75" s="9">
        <f t="shared" si="15"/>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6"/>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W75+X75+6</f>
        <v>45.205478260869569</v>
      </c>
      <c r="BN75">
        <v>1</v>
      </c>
      <c r="BO75">
        <v>0</v>
      </c>
      <c r="BP75">
        <v>0</v>
      </c>
      <c r="BQ75">
        <v>0</v>
      </c>
      <c r="BR75">
        <v>0</v>
      </c>
      <c r="BS75">
        <v>0</v>
      </c>
      <c r="BT75">
        <v>0</v>
      </c>
      <c r="BU75" s="17">
        <v>0</v>
      </c>
      <c r="BV75">
        <v>0</v>
      </c>
      <c r="BW75">
        <v>0</v>
      </c>
      <c r="BX75">
        <v>1</v>
      </c>
      <c r="BY75" s="17">
        <v>0</v>
      </c>
      <c r="BZ75">
        <v>0</v>
      </c>
      <c r="CA75">
        <v>0</v>
      </c>
      <c r="CB75">
        <v>0</v>
      </c>
      <c r="CC75">
        <v>0</v>
      </c>
      <c r="CD75" s="17">
        <v>0</v>
      </c>
      <c r="CE75">
        <v>0</v>
      </c>
      <c r="CF75">
        <v>0</v>
      </c>
      <c r="CG75">
        <v>1</v>
      </c>
      <c r="CH75">
        <v>1</v>
      </c>
      <c r="CI75">
        <v>0</v>
      </c>
      <c r="CJ75">
        <v>0</v>
      </c>
      <c r="CK75">
        <v>1</v>
      </c>
      <c r="CL75">
        <v>0</v>
      </c>
      <c r="CM75">
        <v>1</v>
      </c>
      <c r="CN75">
        <v>1</v>
      </c>
      <c r="CO75">
        <v>0</v>
      </c>
      <c r="CP75" s="17">
        <v>0</v>
      </c>
      <c r="CQ75">
        <v>9.7000000000000003E-2</v>
      </c>
      <c r="CR75">
        <v>2</v>
      </c>
      <c r="CS75">
        <v>1</v>
      </c>
      <c r="CT75">
        <v>0</v>
      </c>
      <c r="CU75">
        <v>41</v>
      </c>
      <c r="DA75" s="33" t="s">
        <v>85</v>
      </c>
    </row>
    <row r="76" spans="1:105" s="50" customFormat="1" x14ac:dyDescent="0.25">
      <c r="A76" s="50">
        <v>75</v>
      </c>
      <c r="B76" s="50">
        <v>5</v>
      </c>
      <c r="C76" s="51" t="s">
        <v>128</v>
      </c>
      <c r="D76" s="52">
        <v>6.22</v>
      </c>
      <c r="E76" s="53">
        <v>0.9</v>
      </c>
      <c r="F76" s="54">
        <f t="shared" si="11"/>
        <v>6.9111111111111105</v>
      </c>
      <c r="G76" s="54">
        <f t="shared" si="12"/>
        <v>5.3199999999999994</v>
      </c>
      <c r="H76" s="55">
        <f t="shared" si="13"/>
        <v>7.12</v>
      </c>
      <c r="I76" s="56">
        <f>IFERROR(F76/SQRT(F76^2+U76), "X")</f>
        <v>7.0383359948511404E-3</v>
      </c>
      <c r="J76" s="57">
        <f>IFERROR(SQRT((1-I76^2)/U76), "X")</f>
        <v>1.0184087452356956E-3</v>
      </c>
      <c r="K76" s="57">
        <f t="shared" si="14"/>
        <v>981.92401103995314</v>
      </c>
      <c r="L76" s="58">
        <v>0</v>
      </c>
      <c r="M76" s="59">
        <v>1</v>
      </c>
      <c r="N76" s="58">
        <v>0</v>
      </c>
      <c r="O76" s="59">
        <v>0</v>
      </c>
      <c r="P76" s="59">
        <v>1</v>
      </c>
      <c r="Q76" s="59">
        <v>0</v>
      </c>
      <c r="R76" s="59">
        <v>0</v>
      </c>
      <c r="S76" s="58">
        <v>964279</v>
      </c>
      <c r="T76" s="59">
        <f>12+23+92+16+5+1+1+1</f>
        <v>151</v>
      </c>
      <c r="U76" s="59">
        <f t="shared" si="15"/>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6"/>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W76+X76+6</f>
        <v>45.205478260869569</v>
      </c>
      <c r="BN76" s="50">
        <v>1</v>
      </c>
      <c r="BO76" s="50">
        <v>0</v>
      </c>
      <c r="BP76" s="50">
        <v>0</v>
      </c>
      <c r="BQ76" s="50">
        <v>0</v>
      </c>
      <c r="BR76" s="50">
        <v>0</v>
      </c>
      <c r="BS76" s="50">
        <v>0</v>
      </c>
      <c r="BT76" s="50">
        <v>0</v>
      </c>
      <c r="BU76" s="64">
        <v>0</v>
      </c>
      <c r="BV76" s="50">
        <v>0</v>
      </c>
      <c r="BW76" s="50">
        <v>0</v>
      </c>
      <c r="BX76" s="50">
        <v>1</v>
      </c>
      <c r="BY76" s="64">
        <v>0</v>
      </c>
      <c r="BZ76" s="50">
        <v>0</v>
      </c>
      <c r="CA76" s="50">
        <v>0</v>
      </c>
      <c r="CB76" s="50">
        <v>0</v>
      </c>
      <c r="CC76" s="50">
        <v>0</v>
      </c>
      <c r="CD76" s="64">
        <v>0</v>
      </c>
      <c r="CE76" s="50">
        <v>0</v>
      </c>
      <c r="CF76" s="50">
        <v>0</v>
      </c>
      <c r="CG76" s="50">
        <v>1</v>
      </c>
      <c r="CH76" s="50">
        <v>1</v>
      </c>
      <c r="CI76" s="50">
        <v>0</v>
      </c>
      <c r="CJ76" s="50">
        <v>0</v>
      </c>
      <c r="CK76" s="50">
        <v>1</v>
      </c>
      <c r="CL76">
        <v>0</v>
      </c>
      <c r="CM76" s="50">
        <v>1</v>
      </c>
      <c r="CN76" s="50">
        <v>1</v>
      </c>
      <c r="CO76" s="50">
        <v>0</v>
      </c>
      <c r="CP76" s="64">
        <v>1</v>
      </c>
      <c r="CQ76">
        <v>9.7000000000000003E-2</v>
      </c>
      <c r="CR76">
        <v>2</v>
      </c>
      <c r="CS76">
        <v>1</v>
      </c>
      <c r="CT76">
        <v>0</v>
      </c>
      <c r="CU76">
        <v>41</v>
      </c>
      <c r="CV76" s="66"/>
      <c r="DA76" s="33" t="s">
        <v>85</v>
      </c>
    </row>
    <row r="77" spans="1:105" x14ac:dyDescent="0.25">
      <c r="A77">
        <v>76</v>
      </c>
      <c r="B77">
        <v>6</v>
      </c>
      <c r="C77" s="24" t="s">
        <v>129</v>
      </c>
      <c r="D77" s="12">
        <v>1.6</v>
      </c>
      <c r="E77" s="13">
        <f>D77/F77</f>
        <v>2.5330082639394611</v>
      </c>
      <c r="F77" s="7">
        <v>0.63166</v>
      </c>
      <c r="G77" s="7">
        <f t="shared" si="12"/>
        <v>-0.93300826393946101</v>
      </c>
      <c r="H77" s="15">
        <f t="shared" si="13"/>
        <v>4.1330082639394607</v>
      </c>
      <c r="I77" s="11">
        <f>IFERROR(F77/SQRT(F77^2+U77), "X")</f>
        <v>2.1204298527480476E-2</v>
      </c>
      <c r="J77" s="32">
        <f>IFERROR(SQRT((1-I77^2)/U77), "X")</f>
        <v>3.3569164625717123E-2</v>
      </c>
      <c r="K77" s="32">
        <f t="shared" si="14"/>
        <v>29.789242930218954</v>
      </c>
      <c r="L77" s="8">
        <v>1</v>
      </c>
      <c r="M77" s="9">
        <v>0</v>
      </c>
      <c r="N77" s="8">
        <v>0</v>
      </c>
      <c r="O77" s="9">
        <v>1</v>
      </c>
      <c r="P77" s="9">
        <v>0</v>
      </c>
      <c r="Q77" s="9">
        <v>0</v>
      </c>
      <c r="R77" s="9">
        <v>0</v>
      </c>
      <c r="S77" s="8">
        <v>894</v>
      </c>
      <c r="T77" s="9">
        <v>6</v>
      </c>
      <c r="U77" s="9">
        <f t="shared" si="15"/>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v>0</v>
      </c>
      <c r="BU77" s="17">
        <v>0</v>
      </c>
      <c r="BV77">
        <v>0</v>
      </c>
      <c r="BW77">
        <v>0</v>
      </c>
      <c r="BX77">
        <v>0</v>
      </c>
      <c r="BY77" s="17">
        <v>1</v>
      </c>
      <c r="BZ77">
        <v>0</v>
      </c>
      <c r="CA77">
        <v>0</v>
      </c>
      <c r="CB77">
        <v>0</v>
      </c>
      <c r="CC77">
        <v>0</v>
      </c>
      <c r="CD77" s="17">
        <v>0</v>
      </c>
      <c r="CE77">
        <v>0</v>
      </c>
      <c r="CF77">
        <v>0</v>
      </c>
      <c r="CG77">
        <v>1</v>
      </c>
      <c r="CH77">
        <v>1</v>
      </c>
      <c r="CI77">
        <v>0</v>
      </c>
      <c r="CJ77">
        <v>0</v>
      </c>
      <c r="CK77">
        <v>0</v>
      </c>
      <c r="CL77">
        <v>0</v>
      </c>
      <c r="CM77">
        <v>0</v>
      </c>
      <c r="CN77">
        <v>0</v>
      </c>
      <c r="CO77">
        <v>0</v>
      </c>
      <c r="CP77" s="17">
        <v>0</v>
      </c>
      <c r="CQ77">
        <v>0</v>
      </c>
      <c r="CR77">
        <v>65</v>
      </c>
      <c r="CS77">
        <v>1</v>
      </c>
      <c r="CT77">
        <v>0</v>
      </c>
      <c r="CU77">
        <v>25</v>
      </c>
      <c r="DA77" s="33" t="s">
        <v>85</v>
      </c>
    </row>
    <row r="78" spans="1:105" x14ac:dyDescent="0.25">
      <c r="A78">
        <v>77</v>
      </c>
      <c r="B78">
        <v>6</v>
      </c>
      <c r="C78" s="24" t="s">
        <v>129</v>
      </c>
      <c r="D78" s="12">
        <v>12.7</v>
      </c>
      <c r="E78" s="13">
        <f>D78/F78</f>
        <v>2.2898561177022105</v>
      </c>
      <c r="F78" s="7">
        <v>5.5461999999999998</v>
      </c>
      <c r="G78" s="7">
        <f t="shared" si="12"/>
        <v>10.410143882297788</v>
      </c>
      <c r="H78" s="15">
        <f t="shared" si="13"/>
        <v>14.98985611770221</v>
      </c>
      <c r="I78" s="11">
        <f>IFERROR(F78/SQRT(F78^2+U78), "X")</f>
        <v>0.18307577644744008</v>
      </c>
      <c r="J78" s="32">
        <f>IFERROR(SQRT((1-I78^2)/U78), "X")</f>
        <v>3.3009227299311251E-2</v>
      </c>
      <c r="K78" s="32">
        <f t="shared" si="14"/>
        <v>30.294559485821875</v>
      </c>
      <c r="L78" s="8">
        <v>1</v>
      </c>
      <c r="M78" s="9">
        <v>0</v>
      </c>
      <c r="N78" s="8">
        <v>0</v>
      </c>
      <c r="O78" s="9">
        <v>1</v>
      </c>
      <c r="P78" s="9">
        <v>0</v>
      </c>
      <c r="Q78" s="9">
        <v>0</v>
      </c>
      <c r="R78" s="9">
        <v>0</v>
      </c>
      <c r="S78" s="8">
        <v>894</v>
      </c>
      <c r="T78" s="9">
        <v>6</v>
      </c>
      <c r="U78" s="9">
        <f t="shared" si="15"/>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v>0</v>
      </c>
      <c r="BU78" s="17">
        <v>0</v>
      </c>
      <c r="BV78">
        <v>0</v>
      </c>
      <c r="BW78">
        <v>0</v>
      </c>
      <c r="BX78">
        <v>0</v>
      </c>
      <c r="BY78" s="17">
        <v>1</v>
      </c>
      <c r="BZ78">
        <v>0</v>
      </c>
      <c r="CA78">
        <v>0</v>
      </c>
      <c r="CB78">
        <v>0</v>
      </c>
      <c r="CC78">
        <v>0</v>
      </c>
      <c r="CD78" s="17">
        <v>0</v>
      </c>
      <c r="CE78">
        <v>0</v>
      </c>
      <c r="CF78">
        <v>0</v>
      </c>
      <c r="CG78">
        <v>1</v>
      </c>
      <c r="CH78">
        <v>1</v>
      </c>
      <c r="CI78">
        <v>0</v>
      </c>
      <c r="CJ78">
        <v>0</v>
      </c>
      <c r="CK78">
        <v>0</v>
      </c>
      <c r="CL78">
        <v>0</v>
      </c>
      <c r="CM78">
        <v>0</v>
      </c>
      <c r="CN78">
        <v>0</v>
      </c>
      <c r="CO78">
        <v>0</v>
      </c>
      <c r="CP78" s="17">
        <v>0</v>
      </c>
      <c r="CQ78">
        <v>0</v>
      </c>
      <c r="CR78">
        <v>65</v>
      </c>
      <c r="CS78">
        <v>1</v>
      </c>
      <c r="CT78">
        <v>0</v>
      </c>
      <c r="CU78">
        <v>25</v>
      </c>
      <c r="DA78" s="33" t="s">
        <v>85</v>
      </c>
    </row>
    <row r="79" spans="1:105" x14ac:dyDescent="0.25">
      <c r="A79">
        <v>78</v>
      </c>
      <c r="B79">
        <v>6</v>
      </c>
      <c r="C79" s="24" t="s">
        <v>129</v>
      </c>
      <c r="D79" s="12">
        <v>10.7</v>
      </c>
      <c r="E79" s="13">
        <f>D79/F79</f>
        <v>0.82090468299269626</v>
      </c>
      <c r="F79" s="7">
        <v>13.0344</v>
      </c>
      <c r="G79" s="7">
        <f t="shared" si="12"/>
        <v>9.8790953170073035</v>
      </c>
      <c r="H79" s="15">
        <f t="shared" si="13"/>
        <v>11.520904682992695</v>
      </c>
      <c r="I79" s="11">
        <f>IFERROR(F79/SQRT(F79^2+U79), "X")</f>
        <v>0.40093595358979528</v>
      </c>
      <c r="J79" s="32">
        <f>IFERROR(SQRT((1-I79^2)/U79), "X")</f>
        <v>3.0759831951589284E-2</v>
      </c>
      <c r="K79" s="32">
        <f t="shared" si="14"/>
        <v>32.509930534530518</v>
      </c>
      <c r="L79" s="8">
        <v>1</v>
      </c>
      <c r="M79" s="9">
        <v>0</v>
      </c>
      <c r="N79" s="8">
        <v>0</v>
      </c>
      <c r="O79" s="9">
        <v>1</v>
      </c>
      <c r="P79" s="9">
        <v>0</v>
      </c>
      <c r="Q79" s="9">
        <v>0</v>
      </c>
      <c r="R79" s="9">
        <v>0</v>
      </c>
      <c r="S79" s="8">
        <v>894</v>
      </c>
      <c r="T79" s="9">
        <v>6</v>
      </c>
      <c r="U79" s="9">
        <f t="shared" si="15"/>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v>0</v>
      </c>
      <c r="BU79" s="17">
        <v>0</v>
      </c>
      <c r="BV79">
        <v>0</v>
      </c>
      <c r="BW79">
        <v>0</v>
      </c>
      <c r="BX79">
        <v>0</v>
      </c>
      <c r="BY79" s="17">
        <v>1</v>
      </c>
      <c r="BZ79">
        <v>0</v>
      </c>
      <c r="CA79">
        <v>0</v>
      </c>
      <c r="CB79">
        <v>0</v>
      </c>
      <c r="CC79">
        <v>0</v>
      </c>
      <c r="CD79" s="17">
        <v>0</v>
      </c>
      <c r="CE79">
        <v>0</v>
      </c>
      <c r="CF79">
        <v>0</v>
      </c>
      <c r="CG79">
        <v>1</v>
      </c>
      <c r="CH79">
        <v>1</v>
      </c>
      <c r="CI79">
        <v>0</v>
      </c>
      <c r="CJ79">
        <v>0</v>
      </c>
      <c r="CK79">
        <v>0</v>
      </c>
      <c r="CL79">
        <v>0</v>
      </c>
      <c r="CM79">
        <v>0</v>
      </c>
      <c r="CN79">
        <v>0</v>
      </c>
      <c r="CO79">
        <v>0</v>
      </c>
      <c r="CP79" s="17">
        <v>0</v>
      </c>
      <c r="CQ79">
        <v>0</v>
      </c>
      <c r="CR79">
        <v>65</v>
      </c>
      <c r="CS79">
        <v>1</v>
      </c>
      <c r="CT79">
        <v>0</v>
      </c>
      <c r="CU79">
        <v>25</v>
      </c>
      <c r="DA79" s="33" t="s">
        <v>85</v>
      </c>
    </row>
    <row r="80" spans="1:105" s="50" customFormat="1" x14ac:dyDescent="0.25">
      <c r="A80" s="50">
        <v>79</v>
      </c>
      <c r="B80" s="50">
        <v>6</v>
      </c>
      <c r="C80" s="51" t="s">
        <v>129</v>
      </c>
      <c r="D80" s="52">
        <v>16.7</v>
      </c>
      <c r="E80" s="53">
        <f>D80/F80</f>
        <v>0.82927798192471935</v>
      </c>
      <c r="F80" s="54">
        <v>20.138000000000002</v>
      </c>
      <c r="G80" s="54">
        <f t="shared" si="12"/>
        <v>15.870722018075281</v>
      </c>
      <c r="H80" s="55">
        <f t="shared" si="13"/>
        <v>17.529277981924718</v>
      </c>
      <c r="I80" s="56">
        <f>IFERROR(F80/SQRT(F80^2+U80), "X")</f>
        <v>0.56013730963505137</v>
      </c>
      <c r="J80" s="57">
        <f>IFERROR(SQRT((1-I80^2)/U80), "X")</f>
        <v>2.7814942379335152E-2</v>
      </c>
      <c r="K80" s="57">
        <f t="shared" si="14"/>
        <v>35.951899031900943</v>
      </c>
      <c r="L80" s="58">
        <v>1</v>
      </c>
      <c r="M80" s="59">
        <v>0</v>
      </c>
      <c r="N80" s="58">
        <v>0</v>
      </c>
      <c r="O80" s="59">
        <v>1</v>
      </c>
      <c r="P80" s="59">
        <v>0</v>
      </c>
      <c r="Q80" s="59">
        <v>0</v>
      </c>
      <c r="R80" s="59">
        <v>0</v>
      </c>
      <c r="S80" s="58">
        <v>894</v>
      </c>
      <c r="T80" s="59">
        <v>6</v>
      </c>
      <c r="U80" s="59">
        <f t="shared" si="15"/>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50">
        <v>0</v>
      </c>
      <c r="BU80" s="64">
        <v>0</v>
      </c>
      <c r="BV80" s="50">
        <v>0</v>
      </c>
      <c r="BW80" s="50">
        <v>0</v>
      </c>
      <c r="BX80" s="50">
        <v>0</v>
      </c>
      <c r="BY80" s="64">
        <v>1</v>
      </c>
      <c r="BZ80" s="50">
        <v>0</v>
      </c>
      <c r="CA80" s="50">
        <v>0</v>
      </c>
      <c r="CB80" s="50">
        <v>0</v>
      </c>
      <c r="CC80" s="50">
        <v>0</v>
      </c>
      <c r="CD80" s="64">
        <v>0</v>
      </c>
      <c r="CE80" s="50">
        <v>0</v>
      </c>
      <c r="CF80" s="50">
        <v>0</v>
      </c>
      <c r="CG80" s="50">
        <v>1</v>
      </c>
      <c r="CH80" s="50">
        <v>1</v>
      </c>
      <c r="CI80" s="50">
        <v>0</v>
      </c>
      <c r="CJ80" s="50">
        <v>0</v>
      </c>
      <c r="CK80" s="50">
        <v>0</v>
      </c>
      <c r="CL80">
        <v>0</v>
      </c>
      <c r="CM80" s="50">
        <v>0</v>
      </c>
      <c r="CN80" s="50">
        <v>0</v>
      </c>
      <c r="CO80" s="50">
        <v>0</v>
      </c>
      <c r="CP80" s="64">
        <v>0</v>
      </c>
      <c r="CQ80">
        <v>0</v>
      </c>
      <c r="CR80">
        <v>65</v>
      </c>
      <c r="CS80">
        <v>1</v>
      </c>
      <c r="CT80">
        <v>0</v>
      </c>
      <c r="CU80">
        <v>25</v>
      </c>
      <c r="CV80" s="66"/>
      <c r="DA80" s="33" t="s">
        <v>85</v>
      </c>
    </row>
    <row r="81" spans="1:105" x14ac:dyDescent="0.25">
      <c r="A81">
        <v>80</v>
      </c>
      <c r="B81">
        <v>7</v>
      </c>
      <c r="C81" s="24" t="s">
        <v>131</v>
      </c>
      <c r="D81" s="12">
        <v>4.6028263992595297</v>
      </c>
      <c r="E81" s="13">
        <v>6.137101865679373E-2</v>
      </c>
      <c r="F81" s="7">
        <v>75</v>
      </c>
      <c r="G81" s="7">
        <f t="shared" si="12"/>
        <v>4.541455380602736</v>
      </c>
      <c r="H81" s="15">
        <f t="shared" si="13"/>
        <v>4.6641974179163235</v>
      </c>
      <c r="I81" s="11">
        <f>IFERROR(F81/SQRT(F81^2+U81), "X")</f>
        <v>0.28534648402565804</v>
      </c>
      <c r="J81" s="32">
        <f>IFERROR(SQRT((1-I81^2)/U81), "X")</f>
        <v>3.8046197870087737E-3</v>
      </c>
      <c r="K81" s="32">
        <f t="shared" si="14"/>
        <v>262.83835336571411</v>
      </c>
      <c r="L81" s="8">
        <v>1</v>
      </c>
      <c r="M81" s="9">
        <v>0</v>
      </c>
      <c r="N81" s="8">
        <v>0</v>
      </c>
      <c r="O81" s="9">
        <v>0</v>
      </c>
      <c r="P81" s="9">
        <v>0</v>
      </c>
      <c r="Q81" s="9">
        <v>0</v>
      </c>
      <c r="R81" s="9">
        <v>1</v>
      </c>
      <c r="S81" s="8">
        <v>63471</v>
      </c>
      <c r="T81" s="9">
        <v>11</v>
      </c>
      <c r="U81" s="9">
        <f t="shared" si="15"/>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v>0</v>
      </c>
      <c r="BU81" s="17">
        <v>0</v>
      </c>
      <c r="BV81">
        <v>0</v>
      </c>
      <c r="BW81">
        <v>0</v>
      </c>
      <c r="BX81">
        <v>1</v>
      </c>
      <c r="BY81" s="17">
        <v>0</v>
      </c>
      <c r="BZ81">
        <v>0</v>
      </c>
      <c r="CA81">
        <v>0</v>
      </c>
      <c r="CB81">
        <v>0</v>
      </c>
      <c r="CC81">
        <v>0</v>
      </c>
      <c r="CD81" s="17">
        <v>0</v>
      </c>
      <c r="CE81">
        <v>1</v>
      </c>
      <c r="CF81">
        <v>1</v>
      </c>
      <c r="CG81">
        <v>1</v>
      </c>
      <c r="CH81">
        <v>1</v>
      </c>
      <c r="CI81">
        <v>0</v>
      </c>
      <c r="CJ81">
        <v>0</v>
      </c>
      <c r="CK81">
        <v>1</v>
      </c>
      <c r="CL81">
        <v>0</v>
      </c>
      <c r="CM81">
        <v>0</v>
      </c>
      <c r="CN81">
        <v>0</v>
      </c>
      <c r="CO81">
        <v>0</v>
      </c>
      <c r="CP81" s="17">
        <v>0</v>
      </c>
      <c r="CQ81">
        <v>0</v>
      </c>
      <c r="CR81">
        <v>0</v>
      </c>
      <c r="CS81">
        <v>0</v>
      </c>
      <c r="CT81">
        <v>1</v>
      </c>
      <c r="CU81">
        <v>25</v>
      </c>
      <c r="DA81" s="33" t="s">
        <v>85</v>
      </c>
    </row>
    <row r="82" spans="1:105" x14ac:dyDescent="0.25">
      <c r="A82">
        <v>81</v>
      </c>
      <c r="B82">
        <v>7</v>
      </c>
      <c r="C82" s="24" t="s">
        <v>131</v>
      </c>
      <c r="D82" s="12">
        <v>4.6028263992595297</v>
      </c>
      <c r="E82" s="13">
        <v>7.7750445933438009E-2</v>
      </c>
      <c r="F82" s="7">
        <v>59.2</v>
      </c>
      <c r="G82" s="7">
        <f t="shared" si="12"/>
        <v>4.525075953326092</v>
      </c>
      <c r="H82" s="15">
        <f t="shared" si="13"/>
        <v>4.6805768451929675</v>
      </c>
      <c r="I82" s="11">
        <f>IFERROR(F82/SQRT(F82^2+U82), "X")</f>
        <v>0.28123074336448528</v>
      </c>
      <c r="J82" s="32">
        <f>IFERROR(SQRT((1-I82^2)/U82), "X")</f>
        <v>4.7505193135892777E-3</v>
      </c>
      <c r="K82" s="32">
        <f t="shared" si="14"/>
        <v>210.50330163681519</v>
      </c>
      <c r="L82" s="8">
        <v>1</v>
      </c>
      <c r="M82" s="9">
        <v>0</v>
      </c>
      <c r="N82" s="8">
        <v>0</v>
      </c>
      <c r="O82" s="9">
        <v>0</v>
      </c>
      <c r="P82" s="9">
        <v>0</v>
      </c>
      <c r="Q82" s="9">
        <v>0</v>
      </c>
      <c r="R82" s="9">
        <v>1</v>
      </c>
      <c r="S82" s="8">
        <v>40819</v>
      </c>
      <c r="T82" s="9">
        <v>11</v>
      </c>
      <c r="U82" s="9">
        <f t="shared" si="15"/>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v>0</v>
      </c>
      <c r="BU82" s="17">
        <v>0</v>
      </c>
      <c r="BV82">
        <v>0</v>
      </c>
      <c r="BW82">
        <v>0</v>
      </c>
      <c r="BX82">
        <v>1</v>
      </c>
      <c r="BY82" s="17">
        <v>0</v>
      </c>
      <c r="BZ82">
        <v>0</v>
      </c>
      <c r="CA82">
        <v>0</v>
      </c>
      <c r="CB82">
        <v>0</v>
      </c>
      <c r="CC82">
        <v>0</v>
      </c>
      <c r="CD82" s="17">
        <v>0</v>
      </c>
      <c r="CE82">
        <v>1</v>
      </c>
      <c r="CF82">
        <v>1</v>
      </c>
      <c r="CG82">
        <v>1</v>
      </c>
      <c r="CH82">
        <v>1</v>
      </c>
      <c r="CI82">
        <v>0</v>
      </c>
      <c r="CJ82">
        <v>0</v>
      </c>
      <c r="CK82">
        <v>1</v>
      </c>
      <c r="CL82">
        <v>0</v>
      </c>
      <c r="CM82">
        <v>0</v>
      </c>
      <c r="CN82">
        <v>0</v>
      </c>
      <c r="CO82">
        <v>0</v>
      </c>
      <c r="CP82" s="17">
        <v>0</v>
      </c>
      <c r="CQ82">
        <v>0</v>
      </c>
      <c r="CR82">
        <v>0</v>
      </c>
      <c r="CS82">
        <v>0</v>
      </c>
      <c r="CT82">
        <v>1</v>
      </c>
      <c r="CU82">
        <v>25</v>
      </c>
      <c r="DA82" s="33" t="s">
        <v>85</v>
      </c>
    </row>
    <row r="83" spans="1:105" s="50" customFormat="1" x14ac:dyDescent="0.25">
      <c r="A83" s="50">
        <v>82</v>
      </c>
      <c r="B83" s="50">
        <v>7</v>
      </c>
      <c r="C83" s="51" t="s">
        <v>131</v>
      </c>
      <c r="D83" s="52">
        <v>4.6028263992595297</v>
      </c>
      <c r="E83" s="53">
        <v>9.2210211671309453E-2</v>
      </c>
      <c r="F83" s="54">
        <v>49.916666666666657</v>
      </c>
      <c r="G83" s="54">
        <f t="shared" si="12"/>
        <v>4.5106161875882202</v>
      </c>
      <c r="H83" s="55">
        <f t="shared" si="13"/>
        <v>4.6950366109308392</v>
      </c>
      <c r="I83" s="56">
        <f>IFERROR(F83/SQRT(F83^2+U83), "X")</f>
        <v>0.31487260047577154</v>
      </c>
      <c r="J83" s="57">
        <f>IFERROR(SQRT((1-I83^2)/U83), "X")</f>
        <v>6.3079652849904163E-3</v>
      </c>
      <c r="K83" s="57">
        <f t="shared" si="14"/>
        <v>158.52972469259862</v>
      </c>
      <c r="L83" s="58">
        <v>1</v>
      </c>
      <c r="M83" s="59">
        <v>0</v>
      </c>
      <c r="N83" s="58">
        <v>0</v>
      </c>
      <c r="O83" s="59">
        <v>0</v>
      </c>
      <c r="P83" s="59">
        <v>0</v>
      </c>
      <c r="Q83" s="59">
        <v>0</v>
      </c>
      <c r="R83" s="59">
        <v>1</v>
      </c>
      <c r="S83" s="58">
        <v>22652</v>
      </c>
      <c r="T83" s="59">
        <v>11</v>
      </c>
      <c r="U83" s="59">
        <f t="shared" si="15"/>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50">
        <v>0</v>
      </c>
      <c r="BU83" s="64">
        <v>0</v>
      </c>
      <c r="BV83" s="50">
        <v>0</v>
      </c>
      <c r="BW83" s="50">
        <v>0</v>
      </c>
      <c r="BX83" s="50">
        <v>1</v>
      </c>
      <c r="BY83" s="64">
        <v>0</v>
      </c>
      <c r="BZ83" s="50">
        <v>0</v>
      </c>
      <c r="CA83" s="50">
        <v>0</v>
      </c>
      <c r="CB83" s="50">
        <v>0</v>
      </c>
      <c r="CC83" s="50">
        <v>0</v>
      </c>
      <c r="CD83" s="64">
        <v>0</v>
      </c>
      <c r="CE83" s="50">
        <v>1</v>
      </c>
      <c r="CF83" s="50">
        <v>1</v>
      </c>
      <c r="CG83" s="50">
        <v>1</v>
      </c>
      <c r="CH83" s="50">
        <v>1</v>
      </c>
      <c r="CI83" s="50">
        <v>0</v>
      </c>
      <c r="CJ83" s="50">
        <v>0</v>
      </c>
      <c r="CK83" s="50">
        <v>1</v>
      </c>
      <c r="CL83">
        <v>0</v>
      </c>
      <c r="CM83" s="50">
        <v>0</v>
      </c>
      <c r="CN83" s="50">
        <v>0</v>
      </c>
      <c r="CO83" s="50">
        <v>0</v>
      </c>
      <c r="CP83" s="64">
        <v>0</v>
      </c>
      <c r="CQ83">
        <v>0</v>
      </c>
      <c r="CR83">
        <v>0</v>
      </c>
      <c r="CS83">
        <v>0</v>
      </c>
      <c r="CT83">
        <v>1</v>
      </c>
      <c r="CU83">
        <v>25</v>
      </c>
      <c r="CV83" s="66"/>
      <c r="DA83" s="33" t="s">
        <v>85</v>
      </c>
    </row>
    <row r="84" spans="1:105" x14ac:dyDescent="0.25">
      <c r="A84">
        <v>83</v>
      </c>
      <c r="B84">
        <v>8</v>
      </c>
      <c r="C84" s="24" t="s">
        <v>17</v>
      </c>
      <c r="D84" s="12">
        <v>12.1</v>
      </c>
      <c r="E84" s="13">
        <v>0.1</v>
      </c>
      <c r="F84" s="7">
        <f t="shared" ref="F84:F99" si="17">D84/E84</f>
        <v>120.99999999999999</v>
      </c>
      <c r="G84" s="7">
        <f t="shared" si="12"/>
        <v>12</v>
      </c>
      <c r="H84" s="15">
        <f t="shared" si="13"/>
        <v>12.2</v>
      </c>
      <c r="I84" s="11">
        <f>IFERROR(F84/SQRT(F84^2+U84), "X")</f>
        <v>0.53580225874082865</v>
      </c>
      <c r="J84" s="32">
        <f>IFERROR(SQRT((1-I84^2)/U84), "X")</f>
        <v>4.428117840833295E-3</v>
      </c>
      <c r="K84" s="32">
        <f t="shared" si="14"/>
        <v>225.82958176465723</v>
      </c>
      <c r="L84" s="8">
        <v>1</v>
      </c>
      <c r="M84" s="9">
        <v>0</v>
      </c>
      <c r="N84" s="8">
        <v>0</v>
      </c>
      <c r="O84" s="9">
        <v>0</v>
      </c>
      <c r="P84" s="9">
        <v>0</v>
      </c>
      <c r="Q84" s="9">
        <v>1</v>
      </c>
      <c r="R84" s="9">
        <v>0</v>
      </c>
      <c r="S84" s="8">
        <v>36369</v>
      </c>
      <c r="T84" s="9">
        <v>10</v>
      </c>
      <c r="U84" s="9">
        <f t="shared" si="15"/>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8">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v>0</v>
      </c>
      <c r="BU84" s="17">
        <v>0</v>
      </c>
      <c r="BV84">
        <v>0</v>
      </c>
      <c r="BW84">
        <v>0</v>
      </c>
      <c r="BX84">
        <v>1</v>
      </c>
      <c r="BY84" s="17">
        <v>0</v>
      </c>
      <c r="BZ84">
        <v>0</v>
      </c>
      <c r="CA84">
        <v>0</v>
      </c>
      <c r="CB84">
        <v>0</v>
      </c>
      <c r="CC84">
        <v>0</v>
      </c>
      <c r="CD84" s="17">
        <v>0</v>
      </c>
      <c r="CE84">
        <v>0</v>
      </c>
      <c r="CF84">
        <v>0</v>
      </c>
      <c r="CG84">
        <v>1</v>
      </c>
      <c r="CH84">
        <v>1</v>
      </c>
      <c r="CI84">
        <v>1</v>
      </c>
      <c r="CJ84">
        <v>0</v>
      </c>
      <c r="CK84">
        <v>1</v>
      </c>
      <c r="CL84">
        <v>0</v>
      </c>
      <c r="CM84">
        <v>0</v>
      </c>
      <c r="CN84">
        <v>0</v>
      </c>
      <c r="CO84">
        <v>0</v>
      </c>
      <c r="CP84" s="17">
        <v>1</v>
      </c>
      <c r="CQ84">
        <v>2.5000000000000001E-2</v>
      </c>
      <c r="CR84">
        <v>44</v>
      </c>
      <c r="CS84">
        <v>1</v>
      </c>
      <c r="CT84">
        <v>0</v>
      </c>
      <c r="CU84">
        <v>34</v>
      </c>
      <c r="DA84" s="33" t="s">
        <v>85</v>
      </c>
    </row>
    <row r="85" spans="1:105" x14ac:dyDescent="0.25">
      <c r="A85">
        <v>84</v>
      </c>
      <c r="B85">
        <v>8</v>
      </c>
      <c r="C85" s="24" t="s">
        <v>17</v>
      </c>
      <c r="D85" s="12">
        <v>14.5</v>
      </c>
      <c r="E85" s="13">
        <v>0.2</v>
      </c>
      <c r="F85" s="7">
        <f t="shared" si="17"/>
        <v>72.5</v>
      </c>
      <c r="G85" s="7">
        <f t="shared" si="12"/>
        <v>14.3</v>
      </c>
      <c r="H85" s="15">
        <f t="shared" si="13"/>
        <v>14.7</v>
      </c>
      <c r="I85" s="11">
        <f>IFERROR(F85/SQRT(F85^2+U85), "X")</f>
        <v>0.46997485226817143</v>
      </c>
      <c r="J85" s="32">
        <f>IFERROR(SQRT((1-I85^2)/U85), "X")</f>
        <v>6.4824117554230553E-3</v>
      </c>
      <c r="K85" s="32">
        <f t="shared" si="14"/>
        <v>154.26357314674127</v>
      </c>
      <c r="L85" s="8">
        <v>1</v>
      </c>
      <c r="M85" s="9">
        <v>0</v>
      </c>
      <c r="N85" s="8">
        <v>0</v>
      </c>
      <c r="O85" s="9">
        <v>0</v>
      </c>
      <c r="P85" s="9">
        <v>0</v>
      </c>
      <c r="Q85" s="9">
        <v>1</v>
      </c>
      <c r="R85" s="9">
        <v>0</v>
      </c>
      <c r="S85" s="8">
        <v>18552</v>
      </c>
      <c r="T85" s="9">
        <v>10</v>
      </c>
      <c r="U85" s="9">
        <f t="shared" si="15"/>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8"/>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v>0</v>
      </c>
      <c r="BU85" s="17">
        <v>0</v>
      </c>
      <c r="BV85">
        <v>0</v>
      </c>
      <c r="BW85">
        <v>0</v>
      </c>
      <c r="BX85">
        <v>1</v>
      </c>
      <c r="BY85" s="17">
        <v>0</v>
      </c>
      <c r="BZ85">
        <v>0</v>
      </c>
      <c r="CA85">
        <v>0</v>
      </c>
      <c r="CB85">
        <v>0</v>
      </c>
      <c r="CC85">
        <v>0</v>
      </c>
      <c r="CD85" s="17">
        <v>0</v>
      </c>
      <c r="CE85">
        <v>0</v>
      </c>
      <c r="CF85">
        <v>0</v>
      </c>
      <c r="CG85">
        <v>1</v>
      </c>
      <c r="CH85">
        <v>1</v>
      </c>
      <c r="CI85">
        <v>1</v>
      </c>
      <c r="CJ85">
        <v>0</v>
      </c>
      <c r="CK85">
        <v>1</v>
      </c>
      <c r="CL85">
        <v>0</v>
      </c>
      <c r="CM85">
        <v>0</v>
      </c>
      <c r="CN85">
        <v>0</v>
      </c>
      <c r="CO85">
        <v>0</v>
      </c>
      <c r="CP85" s="17">
        <v>1</v>
      </c>
      <c r="CQ85">
        <v>2.5000000000000001E-2</v>
      </c>
      <c r="CR85">
        <v>44</v>
      </c>
      <c r="CS85">
        <v>1</v>
      </c>
      <c r="CT85">
        <v>0</v>
      </c>
      <c r="CU85">
        <v>34</v>
      </c>
      <c r="DA85" s="33" t="s">
        <v>85</v>
      </c>
    </row>
    <row r="86" spans="1:105" x14ac:dyDescent="0.25">
      <c r="A86">
        <v>85</v>
      </c>
      <c r="B86">
        <v>8</v>
      </c>
      <c r="C86" s="24" t="s">
        <v>17</v>
      </c>
      <c r="D86" s="12">
        <v>15.4</v>
      </c>
      <c r="E86" s="13">
        <v>0.2</v>
      </c>
      <c r="F86" s="7">
        <f t="shared" si="17"/>
        <v>77</v>
      </c>
      <c r="G86" s="7">
        <f t="shared" si="12"/>
        <v>15.200000000000001</v>
      </c>
      <c r="H86" s="15">
        <f t="shared" si="13"/>
        <v>15.6</v>
      </c>
      <c r="I86" s="11">
        <f>IFERROR(F86/SQRT(F86^2+U86), "X")</f>
        <v>0.49224647486232498</v>
      </c>
      <c r="J86" s="32">
        <f>IFERROR(SQRT((1-I86^2)/U86), "X")</f>
        <v>6.3928113618483759E-3</v>
      </c>
      <c r="K86" s="32">
        <f t="shared" si="14"/>
        <v>156.42570121306795</v>
      </c>
      <c r="L86" s="8">
        <v>1</v>
      </c>
      <c r="M86" s="9">
        <v>0</v>
      </c>
      <c r="N86" s="8">
        <v>0</v>
      </c>
      <c r="O86" s="9">
        <v>0</v>
      </c>
      <c r="P86" s="9">
        <v>0</v>
      </c>
      <c r="Q86" s="9">
        <v>1</v>
      </c>
      <c r="R86" s="9">
        <v>0</v>
      </c>
      <c r="S86" s="8">
        <v>18552</v>
      </c>
      <c r="T86" s="9">
        <v>11</v>
      </c>
      <c r="U86" s="9">
        <f t="shared" si="15"/>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8"/>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0</v>
      </c>
      <c r="BS86">
        <v>1</v>
      </c>
      <c r="BT86">
        <v>0</v>
      </c>
      <c r="BU86" s="17">
        <v>0</v>
      </c>
      <c r="BV86">
        <v>0</v>
      </c>
      <c r="BW86">
        <v>0</v>
      </c>
      <c r="BX86">
        <v>1</v>
      </c>
      <c r="BY86" s="17">
        <v>0</v>
      </c>
      <c r="BZ86">
        <v>0</v>
      </c>
      <c r="CA86">
        <v>0</v>
      </c>
      <c r="CB86">
        <v>0</v>
      </c>
      <c r="CC86">
        <v>0</v>
      </c>
      <c r="CD86" s="17">
        <v>0</v>
      </c>
      <c r="CE86">
        <v>0</v>
      </c>
      <c r="CF86">
        <v>0</v>
      </c>
      <c r="CG86">
        <v>1</v>
      </c>
      <c r="CH86">
        <v>1</v>
      </c>
      <c r="CI86">
        <v>1</v>
      </c>
      <c r="CJ86">
        <v>0</v>
      </c>
      <c r="CK86">
        <v>1</v>
      </c>
      <c r="CL86">
        <v>0</v>
      </c>
      <c r="CM86">
        <v>0</v>
      </c>
      <c r="CN86">
        <v>0</v>
      </c>
      <c r="CO86">
        <v>0</v>
      </c>
      <c r="CP86" s="17">
        <v>1</v>
      </c>
      <c r="CQ86">
        <v>2.5000000000000001E-2</v>
      </c>
      <c r="CR86">
        <v>44</v>
      </c>
      <c r="CS86">
        <v>1</v>
      </c>
      <c r="CT86">
        <v>0</v>
      </c>
      <c r="CU86">
        <v>34</v>
      </c>
      <c r="DA86" s="33" t="s">
        <v>85</v>
      </c>
    </row>
    <row r="87" spans="1:105" s="50" customFormat="1" x14ac:dyDescent="0.25">
      <c r="A87" s="50">
        <v>86</v>
      </c>
      <c r="B87" s="50">
        <v>8</v>
      </c>
      <c r="C87" s="51" t="s">
        <v>17</v>
      </c>
      <c r="D87" s="52">
        <v>7.1</v>
      </c>
      <c r="E87" s="53">
        <v>0.4</v>
      </c>
      <c r="F87" s="54">
        <f t="shared" si="17"/>
        <v>17.749999999999996</v>
      </c>
      <c r="G87" s="54">
        <f t="shared" si="12"/>
        <v>6.6999999999999993</v>
      </c>
      <c r="H87" s="55">
        <f t="shared" si="13"/>
        <v>7.5</v>
      </c>
      <c r="I87" s="56">
        <f>IFERROR(F87/SQRT(F87^2+U87), "X")</f>
        <v>0.12250395627520262</v>
      </c>
      <c r="J87" s="57">
        <f>IFERROR(SQRT((1-I87^2)/U87), "X")</f>
        <v>6.9016313394480366E-3</v>
      </c>
      <c r="K87" s="57">
        <f t="shared" si="14"/>
        <v>144.89327969233079</v>
      </c>
      <c r="L87" s="58">
        <v>1</v>
      </c>
      <c r="M87" s="59">
        <v>0</v>
      </c>
      <c r="N87" s="58">
        <v>0</v>
      </c>
      <c r="O87" s="59">
        <v>0</v>
      </c>
      <c r="P87" s="59">
        <v>0</v>
      </c>
      <c r="Q87" s="59">
        <v>1</v>
      </c>
      <c r="R87" s="59">
        <v>0</v>
      </c>
      <c r="S87" s="58">
        <v>20690</v>
      </c>
      <c r="T87" s="59">
        <v>10</v>
      </c>
      <c r="U87" s="59">
        <f t="shared" si="15"/>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18"/>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0</v>
      </c>
      <c r="BT87" s="50">
        <v>1</v>
      </c>
      <c r="BU87" s="64">
        <v>0</v>
      </c>
      <c r="BV87" s="50">
        <v>0</v>
      </c>
      <c r="BW87" s="50">
        <v>0</v>
      </c>
      <c r="BX87" s="50">
        <v>1</v>
      </c>
      <c r="BY87" s="64">
        <v>0</v>
      </c>
      <c r="BZ87" s="50">
        <v>0</v>
      </c>
      <c r="CA87" s="50">
        <v>0</v>
      </c>
      <c r="CB87" s="50">
        <v>0</v>
      </c>
      <c r="CC87" s="50">
        <v>0</v>
      </c>
      <c r="CD87" s="64">
        <v>0</v>
      </c>
      <c r="CE87" s="50">
        <v>0</v>
      </c>
      <c r="CF87" s="50">
        <v>0</v>
      </c>
      <c r="CG87" s="50">
        <v>1</v>
      </c>
      <c r="CH87" s="50">
        <v>1</v>
      </c>
      <c r="CI87" s="50">
        <v>1</v>
      </c>
      <c r="CJ87" s="50">
        <v>0</v>
      </c>
      <c r="CK87" s="50">
        <v>1</v>
      </c>
      <c r="CL87" s="50">
        <v>1</v>
      </c>
      <c r="CM87" s="50">
        <v>0</v>
      </c>
      <c r="CN87" s="50">
        <v>0</v>
      </c>
      <c r="CO87" s="50">
        <v>0</v>
      </c>
      <c r="CP87" s="64">
        <v>1</v>
      </c>
      <c r="CQ87">
        <v>2.5000000000000001E-2</v>
      </c>
      <c r="CR87">
        <v>44</v>
      </c>
      <c r="CS87">
        <v>1</v>
      </c>
      <c r="CT87">
        <v>0</v>
      </c>
      <c r="CU87">
        <v>34</v>
      </c>
      <c r="CV87" s="66"/>
      <c r="DA87" s="33" t="s">
        <v>85</v>
      </c>
    </row>
    <row r="88" spans="1:105" x14ac:dyDescent="0.25">
      <c r="A88">
        <v>87</v>
      </c>
      <c r="B88">
        <v>9</v>
      </c>
      <c r="C88" s="24" t="s">
        <v>4</v>
      </c>
      <c r="D88" s="12">
        <v>7.1</v>
      </c>
      <c r="E88" s="13">
        <v>0.2</v>
      </c>
      <c r="F88" s="7">
        <f t="shared" si="17"/>
        <v>35.499999999999993</v>
      </c>
      <c r="G88" s="7">
        <f t="shared" si="12"/>
        <v>6.8999999999999995</v>
      </c>
      <c r="H88" s="15">
        <f t="shared" si="13"/>
        <v>7.3</v>
      </c>
      <c r="I88" s="11">
        <f>IFERROR(F88/SQRT(F88^2+U88), "X")</f>
        <v>0.42671320708183785</v>
      </c>
      <c r="J88" s="32">
        <f>IFERROR(SQRT((1-I88^2)/U88), "X")</f>
        <v>1.2020090340333465E-2</v>
      </c>
      <c r="K88" s="32">
        <f t="shared" si="14"/>
        <v>83.194050268032981</v>
      </c>
      <c r="L88" s="8">
        <v>1</v>
      </c>
      <c r="M88" s="9">
        <v>0</v>
      </c>
      <c r="N88" s="8">
        <v>0</v>
      </c>
      <c r="O88" s="9">
        <v>0</v>
      </c>
      <c r="P88" s="9">
        <v>0</v>
      </c>
      <c r="Q88" s="9">
        <v>1</v>
      </c>
      <c r="R88" s="9">
        <v>0</v>
      </c>
      <c r="S88" s="8">
        <v>5668</v>
      </c>
      <c r="T88" s="9">
        <v>6</v>
      </c>
      <c r="U88" s="9">
        <f t="shared" si="15"/>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19">1-AQ88</f>
        <v>0.45589999999999997</v>
      </c>
      <c r="AS88" t="s">
        <v>98</v>
      </c>
      <c r="AT88" s="39" t="s">
        <v>98</v>
      </c>
      <c r="AU88">
        <v>0</v>
      </c>
      <c r="AV88" s="17">
        <v>1</v>
      </c>
      <c r="AW88">
        <v>0.58699999999999997</v>
      </c>
      <c r="AX88" s="17">
        <f t="shared" si="18"/>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v>0</v>
      </c>
      <c r="BU88" s="17">
        <v>0</v>
      </c>
      <c r="BV88">
        <v>0</v>
      </c>
      <c r="BW88">
        <v>0</v>
      </c>
      <c r="BX88">
        <v>0</v>
      </c>
      <c r="BY88" s="17">
        <v>1</v>
      </c>
      <c r="BZ88">
        <v>0</v>
      </c>
      <c r="CA88">
        <v>0</v>
      </c>
      <c r="CB88">
        <v>0</v>
      </c>
      <c r="CC88">
        <v>0</v>
      </c>
      <c r="CD88" s="17">
        <v>0</v>
      </c>
      <c r="CE88">
        <v>0</v>
      </c>
      <c r="CF88">
        <v>0</v>
      </c>
      <c r="CG88">
        <v>1</v>
      </c>
      <c r="CH88">
        <v>1</v>
      </c>
      <c r="CI88">
        <v>1</v>
      </c>
      <c r="CJ88">
        <v>0</v>
      </c>
      <c r="CK88">
        <v>1</v>
      </c>
      <c r="CL88">
        <v>0</v>
      </c>
      <c r="CM88">
        <v>0</v>
      </c>
      <c r="CN88">
        <v>0</v>
      </c>
      <c r="CO88">
        <v>1</v>
      </c>
      <c r="CP88" s="17">
        <v>0</v>
      </c>
      <c r="CQ88">
        <v>0.14599999999999999</v>
      </c>
      <c r="CR88">
        <v>187</v>
      </c>
      <c r="CS88">
        <v>1</v>
      </c>
      <c r="CT88">
        <v>0</v>
      </c>
      <c r="CU88">
        <v>27</v>
      </c>
      <c r="DA88" s="33" t="s">
        <v>85</v>
      </c>
    </row>
    <row r="89" spans="1:105" x14ac:dyDescent="0.25">
      <c r="A89">
        <v>88</v>
      </c>
      <c r="B89">
        <v>9</v>
      </c>
      <c r="C89" s="24" t="s">
        <v>4</v>
      </c>
      <c r="D89" s="12">
        <v>7.1</v>
      </c>
      <c r="E89" s="13">
        <v>0.2</v>
      </c>
      <c r="F89" s="7">
        <f t="shared" si="17"/>
        <v>35.499999999999993</v>
      </c>
      <c r="G89" s="7">
        <f t="shared" si="12"/>
        <v>6.8999999999999995</v>
      </c>
      <c r="H89" s="15">
        <f t="shared" si="13"/>
        <v>7.3</v>
      </c>
      <c r="I89" s="11">
        <f>IFERROR(F89/SQRT(F89^2+U89), "X")</f>
        <v>0.42674403673342659</v>
      </c>
      <c r="J89" s="32">
        <f>IFERROR(SQRT((1-I89^2)/U89), "X")</f>
        <v>1.2020958781223286E-2</v>
      </c>
      <c r="K89" s="32">
        <f t="shared" si="14"/>
        <v>83.188040005760442</v>
      </c>
      <c r="L89" s="8">
        <v>1</v>
      </c>
      <c r="M89" s="9">
        <v>0</v>
      </c>
      <c r="N89" s="8">
        <v>0</v>
      </c>
      <c r="O89" s="9">
        <v>0</v>
      </c>
      <c r="P89" s="9">
        <v>0</v>
      </c>
      <c r="Q89" s="9">
        <v>1</v>
      </c>
      <c r="R89" s="9">
        <v>0</v>
      </c>
      <c r="S89" s="8">
        <v>5668</v>
      </c>
      <c r="T89" s="9">
        <v>7</v>
      </c>
      <c r="U89" s="9">
        <f t="shared" si="15"/>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19"/>
        <v>0.45589999999999997</v>
      </c>
      <c r="AS89" t="s">
        <v>98</v>
      </c>
      <c r="AT89" s="39" t="s">
        <v>98</v>
      </c>
      <c r="AU89">
        <v>0</v>
      </c>
      <c r="AV89" s="17">
        <v>1</v>
      </c>
      <c r="AW89">
        <v>0.58699999999999997</v>
      </c>
      <c r="AX89" s="17">
        <f t="shared" si="18"/>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0</v>
      </c>
      <c r="BS89">
        <v>1</v>
      </c>
      <c r="BT89">
        <v>0</v>
      </c>
      <c r="BU89" s="17">
        <v>0</v>
      </c>
      <c r="BV89">
        <v>0</v>
      </c>
      <c r="BW89">
        <v>0</v>
      </c>
      <c r="BX89">
        <v>0</v>
      </c>
      <c r="BY89" s="17">
        <v>1</v>
      </c>
      <c r="BZ89">
        <v>0</v>
      </c>
      <c r="CA89">
        <v>0</v>
      </c>
      <c r="CB89">
        <v>0</v>
      </c>
      <c r="CC89">
        <v>0</v>
      </c>
      <c r="CD89" s="17">
        <v>0</v>
      </c>
      <c r="CE89">
        <v>0</v>
      </c>
      <c r="CF89">
        <v>0</v>
      </c>
      <c r="CG89">
        <v>1</v>
      </c>
      <c r="CH89">
        <v>1</v>
      </c>
      <c r="CI89">
        <v>1</v>
      </c>
      <c r="CJ89">
        <v>0</v>
      </c>
      <c r="CK89">
        <v>1</v>
      </c>
      <c r="CL89">
        <v>0</v>
      </c>
      <c r="CM89">
        <v>0</v>
      </c>
      <c r="CN89">
        <v>0</v>
      </c>
      <c r="CO89">
        <v>1</v>
      </c>
      <c r="CP89" s="17">
        <v>0</v>
      </c>
      <c r="CQ89">
        <v>0.14599999999999999</v>
      </c>
      <c r="CR89">
        <v>187</v>
      </c>
      <c r="CS89">
        <v>1</v>
      </c>
      <c r="CT89">
        <v>0</v>
      </c>
      <c r="CU89">
        <v>27</v>
      </c>
      <c r="DA89" s="33" t="s">
        <v>85</v>
      </c>
    </row>
    <row r="90" spans="1:105" x14ac:dyDescent="0.25">
      <c r="A90">
        <v>89</v>
      </c>
      <c r="B90">
        <v>9</v>
      </c>
      <c r="C90" s="24" t="s">
        <v>4</v>
      </c>
      <c r="D90" s="12">
        <v>-0.7</v>
      </c>
      <c r="E90" s="13">
        <v>0.3</v>
      </c>
      <c r="F90" s="7">
        <f t="shared" si="17"/>
        <v>-2.3333333333333335</v>
      </c>
      <c r="G90" s="7">
        <f t="shared" si="12"/>
        <v>-1</v>
      </c>
      <c r="H90" s="15">
        <f t="shared" si="13"/>
        <v>-0.39999999999999997</v>
      </c>
      <c r="I90" s="11">
        <f>IFERROR(F90/SQRT(F90^2+U90), "X")</f>
        <v>-1.625929627638574E-2</v>
      </c>
      <c r="J90" s="32">
        <f>IFERROR(SQRT((1-I90^2)/U90), "X")</f>
        <v>6.9682698327367442E-3</v>
      </c>
      <c r="K90" s="32">
        <f t="shared" si="14"/>
        <v>143.50764594419505</v>
      </c>
      <c r="L90" s="8">
        <v>1</v>
      </c>
      <c r="M90" s="9">
        <v>0</v>
      </c>
      <c r="N90" s="8">
        <v>0</v>
      </c>
      <c r="O90" s="9">
        <v>0</v>
      </c>
      <c r="P90" s="9">
        <v>0</v>
      </c>
      <c r="Q90" s="9">
        <v>1</v>
      </c>
      <c r="R90" s="9">
        <v>0</v>
      </c>
      <c r="S90" s="8">
        <v>20602</v>
      </c>
      <c r="T90" s="9">
        <v>12</v>
      </c>
      <c r="U90" s="9">
        <f t="shared" si="15"/>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19"/>
        <v>0.45589999999999997</v>
      </c>
      <c r="AS90" t="s">
        <v>98</v>
      </c>
      <c r="AT90" s="39" t="s">
        <v>98</v>
      </c>
      <c r="AU90">
        <v>0</v>
      </c>
      <c r="AV90" s="17">
        <v>1</v>
      </c>
      <c r="AW90">
        <v>0.58699999999999997</v>
      </c>
      <c r="AX90" s="17">
        <f t="shared" si="18"/>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0</v>
      </c>
      <c r="BT90">
        <v>1</v>
      </c>
      <c r="BU90" s="17">
        <v>0</v>
      </c>
      <c r="BV90">
        <v>0</v>
      </c>
      <c r="BW90">
        <v>0</v>
      </c>
      <c r="BX90">
        <v>0</v>
      </c>
      <c r="BY90" s="17">
        <v>1</v>
      </c>
      <c r="BZ90">
        <v>0</v>
      </c>
      <c r="CA90">
        <v>0</v>
      </c>
      <c r="CB90">
        <v>0</v>
      </c>
      <c r="CC90">
        <v>0</v>
      </c>
      <c r="CD90" s="17">
        <v>0</v>
      </c>
      <c r="CE90">
        <v>0</v>
      </c>
      <c r="CF90">
        <v>0</v>
      </c>
      <c r="CG90">
        <v>1</v>
      </c>
      <c r="CH90">
        <v>1</v>
      </c>
      <c r="CI90">
        <v>1</v>
      </c>
      <c r="CJ90">
        <v>0</v>
      </c>
      <c r="CK90">
        <v>1</v>
      </c>
      <c r="CL90">
        <v>0</v>
      </c>
      <c r="CM90">
        <v>0</v>
      </c>
      <c r="CN90">
        <v>0</v>
      </c>
      <c r="CO90">
        <v>1</v>
      </c>
      <c r="CP90" s="17">
        <v>1</v>
      </c>
      <c r="CQ90">
        <v>0.14599999999999999</v>
      </c>
      <c r="CR90">
        <v>187</v>
      </c>
      <c r="CS90">
        <v>1</v>
      </c>
      <c r="CT90">
        <v>0</v>
      </c>
      <c r="CU90">
        <v>27</v>
      </c>
      <c r="DA90" s="33" t="s">
        <v>85</v>
      </c>
    </row>
    <row r="91" spans="1:105" x14ac:dyDescent="0.25">
      <c r="A91">
        <v>90</v>
      </c>
      <c r="B91">
        <v>9</v>
      </c>
      <c r="C91" s="24" t="s">
        <v>4</v>
      </c>
      <c r="D91" s="12">
        <v>8.1</v>
      </c>
      <c r="E91" s="13">
        <v>0.3</v>
      </c>
      <c r="F91" s="7">
        <f t="shared" si="17"/>
        <v>27</v>
      </c>
      <c r="G91" s="7">
        <f t="shared" si="12"/>
        <v>7.8</v>
      </c>
      <c r="H91" s="15">
        <f t="shared" si="13"/>
        <v>8.4</v>
      </c>
      <c r="I91" s="11">
        <f>IFERROR(F91/SQRT(F91^2+U91), "X")</f>
        <v>0.48769524889134491</v>
      </c>
      <c r="J91" s="32">
        <f>IFERROR(SQRT((1-I91^2)/U91), "X")</f>
        <v>1.8062786995975737E-2</v>
      </c>
      <c r="K91" s="32">
        <f t="shared" si="14"/>
        <v>55.362442142665635</v>
      </c>
      <c r="L91" s="8">
        <v>1</v>
      </c>
      <c r="M91" s="9">
        <v>0</v>
      </c>
      <c r="N91" s="8">
        <v>0</v>
      </c>
      <c r="O91" s="9">
        <v>0</v>
      </c>
      <c r="P91" s="9">
        <v>0</v>
      </c>
      <c r="Q91" s="9">
        <v>1</v>
      </c>
      <c r="R91" s="9">
        <v>0</v>
      </c>
      <c r="S91" s="8">
        <v>2343</v>
      </c>
      <c r="T91" s="9">
        <v>6</v>
      </c>
      <c r="U91" s="9">
        <f t="shared" si="15"/>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19"/>
        <v>0.45589999999999997</v>
      </c>
      <c r="AS91" t="s">
        <v>98</v>
      </c>
      <c r="AT91" s="39" t="s">
        <v>98</v>
      </c>
      <c r="AU91">
        <v>0</v>
      </c>
      <c r="AV91" s="17">
        <v>1</v>
      </c>
      <c r="AW91">
        <v>0.58699999999999997</v>
      </c>
      <c r="AX91" s="17">
        <f t="shared" si="18"/>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v>0</v>
      </c>
      <c r="BU91" s="17">
        <v>0</v>
      </c>
      <c r="BV91">
        <v>0</v>
      </c>
      <c r="BW91">
        <v>0</v>
      </c>
      <c r="BX91">
        <v>0</v>
      </c>
      <c r="BY91" s="17">
        <v>1</v>
      </c>
      <c r="BZ91">
        <v>0</v>
      </c>
      <c r="CA91">
        <v>0</v>
      </c>
      <c r="CB91">
        <v>0</v>
      </c>
      <c r="CC91">
        <v>0</v>
      </c>
      <c r="CD91" s="17">
        <v>0</v>
      </c>
      <c r="CE91">
        <v>0</v>
      </c>
      <c r="CF91">
        <v>0</v>
      </c>
      <c r="CG91">
        <v>1</v>
      </c>
      <c r="CH91">
        <v>1</v>
      </c>
      <c r="CI91">
        <v>1</v>
      </c>
      <c r="CJ91">
        <v>0</v>
      </c>
      <c r="CK91">
        <v>1</v>
      </c>
      <c r="CL91">
        <v>0</v>
      </c>
      <c r="CM91">
        <v>0</v>
      </c>
      <c r="CN91">
        <v>0</v>
      </c>
      <c r="CO91">
        <v>1</v>
      </c>
      <c r="CP91" s="17">
        <v>0</v>
      </c>
      <c r="CQ91">
        <v>0.14599999999999999</v>
      </c>
      <c r="CR91">
        <v>187</v>
      </c>
      <c r="CS91">
        <v>1</v>
      </c>
      <c r="CT91">
        <v>0</v>
      </c>
      <c r="CU91">
        <v>27</v>
      </c>
      <c r="DA91" s="33" t="s">
        <v>85</v>
      </c>
    </row>
    <row r="92" spans="1:105" x14ac:dyDescent="0.25">
      <c r="A92">
        <v>91</v>
      </c>
      <c r="B92">
        <v>9</v>
      </c>
      <c r="C92" s="24" t="s">
        <v>4</v>
      </c>
      <c r="D92" s="12">
        <v>8.1</v>
      </c>
      <c r="E92" s="13">
        <v>0.3</v>
      </c>
      <c r="F92" s="7">
        <f t="shared" si="17"/>
        <v>27</v>
      </c>
      <c r="G92" s="7">
        <f t="shared" si="12"/>
        <v>7.8</v>
      </c>
      <c r="H92" s="15">
        <f t="shared" si="13"/>
        <v>8.4</v>
      </c>
      <c r="I92" s="11">
        <f>IFERROR(F92/SQRT(F92^2+U92), "X")</f>
        <v>0.48777482713269882</v>
      </c>
      <c r="J92" s="32">
        <f>IFERROR(SQRT((1-I92^2)/U92), "X")</f>
        <v>1.8065734338248103E-2</v>
      </c>
      <c r="K92" s="32">
        <f t="shared" si="14"/>
        <v>55.353410012392196</v>
      </c>
      <c r="L92" s="8">
        <v>1</v>
      </c>
      <c r="M92" s="9">
        <v>0</v>
      </c>
      <c r="N92" s="8">
        <v>0</v>
      </c>
      <c r="O92" s="9">
        <v>0</v>
      </c>
      <c r="P92" s="9">
        <v>0</v>
      </c>
      <c r="Q92" s="9">
        <v>1</v>
      </c>
      <c r="R92" s="9">
        <v>0</v>
      </c>
      <c r="S92" s="8">
        <v>2343</v>
      </c>
      <c r="T92" s="9">
        <v>7</v>
      </c>
      <c r="U92" s="9">
        <f t="shared" si="15"/>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19"/>
        <v>0.45589999999999997</v>
      </c>
      <c r="AS92" t="s">
        <v>98</v>
      </c>
      <c r="AT92" s="39" t="s">
        <v>98</v>
      </c>
      <c r="AU92">
        <v>0</v>
      </c>
      <c r="AV92" s="17">
        <v>1</v>
      </c>
      <c r="AW92">
        <v>0.58699999999999997</v>
      </c>
      <c r="AX92" s="17">
        <f t="shared" si="18"/>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0</v>
      </c>
      <c r="BS92">
        <v>1</v>
      </c>
      <c r="BT92">
        <v>0</v>
      </c>
      <c r="BU92" s="17">
        <v>0</v>
      </c>
      <c r="BV92">
        <v>0</v>
      </c>
      <c r="BW92">
        <v>0</v>
      </c>
      <c r="BX92">
        <v>0</v>
      </c>
      <c r="BY92" s="17">
        <v>1</v>
      </c>
      <c r="BZ92">
        <v>0</v>
      </c>
      <c r="CA92">
        <v>0</v>
      </c>
      <c r="CB92">
        <v>0</v>
      </c>
      <c r="CC92">
        <v>0</v>
      </c>
      <c r="CD92" s="17">
        <v>0</v>
      </c>
      <c r="CE92">
        <v>0</v>
      </c>
      <c r="CF92">
        <v>0</v>
      </c>
      <c r="CG92">
        <v>1</v>
      </c>
      <c r="CH92">
        <v>1</v>
      </c>
      <c r="CI92">
        <v>1</v>
      </c>
      <c r="CJ92">
        <v>0</v>
      </c>
      <c r="CK92">
        <v>1</v>
      </c>
      <c r="CL92">
        <v>0</v>
      </c>
      <c r="CM92">
        <v>0</v>
      </c>
      <c r="CN92">
        <v>0</v>
      </c>
      <c r="CO92">
        <v>1</v>
      </c>
      <c r="CP92" s="17">
        <v>0</v>
      </c>
      <c r="CQ92">
        <v>0.14599999999999999</v>
      </c>
      <c r="CR92">
        <v>187</v>
      </c>
      <c r="CS92">
        <v>1</v>
      </c>
      <c r="CT92">
        <v>0</v>
      </c>
      <c r="CU92">
        <v>27</v>
      </c>
      <c r="DA92" s="33" t="s">
        <v>85</v>
      </c>
    </row>
    <row r="93" spans="1:105" x14ac:dyDescent="0.25">
      <c r="A93">
        <v>92</v>
      </c>
      <c r="B93">
        <v>9</v>
      </c>
      <c r="C93" s="24" t="s">
        <v>4</v>
      </c>
      <c r="D93" s="12">
        <v>-1.1000000000000001</v>
      </c>
      <c r="E93" s="13">
        <v>0.5</v>
      </c>
      <c r="F93" s="7">
        <f t="shared" si="17"/>
        <v>-2.2000000000000002</v>
      </c>
      <c r="G93" s="7">
        <f t="shared" si="12"/>
        <v>-1.6</v>
      </c>
      <c r="H93" s="15">
        <f t="shared" si="13"/>
        <v>-0.60000000000000009</v>
      </c>
      <c r="I93" s="11">
        <f>IFERROR(F93/SQRT(F93^2+U93), "X")</f>
        <v>-2.7244002328770587E-2</v>
      </c>
      <c r="J93" s="32">
        <f>IFERROR(SQRT((1-I93^2)/U93), "X")</f>
        <v>1.2383637422168447E-2</v>
      </c>
      <c r="K93" s="32">
        <f t="shared" si="14"/>
        <v>80.751718247972903</v>
      </c>
      <c r="L93" s="8">
        <v>1</v>
      </c>
      <c r="M93" s="9">
        <v>0</v>
      </c>
      <c r="N93" s="8">
        <v>0</v>
      </c>
      <c r="O93" s="9">
        <v>0</v>
      </c>
      <c r="P93" s="9">
        <v>0</v>
      </c>
      <c r="Q93" s="9">
        <v>1</v>
      </c>
      <c r="R93" s="9">
        <v>0</v>
      </c>
      <c r="S93" s="8">
        <v>6529</v>
      </c>
      <c r="T93" s="9">
        <v>12</v>
      </c>
      <c r="U93" s="9">
        <f t="shared" si="15"/>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19"/>
        <v>0.45589999999999997</v>
      </c>
      <c r="AS93" t="s">
        <v>98</v>
      </c>
      <c r="AT93" s="39" t="s">
        <v>98</v>
      </c>
      <c r="AU93">
        <v>0</v>
      </c>
      <c r="AV93" s="17">
        <v>1</v>
      </c>
      <c r="AW93">
        <v>0.58699999999999997</v>
      </c>
      <c r="AX93" s="17">
        <f t="shared" si="18"/>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0</v>
      </c>
      <c r="BT93">
        <v>1</v>
      </c>
      <c r="BU93" s="17">
        <v>0</v>
      </c>
      <c r="BV93">
        <v>0</v>
      </c>
      <c r="BW93">
        <v>0</v>
      </c>
      <c r="BX93">
        <v>0</v>
      </c>
      <c r="BY93" s="17">
        <v>1</v>
      </c>
      <c r="BZ93">
        <v>0</v>
      </c>
      <c r="CA93">
        <v>0</v>
      </c>
      <c r="CB93">
        <v>0</v>
      </c>
      <c r="CC93">
        <v>0</v>
      </c>
      <c r="CD93" s="17">
        <v>0</v>
      </c>
      <c r="CE93">
        <v>0</v>
      </c>
      <c r="CF93">
        <v>0</v>
      </c>
      <c r="CG93">
        <v>1</v>
      </c>
      <c r="CH93">
        <v>1</v>
      </c>
      <c r="CI93">
        <v>1</v>
      </c>
      <c r="CJ93">
        <v>0</v>
      </c>
      <c r="CK93">
        <v>1</v>
      </c>
      <c r="CL93">
        <v>0</v>
      </c>
      <c r="CM93">
        <v>0</v>
      </c>
      <c r="CN93">
        <v>0</v>
      </c>
      <c r="CO93">
        <v>1</v>
      </c>
      <c r="CP93" s="17">
        <v>1</v>
      </c>
      <c r="CQ93">
        <v>0.14599999999999999</v>
      </c>
      <c r="CR93">
        <v>187</v>
      </c>
      <c r="CS93">
        <v>1</v>
      </c>
      <c r="CT93">
        <v>0</v>
      </c>
      <c r="CU93">
        <v>27</v>
      </c>
      <c r="DA93" s="33" t="s">
        <v>85</v>
      </c>
    </row>
    <row r="94" spans="1:105" x14ac:dyDescent="0.25">
      <c r="A94">
        <v>93</v>
      </c>
      <c r="B94">
        <v>9</v>
      </c>
      <c r="C94" s="24" t="s">
        <v>4</v>
      </c>
      <c r="D94" s="12">
        <v>5.7</v>
      </c>
      <c r="E94" s="13">
        <v>0.4</v>
      </c>
      <c r="F94" s="7">
        <f t="shared" si="17"/>
        <v>14.25</v>
      </c>
      <c r="G94" s="7">
        <f t="shared" si="12"/>
        <v>5.3</v>
      </c>
      <c r="H94" s="15">
        <f t="shared" si="13"/>
        <v>6.1000000000000005</v>
      </c>
      <c r="I94" s="11">
        <f>IFERROR(F94/SQRT(F94^2+U94), "X")</f>
        <v>0.24014745989109584</v>
      </c>
      <c r="J94" s="32">
        <f>IFERROR(SQRT((1-I94^2)/U94), "X")</f>
        <v>1.6852453325690936E-2</v>
      </c>
      <c r="K94" s="32">
        <f t="shared" si="14"/>
        <v>59.338541438090637</v>
      </c>
      <c r="L94" s="8">
        <v>1</v>
      </c>
      <c r="M94" s="9">
        <v>0</v>
      </c>
      <c r="N94" s="8">
        <v>0</v>
      </c>
      <c r="O94" s="9">
        <v>0</v>
      </c>
      <c r="P94" s="9">
        <v>0</v>
      </c>
      <c r="Q94" s="9">
        <v>1</v>
      </c>
      <c r="R94" s="9">
        <v>0</v>
      </c>
      <c r="S94" s="8">
        <v>3325</v>
      </c>
      <c r="T94" s="9">
        <v>6</v>
      </c>
      <c r="U94" s="9">
        <f t="shared" si="15"/>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19"/>
        <v>0.45589999999999997</v>
      </c>
      <c r="AS94" t="s">
        <v>98</v>
      </c>
      <c r="AT94" s="39" t="s">
        <v>98</v>
      </c>
      <c r="AU94">
        <v>0</v>
      </c>
      <c r="AV94" s="17">
        <v>1</v>
      </c>
      <c r="AW94">
        <v>0.58699999999999997</v>
      </c>
      <c r="AX94" s="17">
        <f t="shared" si="18"/>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v>0</v>
      </c>
      <c r="BU94" s="17">
        <v>0</v>
      </c>
      <c r="BV94">
        <v>0</v>
      </c>
      <c r="BW94">
        <v>0</v>
      </c>
      <c r="BX94">
        <v>0</v>
      </c>
      <c r="BY94" s="17">
        <v>1</v>
      </c>
      <c r="BZ94">
        <v>0</v>
      </c>
      <c r="CA94">
        <v>0</v>
      </c>
      <c r="CB94">
        <v>0</v>
      </c>
      <c r="CC94">
        <v>0</v>
      </c>
      <c r="CD94" s="17">
        <v>0</v>
      </c>
      <c r="CE94">
        <v>0</v>
      </c>
      <c r="CF94">
        <v>0</v>
      </c>
      <c r="CG94">
        <v>1</v>
      </c>
      <c r="CH94">
        <v>1</v>
      </c>
      <c r="CI94">
        <v>1</v>
      </c>
      <c r="CJ94">
        <v>0</v>
      </c>
      <c r="CK94">
        <v>1</v>
      </c>
      <c r="CL94">
        <v>0</v>
      </c>
      <c r="CM94">
        <v>0</v>
      </c>
      <c r="CN94">
        <v>0</v>
      </c>
      <c r="CO94">
        <v>1</v>
      </c>
      <c r="CP94" s="17">
        <v>0</v>
      </c>
      <c r="CQ94">
        <v>0.14599999999999999</v>
      </c>
      <c r="CR94">
        <v>187</v>
      </c>
      <c r="CS94">
        <v>1</v>
      </c>
      <c r="CT94">
        <v>0</v>
      </c>
      <c r="CU94">
        <v>27</v>
      </c>
      <c r="DA94" s="33" t="s">
        <v>85</v>
      </c>
    </row>
    <row r="95" spans="1:105" x14ac:dyDescent="0.25">
      <c r="A95">
        <v>94</v>
      </c>
      <c r="B95">
        <v>9</v>
      </c>
      <c r="C95" s="24" t="s">
        <v>4</v>
      </c>
      <c r="D95" s="12">
        <v>5.7</v>
      </c>
      <c r="E95" s="13">
        <v>0.3</v>
      </c>
      <c r="F95" s="7">
        <f t="shared" si="17"/>
        <v>19</v>
      </c>
      <c r="G95" s="7">
        <f t="shared" si="12"/>
        <v>5.4</v>
      </c>
      <c r="H95" s="15">
        <f t="shared" si="13"/>
        <v>6</v>
      </c>
      <c r="I95" s="11">
        <f>IFERROR(F95/SQRT(F95^2+U95), "X")</f>
        <v>0.31329086982171811</v>
      </c>
      <c r="J95" s="32">
        <f>IFERROR(SQRT((1-I95^2)/U95), "X")</f>
        <v>1.6488993148511478E-2</v>
      </c>
      <c r="K95" s="32">
        <f t="shared" si="14"/>
        <v>60.646516800225228</v>
      </c>
      <c r="L95" s="8">
        <v>1</v>
      </c>
      <c r="M95" s="9">
        <v>0</v>
      </c>
      <c r="N95" s="8">
        <v>0</v>
      </c>
      <c r="O95" s="9">
        <v>0</v>
      </c>
      <c r="P95" s="9">
        <v>0</v>
      </c>
      <c r="Q95" s="9">
        <v>1</v>
      </c>
      <c r="R95" s="9">
        <v>0</v>
      </c>
      <c r="S95" s="8">
        <v>3325</v>
      </c>
      <c r="T95" s="9">
        <v>7</v>
      </c>
      <c r="U95" s="9">
        <f t="shared" si="15"/>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19"/>
        <v>0.45589999999999997</v>
      </c>
      <c r="AS95" t="s">
        <v>98</v>
      </c>
      <c r="AT95" s="39" t="s">
        <v>98</v>
      </c>
      <c r="AU95">
        <v>0</v>
      </c>
      <c r="AV95" s="17">
        <v>1</v>
      </c>
      <c r="AW95">
        <v>0.58699999999999997</v>
      </c>
      <c r="AX95" s="17">
        <f t="shared" si="18"/>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0</v>
      </c>
      <c r="BS95">
        <v>1</v>
      </c>
      <c r="BT95">
        <v>0</v>
      </c>
      <c r="BU95" s="17">
        <v>0</v>
      </c>
      <c r="BV95">
        <v>0</v>
      </c>
      <c r="BW95">
        <v>0</v>
      </c>
      <c r="BX95">
        <v>0</v>
      </c>
      <c r="BY95" s="17">
        <v>1</v>
      </c>
      <c r="BZ95">
        <v>0</v>
      </c>
      <c r="CA95">
        <v>0</v>
      </c>
      <c r="CB95">
        <v>0</v>
      </c>
      <c r="CC95">
        <v>0</v>
      </c>
      <c r="CD95" s="17">
        <v>0</v>
      </c>
      <c r="CE95">
        <v>0</v>
      </c>
      <c r="CF95">
        <v>0</v>
      </c>
      <c r="CG95">
        <v>1</v>
      </c>
      <c r="CH95">
        <v>1</v>
      </c>
      <c r="CI95">
        <v>1</v>
      </c>
      <c r="CJ95">
        <v>0</v>
      </c>
      <c r="CK95">
        <v>1</v>
      </c>
      <c r="CL95">
        <v>0</v>
      </c>
      <c r="CM95">
        <v>0</v>
      </c>
      <c r="CN95">
        <v>0</v>
      </c>
      <c r="CO95">
        <v>1</v>
      </c>
      <c r="CP95" s="17">
        <v>0</v>
      </c>
      <c r="CQ95">
        <v>0.14599999999999999</v>
      </c>
      <c r="CR95">
        <v>187</v>
      </c>
      <c r="CS95">
        <v>1</v>
      </c>
      <c r="CT95">
        <v>0</v>
      </c>
      <c r="CU95">
        <v>27</v>
      </c>
      <c r="DA95" s="33" t="s">
        <v>85</v>
      </c>
    </row>
    <row r="96" spans="1:105" x14ac:dyDescent="0.25">
      <c r="A96">
        <v>95</v>
      </c>
      <c r="B96">
        <v>9</v>
      </c>
      <c r="C96" s="24" t="s">
        <v>4</v>
      </c>
      <c r="D96" s="12">
        <v>-1.1000000000000001</v>
      </c>
      <c r="E96" s="13">
        <v>0.4</v>
      </c>
      <c r="F96" s="7">
        <f t="shared" si="17"/>
        <v>-2.75</v>
      </c>
      <c r="G96" s="7">
        <f t="shared" si="12"/>
        <v>-1.5</v>
      </c>
      <c r="H96" s="15">
        <f t="shared" si="13"/>
        <v>-0.70000000000000007</v>
      </c>
      <c r="I96" s="11">
        <f>IFERROR(F96/SQRT(F96^2+U96), "X")</f>
        <v>-2.3185863094754445E-2</v>
      </c>
      <c r="J96" s="32">
        <f>IFERROR(SQRT((1-I96^2)/U96), "X")</f>
        <v>8.4312229435470724E-3</v>
      </c>
      <c r="K96" s="32">
        <f t="shared" si="14"/>
        <v>118.60675570978239</v>
      </c>
      <c r="L96" s="8">
        <v>1</v>
      </c>
      <c r="M96" s="9">
        <v>0</v>
      </c>
      <c r="N96" s="8">
        <v>0</v>
      </c>
      <c r="O96" s="9">
        <v>0</v>
      </c>
      <c r="P96" s="9">
        <v>0</v>
      </c>
      <c r="Q96" s="9">
        <v>1</v>
      </c>
      <c r="R96" s="9">
        <v>0</v>
      </c>
      <c r="S96" s="8">
        <v>14073</v>
      </c>
      <c r="T96" s="9">
        <v>12</v>
      </c>
      <c r="U96" s="9">
        <f t="shared" si="15"/>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19"/>
        <v>0.45589999999999997</v>
      </c>
      <c r="AS96" t="s">
        <v>98</v>
      </c>
      <c r="AT96" s="39" t="s">
        <v>98</v>
      </c>
      <c r="AU96">
        <v>0</v>
      </c>
      <c r="AV96" s="17">
        <v>1</v>
      </c>
      <c r="AW96">
        <v>0.58699999999999997</v>
      </c>
      <c r="AX96" s="17">
        <f t="shared" si="18"/>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0</v>
      </c>
      <c r="BT96">
        <v>1</v>
      </c>
      <c r="BU96" s="17">
        <v>0</v>
      </c>
      <c r="BV96">
        <v>0</v>
      </c>
      <c r="BW96">
        <v>0</v>
      </c>
      <c r="BX96">
        <v>0</v>
      </c>
      <c r="BY96" s="17">
        <v>1</v>
      </c>
      <c r="BZ96">
        <v>0</v>
      </c>
      <c r="CA96">
        <v>0</v>
      </c>
      <c r="CB96">
        <v>0</v>
      </c>
      <c r="CC96">
        <v>0</v>
      </c>
      <c r="CD96" s="17">
        <v>0</v>
      </c>
      <c r="CE96">
        <v>0</v>
      </c>
      <c r="CF96">
        <v>0</v>
      </c>
      <c r="CG96">
        <v>1</v>
      </c>
      <c r="CH96">
        <v>1</v>
      </c>
      <c r="CI96">
        <v>1</v>
      </c>
      <c r="CJ96">
        <v>0</v>
      </c>
      <c r="CK96">
        <v>1</v>
      </c>
      <c r="CL96">
        <v>0</v>
      </c>
      <c r="CM96">
        <v>0</v>
      </c>
      <c r="CN96">
        <v>0</v>
      </c>
      <c r="CO96">
        <v>1</v>
      </c>
      <c r="CP96" s="17">
        <v>1</v>
      </c>
      <c r="CQ96">
        <v>0.14599999999999999</v>
      </c>
      <c r="CR96">
        <v>187</v>
      </c>
      <c r="CS96">
        <v>1</v>
      </c>
      <c r="CT96">
        <v>0</v>
      </c>
      <c r="CU96">
        <v>27</v>
      </c>
      <c r="DA96" s="33" t="s">
        <v>85</v>
      </c>
    </row>
    <row r="97" spans="1:105" x14ac:dyDescent="0.25">
      <c r="A97">
        <v>96</v>
      </c>
      <c r="B97">
        <v>9</v>
      </c>
      <c r="C97" s="24" t="s">
        <v>4</v>
      </c>
      <c r="D97" s="12">
        <v>6.2</v>
      </c>
      <c r="E97" s="13">
        <v>0.2</v>
      </c>
      <c r="F97" s="7">
        <f t="shared" si="17"/>
        <v>31</v>
      </c>
      <c r="G97" s="7">
        <f t="shared" si="12"/>
        <v>6</v>
      </c>
      <c r="H97" s="15">
        <f t="shared" si="13"/>
        <v>6.4</v>
      </c>
      <c r="I97" s="11">
        <f>IFERROR(F97/SQRT(F97^2+U97), "X")</f>
        <v>0.40655956227172746</v>
      </c>
      <c r="J97" s="32">
        <f>IFERROR(SQRT((1-I97^2)/U97), "X")</f>
        <v>1.3114824589410561E-2</v>
      </c>
      <c r="K97" s="32">
        <f t="shared" si="14"/>
        <v>76.249590162833016</v>
      </c>
      <c r="L97" s="8">
        <v>1</v>
      </c>
      <c r="M97" s="9">
        <v>0</v>
      </c>
      <c r="N97" s="8">
        <v>0</v>
      </c>
      <c r="O97" s="9">
        <v>0</v>
      </c>
      <c r="P97" s="9">
        <v>0</v>
      </c>
      <c r="Q97" s="9">
        <v>1</v>
      </c>
      <c r="R97" s="9">
        <v>0</v>
      </c>
      <c r="S97" s="8">
        <v>4859</v>
      </c>
      <c r="T97" s="9">
        <v>5</v>
      </c>
      <c r="U97" s="9">
        <f t="shared" si="15"/>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8"/>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0</v>
      </c>
      <c r="BT97">
        <v>1</v>
      </c>
      <c r="BU97" s="17">
        <v>0</v>
      </c>
      <c r="BV97">
        <v>0</v>
      </c>
      <c r="BW97">
        <v>0</v>
      </c>
      <c r="BX97">
        <v>0</v>
      </c>
      <c r="BY97" s="17">
        <v>1</v>
      </c>
      <c r="BZ97">
        <v>0</v>
      </c>
      <c r="CA97">
        <v>0</v>
      </c>
      <c r="CB97">
        <v>0</v>
      </c>
      <c r="CC97">
        <v>0</v>
      </c>
      <c r="CD97" s="17">
        <v>0</v>
      </c>
      <c r="CE97">
        <v>0</v>
      </c>
      <c r="CF97">
        <v>0</v>
      </c>
      <c r="CG97">
        <v>1</v>
      </c>
      <c r="CH97">
        <v>1</v>
      </c>
      <c r="CI97">
        <v>1</v>
      </c>
      <c r="CJ97">
        <v>0</v>
      </c>
      <c r="CK97">
        <v>1</v>
      </c>
      <c r="CL97">
        <v>0</v>
      </c>
      <c r="CM97">
        <v>0</v>
      </c>
      <c r="CN97">
        <v>0</v>
      </c>
      <c r="CO97">
        <v>1</v>
      </c>
      <c r="CP97" s="17">
        <v>0</v>
      </c>
      <c r="CQ97">
        <v>0.14599999999999999</v>
      </c>
      <c r="CR97">
        <v>187</v>
      </c>
      <c r="CS97">
        <v>1</v>
      </c>
      <c r="CT97">
        <v>0</v>
      </c>
      <c r="CU97">
        <v>27</v>
      </c>
      <c r="DA97" s="33" t="s">
        <v>85</v>
      </c>
    </row>
    <row r="98" spans="1:105" x14ac:dyDescent="0.25">
      <c r="A98">
        <v>97</v>
      </c>
      <c r="B98">
        <v>9</v>
      </c>
      <c r="C98" s="24" t="s">
        <v>4</v>
      </c>
      <c r="D98" s="12">
        <v>13.2</v>
      </c>
      <c r="E98" s="13">
        <v>0.8</v>
      </c>
      <c r="F98" s="7">
        <f t="shared" si="17"/>
        <v>16.499999999999996</v>
      </c>
      <c r="G98" s="7">
        <f t="shared" si="12"/>
        <v>12.399999999999999</v>
      </c>
      <c r="H98" s="15">
        <f t="shared" si="13"/>
        <v>14</v>
      </c>
      <c r="I98" s="11">
        <f>IFERROR(F98/SQRT(F98^2+U98), "X")</f>
        <v>0.50318677540878542</v>
      </c>
      <c r="J98" s="32">
        <f>IFERROR(SQRT((1-I98^2)/U98), "X")</f>
        <v>3.0496168206593063E-2</v>
      </c>
      <c r="K98" s="32">
        <f t="shared" si="14"/>
        <v>32.79100486413919</v>
      </c>
      <c r="L98" s="8">
        <v>1</v>
      </c>
      <c r="M98" s="9">
        <v>0</v>
      </c>
      <c r="N98" s="8">
        <v>0</v>
      </c>
      <c r="O98" s="9">
        <v>0</v>
      </c>
      <c r="P98" s="9">
        <v>0</v>
      </c>
      <c r="Q98" s="9">
        <v>1</v>
      </c>
      <c r="R98" s="9">
        <v>0</v>
      </c>
      <c r="S98" s="8">
        <v>809</v>
      </c>
      <c r="T98" s="9">
        <v>5</v>
      </c>
      <c r="U98" s="9">
        <f t="shared" si="15"/>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8"/>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0</v>
      </c>
      <c r="BT98">
        <v>1</v>
      </c>
      <c r="BU98" s="17">
        <v>0</v>
      </c>
      <c r="BV98">
        <v>0</v>
      </c>
      <c r="BW98">
        <v>0</v>
      </c>
      <c r="BX98">
        <v>0</v>
      </c>
      <c r="BY98" s="17">
        <v>1</v>
      </c>
      <c r="BZ98">
        <v>0</v>
      </c>
      <c r="CA98">
        <v>0</v>
      </c>
      <c r="CB98">
        <v>0</v>
      </c>
      <c r="CC98">
        <v>0</v>
      </c>
      <c r="CD98" s="17">
        <v>0</v>
      </c>
      <c r="CE98">
        <v>0</v>
      </c>
      <c r="CF98">
        <v>0</v>
      </c>
      <c r="CG98">
        <v>1</v>
      </c>
      <c r="CH98">
        <v>1</v>
      </c>
      <c r="CI98">
        <v>1</v>
      </c>
      <c r="CJ98">
        <v>0</v>
      </c>
      <c r="CK98">
        <v>1</v>
      </c>
      <c r="CL98">
        <v>0</v>
      </c>
      <c r="CM98">
        <v>0</v>
      </c>
      <c r="CN98">
        <v>0</v>
      </c>
      <c r="CO98">
        <v>1</v>
      </c>
      <c r="CP98" s="17">
        <v>0</v>
      </c>
      <c r="CQ98">
        <v>0.14599999999999999</v>
      </c>
      <c r="CR98">
        <v>187</v>
      </c>
      <c r="CS98">
        <v>1</v>
      </c>
      <c r="CT98">
        <v>0</v>
      </c>
      <c r="CU98">
        <v>27</v>
      </c>
      <c r="DA98" s="33" t="s">
        <v>85</v>
      </c>
    </row>
    <row r="99" spans="1:105" s="50" customFormat="1" x14ac:dyDescent="0.25">
      <c r="A99">
        <v>98</v>
      </c>
      <c r="B99" s="50">
        <v>9</v>
      </c>
      <c r="C99" s="51" t="s">
        <v>4</v>
      </c>
      <c r="D99" s="52">
        <v>5.7</v>
      </c>
      <c r="E99" s="53">
        <v>0.3</v>
      </c>
      <c r="F99" s="54">
        <f t="shared" si="17"/>
        <v>19</v>
      </c>
      <c r="G99" s="54">
        <f t="shared" si="12"/>
        <v>5.4</v>
      </c>
      <c r="H99" s="55">
        <f t="shared" si="13"/>
        <v>6</v>
      </c>
      <c r="I99" s="56">
        <f>IFERROR(F99/SQRT(F99^2+U99), "X")</f>
        <v>0.25526937707771807</v>
      </c>
      <c r="J99" s="57">
        <f>IFERROR(SQRT((1-I99^2)/U99), "X")</f>
        <v>1.3435230372511476E-2</v>
      </c>
      <c r="K99" s="57">
        <f t="shared" si="14"/>
        <v>74.431176263713581</v>
      </c>
      <c r="L99" s="58">
        <v>1</v>
      </c>
      <c r="M99" s="59">
        <v>0</v>
      </c>
      <c r="N99" s="58">
        <v>0</v>
      </c>
      <c r="O99" s="59">
        <v>0</v>
      </c>
      <c r="P99" s="59">
        <v>0</v>
      </c>
      <c r="Q99" s="59">
        <v>1</v>
      </c>
      <c r="R99" s="59">
        <v>0</v>
      </c>
      <c r="S99" s="58">
        <v>5186</v>
      </c>
      <c r="T99" s="59">
        <v>6</v>
      </c>
      <c r="U99" s="59">
        <f t="shared" si="15"/>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8"/>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0</v>
      </c>
      <c r="BT99" s="50">
        <v>1</v>
      </c>
      <c r="BU99" s="64">
        <v>0</v>
      </c>
      <c r="BV99" s="50">
        <v>0</v>
      </c>
      <c r="BW99" s="50">
        <v>0</v>
      </c>
      <c r="BX99" s="50">
        <v>0</v>
      </c>
      <c r="BY99" s="64">
        <v>1</v>
      </c>
      <c r="BZ99" s="50">
        <v>0</v>
      </c>
      <c r="CA99" s="50">
        <v>0</v>
      </c>
      <c r="CB99" s="50">
        <v>0</v>
      </c>
      <c r="CC99" s="50">
        <v>0</v>
      </c>
      <c r="CD99" s="64">
        <v>0</v>
      </c>
      <c r="CE99" s="50">
        <v>0</v>
      </c>
      <c r="CF99" s="50">
        <v>0</v>
      </c>
      <c r="CG99" s="50">
        <v>1</v>
      </c>
      <c r="CH99" s="50">
        <v>1</v>
      </c>
      <c r="CI99" s="50">
        <v>1</v>
      </c>
      <c r="CJ99" s="50">
        <v>0</v>
      </c>
      <c r="CK99" s="50">
        <v>1</v>
      </c>
      <c r="CL99" s="50">
        <v>1</v>
      </c>
      <c r="CM99" s="50">
        <v>0</v>
      </c>
      <c r="CN99" s="50">
        <v>0</v>
      </c>
      <c r="CO99" s="50">
        <v>1</v>
      </c>
      <c r="CP99" s="64">
        <v>0</v>
      </c>
      <c r="CQ99">
        <v>0.14599999999999999</v>
      </c>
      <c r="CR99">
        <v>187</v>
      </c>
      <c r="CS99">
        <v>1</v>
      </c>
      <c r="CT99">
        <v>0</v>
      </c>
      <c r="CU99">
        <v>27</v>
      </c>
      <c r="CV99" s="66"/>
      <c r="DA99" s="33" t="s">
        <v>85</v>
      </c>
    </row>
    <row r="100" spans="1:105" x14ac:dyDescent="0.25">
      <c r="A100">
        <v>99</v>
      </c>
      <c r="B100">
        <v>10</v>
      </c>
      <c r="C100" s="24" t="s">
        <v>22</v>
      </c>
      <c r="D100" s="12">
        <v>7.3</v>
      </c>
      <c r="E100" s="13">
        <f t="shared" ref="E100:E114" si="20">D100/F100</f>
        <v>1.1388455538221529</v>
      </c>
      <c r="F100" s="7">
        <v>6.41</v>
      </c>
      <c r="G100" s="7">
        <f t="shared" si="12"/>
        <v>6.1611544461778465</v>
      </c>
      <c r="H100" s="15">
        <f t="shared" si="13"/>
        <v>8.4388455538221532</v>
      </c>
      <c r="I100" s="11">
        <f>IFERROR(F100/SQRT(F100^2+U100), "X")</f>
        <v>0.38030453864855263</v>
      </c>
      <c r="J100" s="32">
        <f>IFERROR(SQRT((1-I100^2)/U100), "X")</f>
        <v>5.9329881224423182E-2</v>
      </c>
      <c r="K100" s="32">
        <f t="shared" si="14"/>
        <v>16.854913230272057</v>
      </c>
      <c r="L100" s="8">
        <v>0</v>
      </c>
      <c r="M100" s="9">
        <v>1</v>
      </c>
      <c r="N100" s="8">
        <v>0</v>
      </c>
      <c r="O100" s="9">
        <v>0</v>
      </c>
      <c r="P100" s="9">
        <v>1</v>
      </c>
      <c r="Q100" s="9">
        <v>0</v>
      </c>
      <c r="R100" s="9">
        <v>0</v>
      </c>
      <c r="S100" s="8">
        <v>250</v>
      </c>
      <c r="T100" s="9">
        <v>6</v>
      </c>
      <c r="U100" s="9">
        <f t="shared" si="15"/>
        <v>243</v>
      </c>
      <c r="V100" s="9">
        <f>COUNTIF(B:B,B100)</f>
        <v>15</v>
      </c>
      <c r="W100" s="7">
        <v>8.9</v>
      </c>
      <c r="X100" s="7">
        <f>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1">(1-$AK$100-$AN$100)/2</f>
        <v>0.16000000000000003</v>
      </c>
      <c r="AM100" s="32">
        <f t="shared" si="21"/>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v>0</v>
      </c>
      <c r="BU100" s="17">
        <v>0</v>
      </c>
      <c r="BV100">
        <v>0</v>
      </c>
      <c r="BW100">
        <v>0</v>
      </c>
      <c r="BX100">
        <v>1</v>
      </c>
      <c r="BY100" s="17">
        <v>0</v>
      </c>
      <c r="BZ100">
        <v>0</v>
      </c>
      <c r="CA100">
        <v>0</v>
      </c>
      <c r="CB100">
        <v>0</v>
      </c>
      <c r="CC100">
        <v>0</v>
      </c>
      <c r="CD100" s="17">
        <v>0</v>
      </c>
      <c r="CE100">
        <v>1</v>
      </c>
      <c r="CF100">
        <v>1</v>
      </c>
      <c r="CG100">
        <v>0</v>
      </c>
      <c r="CH100">
        <v>0</v>
      </c>
      <c r="CI100">
        <v>0</v>
      </c>
      <c r="CJ100">
        <v>0</v>
      </c>
      <c r="CK100">
        <v>1</v>
      </c>
      <c r="CL100">
        <v>0</v>
      </c>
      <c r="CM100">
        <v>0</v>
      </c>
      <c r="CN100">
        <v>0</v>
      </c>
      <c r="CO100">
        <v>1</v>
      </c>
      <c r="CP100" s="17">
        <v>0</v>
      </c>
      <c r="CQ100">
        <v>0</v>
      </c>
      <c r="CR100">
        <v>110</v>
      </c>
      <c r="CS100">
        <v>0</v>
      </c>
      <c r="CT100">
        <v>1</v>
      </c>
      <c r="CU100">
        <v>19</v>
      </c>
      <c r="DA100" s="33" t="s">
        <v>85</v>
      </c>
    </row>
    <row r="101" spans="1:105" x14ac:dyDescent="0.25">
      <c r="A101">
        <v>100</v>
      </c>
      <c r="B101">
        <v>10</v>
      </c>
      <c r="C101" s="24" t="s">
        <v>22</v>
      </c>
      <c r="D101" s="12">
        <v>14.51</v>
      </c>
      <c r="E101" s="13">
        <f t="shared" si="20"/>
        <v>4.0530726256983236</v>
      </c>
      <c r="F101" s="7">
        <v>3.58</v>
      </c>
      <c r="G101" s="7">
        <f t="shared" si="12"/>
        <v>10.456927374301676</v>
      </c>
      <c r="H101" s="15">
        <f t="shared" si="13"/>
        <v>18.563072625698325</v>
      </c>
      <c r="I101" s="11">
        <f>IFERROR(F101/SQRT(F101^2+U101), "X")</f>
        <v>0.22383027853521564</v>
      </c>
      <c r="J101" s="32">
        <f>IFERROR(SQRT((1-I101^2)/U101), "X")</f>
        <v>6.2522424171847946E-2</v>
      </c>
      <c r="K101" s="32">
        <f t="shared" si="14"/>
        <v>15.994261470915124</v>
      </c>
      <c r="L101" s="8">
        <v>0</v>
      </c>
      <c r="M101" s="9">
        <v>1</v>
      </c>
      <c r="N101" s="8">
        <v>0</v>
      </c>
      <c r="O101" s="9">
        <v>0</v>
      </c>
      <c r="P101" s="9">
        <v>1</v>
      </c>
      <c r="Q101" s="9">
        <v>0</v>
      </c>
      <c r="R101" s="9">
        <v>0</v>
      </c>
      <c r="S101" s="8">
        <v>250</v>
      </c>
      <c r="T101" s="9">
        <v>6</v>
      </c>
      <c r="U101" s="9">
        <f t="shared" si="15"/>
        <v>243</v>
      </c>
      <c r="V101" s="9">
        <f>COUNTIF(B:B,B101)</f>
        <v>15</v>
      </c>
      <c r="W101" s="7">
        <v>8.9</v>
      </c>
      <c r="X101" s="7">
        <f>BM101-W101-6</f>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1"/>
        <v>0.16000000000000003</v>
      </c>
      <c r="AM101" s="32">
        <f t="shared" si="21"/>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0</v>
      </c>
      <c r="BR101">
        <v>1</v>
      </c>
      <c r="BS101">
        <v>0</v>
      </c>
      <c r="BT101">
        <v>0</v>
      </c>
      <c r="BU101" s="17">
        <v>0</v>
      </c>
      <c r="BV101">
        <v>0</v>
      </c>
      <c r="BW101">
        <v>0</v>
      </c>
      <c r="BX101">
        <v>1</v>
      </c>
      <c r="BY101" s="17">
        <v>0</v>
      </c>
      <c r="BZ101">
        <v>1</v>
      </c>
      <c r="CA101">
        <v>1</v>
      </c>
      <c r="CB101">
        <v>0</v>
      </c>
      <c r="CC101">
        <v>0</v>
      </c>
      <c r="CD101" s="17">
        <v>1</v>
      </c>
      <c r="CE101">
        <v>1</v>
      </c>
      <c r="CF101">
        <v>1</v>
      </c>
      <c r="CG101">
        <v>0</v>
      </c>
      <c r="CH101">
        <v>0</v>
      </c>
      <c r="CI101">
        <v>0</v>
      </c>
      <c r="CJ101">
        <v>0</v>
      </c>
      <c r="CK101">
        <v>1</v>
      </c>
      <c r="CL101">
        <v>0</v>
      </c>
      <c r="CM101">
        <v>0</v>
      </c>
      <c r="CN101">
        <v>0</v>
      </c>
      <c r="CO101">
        <v>1</v>
      </c>
      <c r="CP101" s="17">
        <v>0</v>
      </c>
      <c r="CQ101">
        <v>0</v>
      </c>
      <c r="CR101">
        <v>110</v>
      </c>
      <c r="CS101">
        <v>0</v>
      </c>
      <c r="CT101">
        <v>1</v>
      </c>
      <c r="CU101">
        <v>19</v>
      </c>
      <c r="DA101" s="33" t="s">
        <v>85</v>
      </c>
    </row>
    <row r="102" spans="1:105" x14ac:dyDescent="0.25">
      <c r="A102">
        <v>101</v>
      </c>
      <c r="B102">
        <v>10</v>
      </c>
      <c r="C102" s="24" t="s">
        <v>22</v>
      </c>
      <c r="D102" s="12">
        <v>12.53</v>
      </c>
      <c r="E102" s="13">
        <f t="shared" si="20"/>
        <v>2.4377431906614788</v>
      </c>
      <c r="F102" s="7">
        <v>5.14</v>
      </c>
      <c r="G102" s="7">
        <f t="shared" si="12"/>
        <v>10.092256809338521</v>
      </c>
      <c r="H102" s="15">
        <f t="shared" si="13"/>
        <v>14.967743190661478</v>
      </c>
      <c r="I102" s="11">
        <f>IFERROR(F102/SQRT(F102^2+U102), "X")</f>
        <v>0.31314719471419267</v>
      </c>
      <c r="J102" s="32">
        <f>IFERROR(SQRT((1-I102^2)/U102), "X")</f>
        <v>6.0923578738169781E-2</v>
      </c>
      <c r="K102" s="32">
        <f t="shared" si="14"/>
        <v>16.414006214206207</v>
      </c>
      <c r="L102" s="8">
        <v>0</v>
      </c>
      <c r="M102" s="9">
        <v>1</v>
      </c>
      <c r="N102" s="8">
        <v>0</v>
      </c>
      <c r="O102" s="9">
        <v>0</v>
      </c>
      <c r="P102" s="9">
        <v>1</v>
      </c>
      <c r="Q102" s="9">
        <v>0</v>
      </c>
      <c r="R102" s="9">
        <v>0</v>
      </c>
      <c r="S102" s="8">
        <v>250</v>
      </c>
      <c r="T102" s="9">
        <v>6</v>
      </c>
      <c r="U102" s="9">
        <f t="shared" si="15"/>
        <v>243</v>
      </c>
      <c r="V102" s="9">
        <f>COUNTIF(B:B,B102)</f>
        <v>15</v>
      </c>
      <c r="W102" s="7">
        <v>8.9</v>
      </c>
      <c r="X102" s="7">
        <f>BM102-W102-6</f>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1"/>
        <v>0.16000000000000003</v>
      </c>
      <c r="AM102" s="32">
        <f t="shared" si="21"/>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0</v>
      </c>
      <c r="BR102">
        <v>1</v>
      </c>
      <c r="BS102">
        <v>0</v>
      </c>
      <c r="BT102">
        <v>0</v>
      </c>
      <c r="BU102" s="17">
        <v>0</v>
      </c>
      <c r="BV102">
        <v>0</v>
      </c>
      <c r="BW102">
        <v>0</v>
      </c>
      <c r="BX102">
        <v>1</v>
      </c>
      <c r="BY102" s="17">
        <v>0</v>
      </c>
      <c r="BZ102">
        <v>1</v>
      </c>
      <c r="CA102">
        <v>1</v>
      </c>
      <c r="CB102">
        <v>0</v>
      </c>
      <c r="CC102">
        <v>0</v>
      </c>
      <c r="CD102" s="17">
        <v>1</v>
      </c>
      <c r="CE102">
        <v>1</v>
      </c>
      <c r="CF102">
        <v>1</v>
      </c>
      <c r="CG102">
        <v>0</v>
      </c>
      <c r="CH102">
        <v>0</v>
      </c>
      <c r="CI102">
        <v>0</v>
      </c>
      <c r="CJ102">
        <v>0</v>
      </c>
      <c r="CK102">
        <v>1</v>
      </c>
      <c r="CL102">
        <v>0</v>
      </c>
      <c r="CM102">
        <v>0</v>
      </c>
      <c r="CN102">
        <v>0</v>
      </c>
      <c r="CO102">
        <v>1</v>
      </c>
      <c r="CP102" s="17">
        <v>0</v>
      </c>
      <c r="CQ102">
        <v>0</v>
      </c>
      <c r="CR102">
        <v>110</v>
      </c>
      <c r="CS102">
        <v>0</v>
      </c>
      <c r="CT102">
        <v>1</v>
      </c>
      <c r="CU102">
        <v>19</v>
      </c>
      <c r="DA102" s="33" t="s">
        <v>85</v>
      </c>
    </row>
    <row r="103" spans="1:105" x14ac:dyDescent="0.25">
      <c r="A103">
        <v>102</v>
      </c>
      <c r="B103">
        <v>10</v>
      </c>
      <c r="C103" s="24" t="s">
        <v>22</v>
      </c>
      <c r="D103" s="12">
        <v>12.33</v>
      </c>
      <c r="E103" s="13">
        <f t="shared" si="20"/>
        <v>2.1113013698630136</v>
      </c>
      <c r="F103" s="7">
        <v>5.84</v>
      </c>
      <c r="G103" s="7">
        <f t="shared" si="12"/>
        <v>10.218698630136986</v>
      </c>
      <c r="H103" s="15">
        <f t="shared" si="13"/>
        <v>14.441301369863014</v>
      </c>
      <c r="I103" s="11">
        <f>IFERROR(F103/SQRT(F103^2+U103), "X")</f>
        <v>0.35082472695207928</v>
      </c>
      <c r="J103" s="32">
        <f>IFERROR(SQRT((1-I103^2)/U103), "X")</f>
        <v>6.0072727217821795E-2</v>
      </c>
      <c r="K103" s="32">
        <f t="shared" si="14"/>
        <v>16.646489119330838</v>
      </c>
      <c r="L103" s="8">
        <v>0</v>
      </c>
      <c r="M103" s="9">
        <v>1</v>
      </c>
      <c r="N103" s="8">
        <v>0</v>
      </c>
      <c r="O103" s="9">
        <v>0</v>
      </c>
      <c r="P103" s="9">
        <v>1</v>
      </c>
      <c r="Q103" s="9">
        <v>0</v>
      </c>
      <c r="R103" s="9">
        <v>0</v>
      </c>
      <c r="S103" s="8">
        <v>250</v>
      </c>
      <c r="T103" s="9">
        <v>6</v>
      </c>
      <c r="U103" s="9">
        <f t="shared" si="15"/>
        <v>243</v>
      </c>
      <c r="V103" s="9">
        <f>COUNTIF(B:B,B103)</f>
        <v>15</v>
      </c>
      <c r="W103" s="7">
        <v>8.9</v>
      </c>
      <c r="X103" s="7">
        <f>BM103-W103-6</f>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1"/>
        <v>0.16000000000000003</v>
      </c>
      <c r="AM103" s="32">
        <f t="shared" si="21"/>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0</v>
      </c>
      <c r="BR103">
        <v>1</v>
      </c>
      <c r="BS103">
        <v>0</v>
      </c>
      <c r="BT103">
        <v>0</v>
      </c>
      <c r="BU103" s="17">
        <v>0</v>
      </c>
      <c r="BV103">
        <v>0</v>
      </c>
      <c r="BW103">
        <v>0</v>
      </c>
      <c r="BX103">
        <v>1</v>
      </c>
      <c r="BY103" s="17">
        <v>0</v>
      </c>
      <c r="BZ103">
        <v>1</v>
      </c>
      <c r="CA103">
        <v>1</v>
      </c>
      <c r="CB103">
        <v>0</v>
      </c>
      <c r="CC103">
        <v>0</v>
      </c>
      <c r="CD103" s="17">
        <v>1</v>
      </c>
      <c r="CE103">
        <v>1</v>
      </c>
      <c r="CF103">
        <v>1</v>
      </c>
      <c r="CG103">
        <v>0</v>
      </c>
      <c r="CH103">
        <v>0</v>
      </c>
      <c r="CI103">
        <v>0</v>
      </c>
      <c r="CJ103">
        <v>0</v>
      </c>
      <c r="CK103">
        <v>1</v>
      </c>
      <c r="CL103">
        <v>0</v>
      </c>
      <c r="CM103">
        <v>0</v>
      </c>
      <c r="CN103">
        <v>0</v>
      </c>
      <c r="CO103">
        <v>1</v>
      </c>
      <c r="CP103" s="17">
        <v>0</v>
      </c>
      <c r="CQ103">
        <v>0</v>
      </c>
      <c r="CR103">
        <v>110</v>
      </c>
      <c r="CS103">
        <v>0</v>
      </c>
      <c r="CT103">
        <v>1</v>
      </c>
      <c r="CU103">
        <v>19</v>
      </c>
      <c r="DA103" s="33" t="s">
        <v>85</v>
      </c>
    </row>
    <row r="104" spans="1:105" x14ac:dyDescent="0.25">
      <c r="A104">
        <v>103</v>
      </c>
      <c r="B104">
        <v>10</v>
      </c>
      <c r="C104" s="24" t="s">
        <v>22</v>
      </c>
      <c r="D104" s="12">
        <v>6.54</v>
      </c>
      <c r="E104" s="13">
        <f t="shared" si="20"/>
        <v>0.55897435897435899</v>
      </c>
      <c r="F104" s="7">
        <v>11.7</v>
      </c>
      <c r="G104" s="7">
        <f t="shared" si="12"/>
        <v>5.9810256410256413</v>
      </c>
      <c r="H104" s="15">
        <f t="shared" si="13"/>
        <v>7.0989743589743588</v>
      </c>
      <c r="I104" s="11">
        <f>IFERROR(F104/SQRT(F104^2+U104), "X")</f>
        <v>0.60107586511526123</v>
      </c>
      <c r="J104" s="32">
        <f>IFERROR(SQRT((1-I104^2)/U104), "X")</f>
        <v>5.1374005565406944E-2</v>
      </c>
      <c r="K104" s="32">
        <f t="shared" si="14"/>
        <v>19.465096968677038</v>
      </c>
      <c r="L104" s="8">
        <v>0</v>
      </c>
      <c r="M104" s="9">
        <v>1</v>
      </c>
      <c r="N104" s="8">
        <v>0</v>
      </c>
      <c r="O104" s="9">
        <v>0</v>
      </c>
      <c r="P104" s="9">
        <v>1</v>
      </c>
      <c r="Q104" s="9">
        <v>0</v>
      </c>
      <c r="R104" s="9">
        <v>0</v>
      </c>
      <c r="S104" s="8">
        <v>250</v>
      </c>
      <c r="T104" s="9">
        <v>7</v>
      </c>
      <c r="U104" s="9">
        <f t="shared" si="15"/>
        <v>242</v>
      </c>
      <c r="V104" s="9">
        <f>COUNTIF(B:B,B104)</f>
        <v>15</v>
      </c>
      <c r="W104" s="7">
        <v>8.9</v>
      </c>
      <c r="X104" s="7">
        <f>BM104-W104-6</f>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1"/>
        <v>0.16000000000000003</v>
      </c>
      <c r="AM104" s="32">
        <f t="shared" si="21"/>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0</v>
      </c>
      <c r="BR104">
        <v>1</v>
      </c>
      <c r="BS104">
        <v>0</v>
      </c>
      <c r="BT104">
        <v>0</v>
      </c>
      <c r="BU104" s="17">
        <v>0</v>
      </c>
      <c r="BV104">
        <v>0</v>
      </c>
      <c r="BW104">
        <v>0</v>
      </c>
      <c r="BX104">
        <v>1</v>
      </c>
      <c r="BY104" s="17">
        <v>0</v>
      </c>
      <c r="BZ104">
        <v>0</v>
      </c>
      <c r="CA104">
        <v>0</v>
      </c>
      <c r="CB104">
        <v>0</v>
      </c>
      <c r="CC104">
        <v>0</v>
      </c>
      <c r="CD104" s="17">
        <v>0</v>
      </c>
      <c r="CE104">
        <v>1</v>
      </c>
      <c r="CF104">
        <v>1</v>
      </c>
      <c r="CG104">
        <v>0</v>
      </c>
      <c r="CH104">
        <v>0</v>
      </c>
      <c r="CI104">
        <v>0</v>
      </c>
      <c r="CJ104">
        <v>0</v>
      </c>
      <c r="CK104">
        <v>1</v>
      </c>
      <c r="CL104">
        <v>0</v>
      </c>
      <c r="CM104">
        <v>0</v>
      </c>
      <c r="CN104">
        <v>0</v>
      </c>
      <c r="CO104">
        <v>1</v>
      </c>
      <c r="CP104" s="17">
        <v>1</v>
      </c>
      <c r="CQ104">
        <v>0</v>
      </c>
      <c r="CR104">
        <v>110</v>
      </c>
      <c r="CS104">
        <v>0</v>
      </c>
      <c r="CT104">
        <v>1</v>
      </c>
      <c r="CU104">
        <v>19</v>
      </c>
      <c r="DA104" s="33" t="s">
        <v>85</v>
      </c>
    </row>
    <row r="105" spans="1:105" x14ac:dyDescent="0.25">
      <c r="A105">
        <v>104</v>
      </c>
      <c r="B105">
        <v>10</v>
      </c>
      <c r="C105" s="24" t="s">
        <v>22</v>
      </c>
      <c r="D105" s="12">
        <v>12.58</v>
      </c>
      <c r="E105" s="13">
        <f t="shared" si="20"/>
        <v>3.981012658227848</v>
      </c>
      <c r="F105" s="7">
        <v>3.16</v>
      </c>
      <c r="G105" s="7">
        <f t="shared" si="12"/>
        <v>8.5989873417721512</v>
      </c>
      <c r="H105" s="15">
        <f t="shared" si="13"/>
        <v>16.561012658227849</v>
      </c>
      <c r="I105" s="11">
        <f>IFERROR(F105/SQRT(F105^2+U105), "X")</f>
        <v>0.19906697682735652</v>
      </c>
      <c r="J105" s="32">
        <f>IFERROR(SQRT((1-I105^2)/U105), "X")</f>
        <v>6.2995878742834341E-2</v>
      </c>
      <c r="K105" s="32">
        <f t="shared" si="14"/>
        <v>15.874054302540356</v>
      </c>
      <c r="L105" s="8">
        <v>0</v>
      </c>
      <c r="M105" s="9">
        <v>1</v>
      </c>
      <c r="N105" s="8">
        <v>0</v>
      </c>
      <c r="O105" s="9">
        <v>0</v>
      </c>
      <c r="P105" s="9">
        <v>1</v>
      </c>
      <c r="Q105" s="9">
        <v>0</v>
      </c>
      <c r="R105" s="9">
        <v>0</v>
      </c>
      <c r="S105" s="8">
        <v>250</v>
      </c>
      <c r="T105" s="9">
        <v>7</v>
      </c>
      <c r="U105" s="9">
        <f t="shared" si="15"/>
        <v>242</v>
      </c>
      <c r="V105" s="9">
        <f>COUNTIF(B:B,B105)</f>
        <v>15</v>
      </c>
      <c r="W105" s="7">
        <v>8.9</v>
      </c>
      <c r="X105" s="7">
        <f>BM105-W105-6</f>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1"/>
        <v>0.16000000000000003</v>
      </c>
      <c r="AM105" s="32">
        <f t="shared" si="21"/>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v>0</v>
      </c>
      <c r="BU105" s="17">
        <v>0</v>
      </c>
      <c r="BV105">
        <v>0</v>
      </c>
      <c r="BW105">
        <v>0</v>
      </c>
      <c r="BX105">
        <v>1</v>
      </c>
      <c r="BY105" s="17">
        <v>0</v>
      </c>
      <c r="BZ105">
        <v>1</v>
      </c>
      <c r="CA105">
        <v>1</v>
      </c>
      <c r="CB105">
        <v>0</v>
      </c>
      <c r="CC105">
        <v>0</v>
      </c>
      <c r="CD105" s="17">
        <v>1</v>
      </c>
      <c r="CE105">
        <v>1</v>
      </c>
      <c r="CF105">
        <v>1</v>
      </c>
      <c r="CG105">
        <v>0</v>
      </c>
      <c r="CH105">
        <v>0</v>
      </c>
      <c r="CI105">
        <v>0</v>
      </c>
      <c r="CJ105">
        <v>0</v>
      </c>
      <c r="CK105">
        <v>1</v>
      </c>
      <c r="CL105">
        <v>0</v>
      </c>
      <c r="CM105">
        <v>0</v>
      </c>
      <c r="CN105">
        <v>0</v>
      </c>
      <c r="CO105">
        <v>1</v>
      </c>
      <c r="CP105" s="17">
        <v>1</v>
      </c>
      <c r="CQ105">
        <v>0</v>
      </c>
      <c r="CR105">
        <v>110</v>
      </c>
      <c r="CS105">
        <v>0</v>
      </c>
      <c r="CT105">
        <v>1</v>
      </c>
      <c r="CU105">
        <v>19</v>
      </c>
      <c r="DA105" s="33" t="s">
        <v>85</v>
      </c>
    </row>
    <row r="106" spans="1:105" x14ac:dyDescent="0.25">
      <c r="A106">
        <v>105</v>
      </c>
      <c r="B106">
        <v>10</v>
      </c>
      <c r="C106" s="24" t="s">
        <v>22</v>
      </c>
      <c r="D106" s="12">
        <v>10</v>
      </c>
      <c r="E106" s="13">
        <f t="shared" si="20"/>
        <v>2.9325513196480939</v>
      </c>
      <c r="F106" s="7">
        <v>3.41</v>
      </c>
      <c r="G106" s="7">
        <f t="shared" si="12"/>
        <v>7.0674486803519061</v>
      </c>
      <c r="H106" s="15">
        <f t="shared" si="13"/>
        <v>12.932551319648095</v>
      </c>
      <c r="I106" s="11">
        <f>IFERROR(F106/SQRT(F106^2+U106), "X")</f>
        <v>0.21411924080287578</v>
      </c>
      <c r="J106" s="32">
        <f>IFERROR(SQRT((1-I106^2)/U106), "X")</f>
        <v>6.2791566217852132E-2</v>
      </c>
      <c r="K106" s="32">
        <f t="shared" si="14"/>
        <v>15.925705635858025</v>
      </c>
      <c r="L106" s="8">
        <v>0</v>
      </c>
      <c r="M106" s="9">
        <v>1</v>
      </c>
      <c r="N106" s="8">
        <v>0</v>
      </c>
      <c r="O106" s="9">
        <v>0</v>
      </c>
      <c r="P106" s="9">
        <v>1</v>
      </c>
      <c r="Q106" s="9">
        <v>0</v>
      </c>
      <c r="R106" s="9">
        <v>0</v>
      </c>
      <c r="S106" s="8">
        <v>250</v>
      </c>
      <c r="T106" s="9">
        <v>7</v>
      </c>
      <c r="U106" s="9">
        <f t="shared" si="15"/>
        <v>242</v>
      </c>
      <c r="V106" s="9">
        <f>COUNTIF(B:B,B106)</f>
        <v>15</v>
      </c>
      <c r="W106" s="7">
        <v>8.9</v>
      </c>
      <c r="X106" s="7">
        <f>BM106-W106-6</f>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1"/>
        <v>0.16000000000000003</v>
      </c>
      <c r="AM106" s="32">
        <f t="shared" si="21"/>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v>0</v>
      </c>
      <c r="BU106" s="17">
        <v>0</v>
      </c>
      <c r="BV106">
        <v>0</v>
      </c>
      <c r="BW106">
        <v>0</v>
      </c>
      <c r="BX106">
        <v>1</v>
      </c>
      <c r="BY106" s="17">
        <v>0</v>
      </c>
      <c r="BZ106">
        <v>1</v>
      </c>
      <c r="CA106">
        <v>1</v>
      </c>
      <c r="CB106">
        <v>0</v>
      </c>
      <c r="CC106">
        <v>0</v>
      </c>
      <c r="CD106" s="17">
        <v>1</v>
      </c>
      <c r="CE106">
        <v>1</v>
      </c>
      <c r="CF106">
        <v>1</v>
      </c>
      <c r="CG106">
        <v>0</v>
      </c>
      <c r="CH106">
        <v>0</v>
      </c>
      <c r="CI106">
        <v>0</v>
      </c>
      <c r="CJ106">
        <v>0</v>
      </c>
      <c r="CK106">
        <v>1</v>
      </c>
      <c r="CL106">
        <v>0</v>
      </c>
      <c r="CM106">
        <v>0</v>
      </c>
      <c r="CN106">
        <v>0</v>
      </c>
      <c r="CO106">
        <v>1</v>
      </c>
      <c r="CP106" s="17">
        <v>1</v>
      </c>
      <c r="CQ106">
        <v>0</v>
      </c>
      <c r="CR106">
        <v>110</v>
      </c>
      <c r="CS106">
        <v>0</v>
      </c>
      <c r="CT106">
        <v>1</v>
      </c>
      <c r="CU106">
        <v>19</v>
      </c>
      <c r="DA106" s="33" t="s">
        <v>85</v>
      </c>
    </row>
    <row r="107" spans="1:105" x14ac:dyDescent="0.25">
      <c r="A107">
        <v>106</v>
      </c>
      <c r="B107">
        <v>10</v>
      </c>
      <c r="C107" s="24" t="s">
        <v>22</v>
      </c>
      <c r="D107" s="12">
        <v>11.13</v>
      </c>
      <c r="E107" s="13">
        <f t="shared" si="20"/>
        <v>1.6153846153846156</v>
      </c>
      <c r="F107" s="7">
        <v>6.89</v>
      </c>
      <c r="G107" s="7">
        <f t="shared" si="12"/>
        <v>9.5146153846153858</v>
      </c>
      <c r="H107" s="15">
        <f t="shared" si="13"/>
        <v>12.745384615384616</v>
      </c>
      <c r="I107" s="11">
        <f>IFERROR(F107/SQRT(F107^2+U107), "X")</f>
        <v>0.40496348573045571</v>
      </c>
      <c r="J107" s="32">
        <f>IFERROR(SQRT((1-I107^2)/U107), "X")</f>
        <v>5.8775542196002291E-2</v>
      </c>
      <c r="K107" s="32">
        <f t="shared" si="14"/>
        <v>17.013879628115394</v>
      </c>
      <c r="L107" s="8">
        <v>0</v>
      </c>
      <c r="M107" s="9">
        <v>1</v>
      </c>
      <c r="N107" s="8">
        <v>0</v>
      </c>
      <c r="O107" s="9">
        <v>0</v>
      </c>
      <c r="P107" s="9">
        <v>1</v>
      </c>
      <c r="Q107" s="9">
        <v>0</v>
      </c>
      <c r="R107" s="9">
        <v>0</v>
      </c>
      <c r="S107" s="8">
        <v>250</v>
      </c>
      <c r="T107" s="9">
        <v>7</v>
      </c>
      <c r="U107" s="9">
        <f t="shared" si="15"/>
        <v>242</v>
      </c>
      <c r="V107" s="9">
        <f>COUNTIF(B:B,B107)</f>
        <v>15</v>
      </c>
      <c r="W107" s="7">
        <v>8.9</v>
      </c>
      <c r="X107" s="7">
        <f>BM107-W107-6</f>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1"/>
        <v>0.16000000000000003</v>
      </c>
      <c r="AM107" s="32">
        <f t="shared" si="21"/>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v>0</v>
      </c>
      <c r="BU107" s="17">
        <v>0</v>
      </c>
      <c r="BV107">
        <v>0</v>
      </c>
      <c r="BW107">
        <v>0</v>
      </c>
      <c r="BX107">
        <v>1</v>
      </c>
      <c r="BY107" s="17">
        <v>0</v>
      </c>
      <c r="BZ107">
        <v>1</v>
      </c>
      <c r="CA107">
        <v>1</v>
      </c>
      <c r="CB107">
        <v>0</v>
      </c>
      <c r="CC107">
        <v>0</v>
      </c>
      <c r="CD107" s="17">
        <v>1</v>
      </c>
      <c r="CE107">
        <v>1</v>
      </c>
      <c r="CF107">
        <v>1</v>
      </c>
      <c r="CG107">
        <v>0</v>
      </c>
      <c r="CH107">
        <v>0</v>
      </c>
      <c r="CI107">
        <v>0</v>
      </c>
      <c r="CJ107">
        <v>0</v>
      </c>
      <c r="CK107">
        <v>1</v>
      </c>
      <c r="CL107">
        <v>0</v>
      </c>
      <c r="CM107">
        <v>0</v>
      </c>
      <c r="CN107">
        <v>0</v>
      </c>
      <c r="CO107">
        <v>1</v>
      </c>
      <c r="CP107" s="17">
        <v>1</v>
      </c>
      <c r="CQ107">
        <v>0</v>
      </c>
      <c r="CR107">
        <v>110</v>
      </c>
      <c r="CS107">
        <v>0</v>
      </c>
      <c r="CT107">
        <v>1</v>
      </c>
      <c r="CU107">
        <v>19</v>
      </c>
      <c r="DA107" s="33" t="s">
        <v>85</v>
      </c>
    </row>
    <row r="108" spans="1:105" x14ac:dyDescent="0.25">
      <c r="A108">
        <v>107</v>
      </c>
      <c r="B108">
        <v>10</v>
      </c>
      <c r="C108" s="24" t="s">
        <v>22</v>
      </c>
      <c r="D108" s="12">
        <v>6.03</v>
      </c>
      <c r="E108" s="13">
        <f t="shared" si="20"/>
        <v>1.7179487179487181</v>
      </c>
      <c r="F108" s="7">
        <v>3.51</v>
      </c>
      <c r="G108" s="7">
        <f t="shared" si="12"/>
        <v>4.3120512820512822</v>
      </c>
      <c r="H108" s="15">
        <f t="shared" si="13"/>
        <v>7.7479487179487183</v>
      </c>
      <c r="I108" s="11">
        <f>IFERROR(F108/SQRT(F108^2+U108), "X")</f>
        <v>0.29631059031872276</v>
      </c>
      <c r="J108" s="32">
        <f>IFERROR(SQRT((1-I108^2)/U108), "X")</f>
        <v>8.441897160077573E-2</v>
      </c>
      <c r="K108" s="32">
        <f t="shared" si="14"/>
        <v>11.845678536918008</v>
      </c>
      <c r="L108" s="8">
        <v>0</v>
      </c>
      <c r="M108" s="9">
        <v>1</v>
      </c>
      <c r="N108" s="8">
        <v>0</v>
      </c>
      <c r="O108" s="9">
        <v>0</v>
      </c>
      <c r="P108" s="9">
        <v>1</v>
      </c>
      <c r="Q108" s="9">
        <v>0</v>
      </c>
      <c r="R108" s="9">
        <v>0</v>
      </c>
      <c r="S108" s="8">
        <v>135</v>
      </c>
      <c r="T108" s="9">
        <v>6</v>
      </c>
      <c r="U108" s="9">
        <f t="shared" si="15"/>
        <v>128</v>
      </c>
      <c r="V108" s="9">
        <f>COUNTIF(B:B,B108)</f>
        <v>15</v>
      </c>
      <c r="W108" s="7">
        <v>8.9</v>
      </c>
      <c r="X108" s="7">
        <f>BM108-W108-6</f>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1"/>
        <v>0.16000000000000003</v>
      </c>
      <c r="AM108" s="32">
        <f t="shared" si="21"/>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v>0</v>
      </c>
      <c r="BU108" s="17">
        <v>0</v>
      </c>
      <c r="BV108">
        <v>0</v>
      </c>
      <c r="BW108">
        <v>0</v>
      </c>
      <c r="BX108">
        <v>1</v>
      </c>
      <c r="BY108" s="17">
        <v>0</v>
      </c>
      <c r="BZ108">
        <v>0</v>
      </c>
      <c r="CA108">
        <v>0</v>
      </c>
      <c r="CB108">
        <v>0</v>
      </c>
      <c r="CC108">
        <v>0</v>
      </c>
      <c r="CD108" s="17">
        <v>0</v>
      </c>
      <c r="CE108">
        <v>1</v>
      </c>
      <c r="CF108">
        <v>1</v>
      </c>
      <c r="CG108">
        <v>0</v>
      </c>
      <c r="CH108">
        <v>0</v>
      </c>
      <c r="CI108">
        <v>0</v>
      </c>
      <c r="CJ108">
        <v>0</v>
      </c>
      <c r="CK108">
        <v>1</v>
      </c>
      <c r="CL108">
        <v>0</v>
      </c>
      <c r="CM108">
        <v>0</v>
      </c>
      <c r="CN108">
        <v>0</v>
      </c>
      <c r="CO108">
        <v>1</v>
      </c>
      <c r="CP108" s="17">
        <v>0</v>
      </c>
      <c r="CQ108">
        <v>0</v>
      </c>
      <c r="CR108">
        <v>110</v>
      </c>
      <c r="CS108">
        <v>0</v>
      </c>
      <c r="CT108">
        <v>1</v>
      </c>
      <c r="CU108">
        <v>19</v>
      </c>
      <c r="DA108" s="33" t="s">
        <v>85</v>
      </c>
    </row>
    <row r="109" spans="1:105" x14ac:dyDescent="0.25">
      <c r="A109">
        <v>108</v>
      </c>
      <c r="B109">
        <v>10</v>
      </c>
      <c r="C109" s="24" t="s">
        <v>22</v>
      </c>
      <c r="D109" s="12">
        <v>6.26</v>
      </c>
      <c r="E109" s="13">
        <f t="shared" si="20"/>
        <v>1.68733153638814</v>
      </c>
      <c r="F109" s="7">
        <v>3.71</v>
      </c>
      <c r="G109" s="7">
        <f t="shared" si="12"/>
        <v>4.5726684636118602</v>
      </c>
      <c r="H109" s="15">
        <f t="shared" si="13"/>
        <v>7.9473315363881394</v>
      </c>
      <c r="I109" s="11">
        <f>IFERROR(F109/SQRT(F109^2+U109), "X")</f>
        <v>0.31270005357381991</v>
      </c>
      <c r="J109" s="32">
        <f>IFERROR(SQRT((1-I109^2)/U109), "X")</f>
        <v>8.4285728726097006E-2</v>
      </c>
      <c r="K109" s="32">
        <f t="shared" si="14"/>
        <v>11.864404746973191</v>
      </c>
      <c r="L109" s="8">
        <v>0</v>
      </c>
      <c r="M109" s="9">
        <v>1</v>
      </c>
      <c r="N109" s="8">
        <v>0</v>
      </c>
      <c r="O109" s="9">
        <v>0</v>
      </c>
      <c r="P109" s="9">
        <v>1</v>
      </c>
      <c r="Q109" s="9">
        <v>0</v>
      </c>
      <c r="R109" s="9">
        <v>0</v>
      </c>
      <c r="S109" s="8">
        <v>135</v>
      </c>
      <c r="T109" s="9">
        <v>7</v>
      </c>
      <c r="U109" s="9">
        <f t="shared" si="15"/>
        <v>127</v>
      </c>
      <c r="V109" s="9">
        <f>COUNTIF(B:B,B109)</f>
        <v>15</v>
      </c>
      <c r="W109" s="7">
        <v>8.9</v>
      </c>
      <c r="X109" s="7">
        <f>BM109-W109-6</f>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1"/>
        <v>0.16000000000000003</v>
      </c>
      <c r="AM109" s="32">
        <f t="shared" si="21"/>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v>0</v>
      </c>
      <c r="BU109" s="17">
        <v>0</v>
      </c>
      <c r="BV109">
        <v>0</v>
      </c>
      <c r="BW109">
        <v>0</v>
      </c>
      <c r="BX109">
        <v>1</v>
      </c>
      <c r="BY109" s="17">
        <v>0</v>
      </c>
      <c r="BZ109">
        <v>0</v>
      </c>
      <c r="CA109">
        <v>0</v>
      </c>
      <c r="CB109">
        <v>0</v>
      </c>
      <c r="CC109">
        <v>0</v>
      </c>
      <c r="CD109" s="17">
        <v>0</v>
      </c>
      <c r="CE109">
        <v>1</v>
      </c>
      <c r="CF109">
        <v>1</v>
      </c>
      <c r="CG109">
        <v>0</v>
      </c>
      <c r="CH109">
        <v>0</v>
      </c>
      <c r="CI109">
        <v>0</v>
      </c>
      <c r="CJ109">
        <v>1</v>
      </c>
      <c r="CK109">
        <v>1</v>
      </c>
      <c r="CL109">
        <v>0</v>
      </c>
      <c r="CM109">
        <v>0</v>
      </c>
      <c r="CN109">
        <v>0</v>
      </c>
      <c r="CO109">
        <v>1</v>
      </c>
      <c r="CP109" s="17">
        <v>0</v>
      </c>
      <c r="CQ109">
        <v>0</v>
      </c>
      <c r="CR109">
        <v>110</v>
      </c>
      <c r="CS109">
        <v>0</v>
      </c>
      <c r="CT109">
        <v>1</v>
      </c>
      <c r="CU109">
        <v>19</v>
      </c>
      <c r="DA109" s="33" t="s">
        <v>85</v>
      </c>
    </row>
    <row r="110" spans="1:105" x14ac:dyDescent="0.25">
      <c r="A110">
        <v>109</v>
      </c>
      <c r="B110">
        <v>10</v>
      </c>
      <c r="C110" s="24" t="s">
        <v>22</v>
      </c>
      <c r="D110" s="12">
        <v>13.07</v>
      </c>
      <c r="E110" s="13">
        <f t="shared" si="20"/>
        <v>3.2675000000000001</v>
      </c>
      <c r="F110" s="7">
        <v>4</v>
      </c>
      <c r="G110" s="7">
        <f t="shared" si="12"/>
        <v>9.8025000000000002</v>
      </c>
      <c r="H110" s="15">
        <f t="shared" si="13"/>
        <v>16.337499999999999</v>
      </c>
      <c r="I110" s="11">
        <f>IFERROR(F110/SQRT(F110^2+U110), "X")</f>
        <v>0.33333333333333331</v>
      </c>
      <c r="J110" s="32">
        <f>IFERROR(SQRT((1-I110^2)/U110), "X")</f>
        <v>8.3333333333333329E-2</v>
      </c>
      <c r="K110" s="32">
        <f t="shared" si="14"/>
        <v>12</v>
      </c>
      <c r="L110" s="8">
        <v>0</v>
      </c>
      <c r="M110" s="9">
        <v>1</v>
      </c>
      <c r="N110" s="8">
        <v>0</v>
      </c>
      <c r="O110" s="9">
        <v>0</v>
      </c>
      <c r="P110" s="9">
        <v>1</v>
      </c>
      <c r="Q110" s="9">
        <v>0</v>
      </c>
      <c r="R110" s="9">
        <v>0</v>
      </c>
      <c r="S110" s="8">
        <v>135</v>
      </c>
      <c r="T110" s="9">
        <v>6</v>
      </c>
      <c r="U110" s="9">
        <f t="shared" si="15"/>
        <v>128</v>
      </c>
      <c r="V110" s="9">
        <f>COUNTIF(B:B,B110)</f>
        <v>15</v>
      </c>
      <c r="W110" s="7">
        <v>8.9</v>
      </c>
      <c r="X110" s="7">
        <f>BM110-W110-6</f>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1"/>
        <v>0.16000000000000003</v>
      </c>
      <c r="AM110" s="32">
        <f t="shared" si="21"/>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0</v>
      </c>
      <c r="BR110">
        <v>1</v>
      </c>
      <c r="BS110">
        <v>0</v>
      </c>
      <c r="BT110">
        <v>0</v>
      </c>
      <c r="BU110" s="17">
        <v>0</v>
      </c>
      <c r="BV110">
        <v>0</v>
      </c>
      <c r="BW110">
        <v>0</v>
      </c>
      <c r="BX110">
        <v>1</v>
      </c>
      <c r="BY110" s="17">
        <v>0</v>
      </c>
      <c r="BZ110">
        <v>1</v>
      </c>
      <c r="CA110">
        <v>1</v>
      </c>
      <c r="CB110">
        <v>0</v>
      </c>
      <c r="CC110">
        <v>0</v>
      </c>
      <c r="CD110" s="17">
        <v>1</v>
      </c>
      <c r="CE110">
        <v>1</v>
      </c>
      <c r="CF110">
        <v>1</v>
      </c>
      <c r="CG110">
        <v>0</v>
      </c>
      <c r="CH110">
        <v>0</v>
      </c>
      <c r="CI110">
        <v>0</v>
      </c>
      <c r="CJ110">
        <v>0</v>
      </c>
      <c r="CK110">
        <v>1</v>
      </c>
      <c r="CL110">
        <v>0</v>
      </c>
      <c r="CM110">
        <v>0</v>
      </c>
      <c r="CN110">
        <v>0</v>
      </c>
      <c r="CO110">
        <v>1</v>
      </c>
      <c r="CP110" s="17">
        <v>0</v>
      </c>
      <c r="CQ110">
        <v>0</v>
      </c>
      <c r="CR110">
        <v>110</v>
      </c>
      <c r="CS110">
        <v>0</v>
      </c>
      <c r="CT110">
        <v>1</v>
      </c>
      <c r="CU110">
        <v>19</v>
      </c>
      <c r="DA110" s="33" t="s">
        <v>85</v>
      </c>
    </row>
    <row r="111" spans="1:105" x14ac:dyDescent="0.25">
      <c r="A111">
        <v>110</v>
      </c>
      <c r="B111">
        <v>10</v>
      </c>
      <c r="C111" s="24" t="s">
        <v>22</v>
      </c>
      <c r="D111" s="12">
        <v>14.34</v>
      </c>
      <c r="E111" s="13">
        <f t="shared" si="20"/>
        <v>1.2256410256410257</v>
      </c>
      <c r="F111" s="7">
        <v>11.7</v>
      </c>
      <c r="G111" s="7">
        <f t="shared" si="12"/>
        <v>13.114358974358975</v>
      </c>
      <c r="H111" s="15">
        <f t="shared" si="13"/>
        <v>15.565641025641025</v>
      </c>
      <c r="I111" s="11">
        <f>IFERROR(F111/SQRT(F111^2+U111), "X")</f>
        <v>0.72023528688055971</v>
      </c>
      <c r="J111" s="32">
        <f>IFERROR(SQRT((1-I111^2)/U111), "X")</f>
        <v>6.1558571528252976E-2</v>
      </c>
      <c r="K111" s="32">
        <f t="shared" si="14"/>
        <v>16.244691440590675</v>
      </c>
      <c r="L111" s="8">
        <v>0</v>
      </c>
      <c r="M111" s="9">
        <v>1</v>
      </c>
      <c r="N111" s="8">
        <v>0</v>
      </c>
      <c r="O111" s="9">
        <v>0</v>
      </c>
      <c r="P111" s="9">
        <v>1</v>
      </c>
      <c r="Q111" s="9">
        <v>0</v>
      </c>
      <c r="R111" s="9">
        <v>0</v>
      </c>
      <c r="S111" s="8">
        <v>135</v>
      </c>
      <c r="T111" s="9">
        <v>7</v>
      </c>
      <c r="U111" s="9">
        <f t="shared" si="15"/>
        <v>127</v>
      </c>
      <c r="V111" s="9">
        <f>COUNTIF(B:B,B111)</f>
        <v>15</v>
      </c>
      <c r="W111" s="7">
        <v>8.9</v>
      </c>
      <c r="X111" s="7">
        <f>BM111-W111-6</f>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1"/>
        <v>0.16000000000000003</v>
      </c>
      <c r="AM111" s="32">
        <f t="shared" si="21"/>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0</v>
      </c>
      <c r="BR111">
        <v>1</v>
      </c>
      <c r="BS111">
        <v>0</v>
      </c>
      <c r="BT111">
        <v>0</v>
      </c>
      <c r="BU111" s="17">
        <v>0</v>
      </c>
      <c r="BV111">
        <v>0</v>
      </c>
      <c r="BW111">
        <v>0</v>
      </c>
      <c r="BX111">
        <v>1</v>
      </c>
      <c r="BY111" s="17">
        <v>0</v>
      </c>
      <c r="BZ111">
        <v>1</v>
      </c>
      <c r="CA111">
        <v>1</v>
      </c>
      <c r="CB111">
        <v>0</v>
      </c>
      <c r="CC111">
        <v>0</v>
      </c>
      <c r="CD111" s="17">
        <v>1</v>
      </c>
      <c r="CE111">
        <v>1</v>
      </c>
      <c r="CF111">
        <v>1</v>
      </c>
      <c r="CG111">
        <v>0</v>
      </c>
      <c r="CH111">
        <v>0</v>
      </c>
      <c r="CI111">
        <v>0</v>
      </c>
      <c r="CJ111">
        <v>1</v>
      </c>
      <c r="CK111">
        <v>1</v>
      </c>
      <c r="CL111">
        <v>0</v>
      </c>
      <c r="CM111">
        <v>0</v>
      </c>
      <c r="CN111">
        <v>0</v>
      </c>
      <c r="CO111">
        <v>1</v>
      </c>
      <c r="CP111" s="17">
        <v>0</v>
      </c>
      <c r="CQ111">
        <v>0</v>
      </c>
      <c r="CR111">
        <v>110</v>
      </c>
      <c r="CS111">
        <v>0</v>
      </c>
      <c r="CT111">
        <v>1</v>
      </c>
      <c r="CU111">
        <v>19</v>
      </c>
      <c r="DA111" s="33" t="s">
        <v>85</v>
      </c>
    </row>
    <row r="112" spans="1:105" x14ac:dyDescent="0.25">
      <c r="A112">
        <v>111</v>
      </c>
      <c r="B112">
        <v>10</v>
      </c>
      <c r="C112" s="24" t="s">
        <v>22</v>
      </c>
      <c r="D112" s="12">
        <v>12.13</v>
      </c>
      <c r="E112" s="13">
        <f t="shared" si="20"/>
        <v>3.9770491803278691</v>
      </c>
      <c r="F112" s="7">
        <v>3.05</v>
      </c>
      <c r="G112" s="7">
        <f t="shared" si="12"/>
        <v>8.1529508196721316</v>
      </c>
      <c r="H112" s="15">
        <f t="shared" si="13"/>
        <v>16.10704918032787</v>
      </c>
      <c r="I112" s="11">
        <f>IFERROR(F112/SQRT(F112^2+U112), "X")</f>
        <v>0.19239839057790684</v>
      </c>
      <c r="J112" s="32">
        <f>IFERROR(SQRT((1-I112^2)/U112), "X")</f>
        <v>6.3081439533739944E-2</v>
      </c>
      <c r="K112" s="32">
        <f t="shared" si="14"/>
        <v>15.852523458427685</v>
      </c>
      <c r="L112" s="8">
        <v>0</v>
      </c>
      <c r="M112" s="9">
        <v>1</v>
      </c>
      <c r="N112" s="8">
        <v>0</v>
      </c>
      <c r="O112" s="9">
        <v>0</v>
      </c>
      <c r="P112" s="9">
        <v>1</v>
      </c>
      <c r="Q112" s="9">
        <v>0</v>
      </c>
      <c r="R112" s="9">
        <v>0</v>
      </c>
      <c r="S112" s="8">
        <v>250</v>
      </c>
      <c r="T112" s="9">
        <v>7</v>
      </c>
      <c r="U112" s="9">
        <f t="shared" si="15"/>
        <v>242</v>
      </c>
      <c r="V112" s="9">
        <f>COUNTIF(B:B,B112)</f>
        <v>15</v>
      </c>
      <c r="W112" s="7">
        <v>8.9</v>
      </c>
      <c r="X112" s="7">
        <f>BM112-W112-6</f>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1"/>
        <v>0.16000000000000003</v>
      </c>
      <c r="AM112" s="32">
        <f t="shared" si="21"/>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v>0</v>
      </c>
      <c r="BU112" s="17">
        <v>0</v>
      </c>
      <c r="BV112">
        <v>0</v>
      </c>
      <c r="BW112">
        <v>0</v>
      </c>
      <c r="BX112">
        <v>1</v>
      </c>
      <c r="BY112" s="17">
        <v>0</v>
      </c>
      <c r="BZ112">
        <v>1</v>
      </c>
      <c r="CA112">
        <v>1</v>
      </c>
      <c r="CB112">
        <v>0</v>
      </c>
      <c r="CC112">
        <v>0</v>
      </c>
      <c r="CD112" s="17">
        <v>1</v>
      </c>
      <c r="CE112">
        <v>1</v>
      </c>
      <c r="CF112">
        <v>1</v>
      </c>
      <c r="CG112">
        <v>0</v>
      </c>
      <c r="CH112">
        <v>0</v>
      </c>
      <c r="CI112">
        <v>0</v>
      </c>
      <c r="CJ112">
        <v>0</v>
      </c>
      <c r="CK112">
        <v>1</v>
      </c>
      <c r="CL112">
        <v>0</v>
      </c>
      <c r="CM112">
        <v>0</v>
      </c>
      <c r="CN112">
        <v>0</v>
      </c>
      <c r="CO112">
        <v>1</v>
      </c>
      <c r="CP112" s="17">
        <v>1</v>
      </c>
      <c r="CQ112">
        <v>0</v>
      </c>
      <c r="CR112">
        <v>110</v>
      </c>
      <c r="CS112">
        <v>0</v>
      </c>
      <c r="CT112">
        <v>1</v>
      </c>
      <c r="CU112">
        <v>19</v>
      </c>
      <c r="DA112" s="33" t="s">
        <v>85</v>
      </c>
    </row>
    <row r="113" spans="1:105" x14ac:dyDescent="0.25">
      <c r="A113">
        <v>112</v>
      </c>
      <c r="B113">
        <v>10</v>
      </c>
      <c r="C113" s="24" t="s">
        <v>22</v>
      </c>
      <c r="D113" s="12">
        <v>9.5299999999999994</v>
      </c>
      <c r="E113" s="13">
        <f t="shared" si="20"/>
        <v>2.9323076923076923</v>
      </c>
      <c r="F113" s="7">
        <v>3.25</v>
      </c>
      <c r="G113" s="7">
        <f t="shared" si="12"/>
        <v>6.5976923076923075</v>
      </c>
      <c r="H113" s="15">
        <f t="shared" si="13"/>
        <v>12.462307692307691</v>
      </c>
      <c r="I113" s="11">
        <f>IFERROR(F113/SQRT(F113^2+U113), "X")</f>
        <v>0.20450264387930378</v>
      </c>
      <c r="J113" s="32">
        <f>IFERROR(SQRT((1-I113^2)/U113), "X")</f>
        <v>6.2923890424401163E-2</v>
      </c>
      <c r="K113" s="32">
        <f t="shared" si="14"/>
        <v>15.892215075312818</v>
      </c>
      <c r="L113" s="8">
        <v>0</v>
      </c>
      <c r="M113" s="9">
        <v>1</v>
      </c>
      <c r="N113" s="8">
        <v>0</v>
      </c>
      <c r="O113" s="9">
        <v>0</v>
      </c>
      <c r="P113" s="9">
        <v>1</v>
      </c>
      <c r="Q113" s="9">
        <v>0</v>
      </c>
      <c r="R113" s="9">
        <v>0</v>
      </c>
      <c r="S113" s="8">
        <v>250</v>
      </c>
      <c r="T113" s="9">
        <v>7</v>
      </c>
      <c r="U113" s="9">
        <f t="shared" si="15"/>
        <v>242</v>
      </c>
      <c r="V113" s="9">
        <f>COUNTIF(B:B,B113)</f>
        <v>15</v>
      </c>
      <c r="W113" s="7">
        <v>8.9</v>
      </c>
      <c r="X113" s="7">
        <f>BM113-W113-6</f>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1"/>
        <v>0.16000000000000003</v>
      </c>
      <c r="AM113" s="32">
        <f t="shared" si="21"/>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v>0</v>
      </c>
      <c r="BU113" s="17">
        <v>0</v>
      </c>
      <c r="BV113">
        <v>0</v>
      </c>
      <c r="BW113">
        <v>0</v>
      </c>
      <c r="BX113">
        <v>1</v>
      </c>
      <c r="BY113" s="17">
        <v>0</v>
      </c>
      <c r="BZ113">
        <v>1</v>
      </c>
      <c r="CA113">
        <v>1</v>
      </c>
      <c r="CB113">
        <v>0</v>
      </c>
      <c r="CC113">
        <v>0</v>
      </c>
      <c r="CD113" s="17">
        <v>1</v>
      </c>
      <c r="CE113">
        <v>1</v>
      </c>
      <c r="CF113">
        <v>1</v>
      </c>
      <c r="CG113">
        <v>0</v>
      </c>
      <c r="CH113">
        <v>0</v>
      </c>
      <c r="CI113">
        <v>0</v>
      </c>
      <c r="CJ113">
        <v>0</v>
      </c>
      <c r="CK113">
        <v>1</v>
      </c>
      <c r="CL113">
        <v>0</v>
      </c>
      <c r="CM113">
        <v>0</v>
      </c>
      <c r="CN113">
        <v>0</v>
      </c>
      <c r="CO113">
        <v>1</v>
      </c>
      <c r="CP113" s="17">
        <v>1</v>
      </c>
      <c r="CQ113">
        <v>0</v>
      </c>
      <c r="CR113">
        <v>110</v>
      </c>
      <c r="CS113">
        <v>0</v>
      </c>
      <c r="CT113">
        <v>1</v>
      </c>
      <c r="CU113">
        <v>19</v>
      </c>
      <c r="DA113" s="33" t="s">
        <v>85</v>
      </c>
    </row>
    <row r="114" spans="1:105" s="50" customFormat="1" x14ac:dyDescent="0.25">
      <c r="A114" s="50">
        <v>113</v>
      </c>
      <c r="B114" s="50">
        <v>10</v>
      </c>
      <c r="C114" s="51" t="s">
        <v>22</v>
      </c>
      <c r="D114" s="52">
        <v>10.99</v>
      </c>
      <c r="E114" s="53">
        <f t="shared" si="20"/>
        <v>1.6138032305433188</v>
      </c>
      <c r="F114" s="54">
        <v>6.81</v>
      </c>
      <c r="G114" s="54">
        <f t="shared" si="12"/>
        <v>9.3761967694566817</v>
      </c>
      <c r="H114" s="55">
        <f t="shared" si="13"/>
        <v>12.603803230543319</v>
      </c>
      <c r="I114" s="56">
        <f>IFERROR(F114/SQRT(F114^2+U114), "X")</f>
        <v>0.40102133631589526</v>
      </c>
      <c r="J114" s="57">
        <f>IFERROR(SQRT((1-I114^2)/U114), "X")</f>
        <v>5.8887127212319423E-2</v>
      </c>
      <c r="K114" s="57">
        <f t="shared" si="14"/>
        <v>16.981640085692547</v>
      </c>
      <c r="L114" s="58">
        <v>0</v>
      </c>
      <c r="M114" s="59">
        <v>1</v>
      </c>
      <c r="N114" s="58">
        <v>0</v>
      </c>
      <c r="O114" s="59">
        <v>0</v>
      </c>
      <c r="P114" s="59">
        <v>1</v>
      </c>
      <c r="Q114" s="59">
        <v>0</v>
      </c>
      <c r="R114" s="59">
        <v>0</v>
      </c>
      <c r="S114" s="58">
        <v>250</v>
      </c>
      <c r="T114" s="59">
        <v>7</v>
      </c>
      <c r="U114" s="59">
        <f t="shared" si="15"/>
        <v>242</v>
      </c>
      <c r="V114" s="59">
        <f>COUNTIF(B:B,B114)</f>
        <v>15</v>
      </c>
      <c r="W114" s="54">
        <v>8.9</v>
      </c>
      <c r="X114" s="54">
        <f>BM114-W114-6</f>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1"/>
        <v>0.16000000000000003</v>
      </c>
      <c r="AM114" s="57">
        <f t="shared" si="21"/>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50">
        <v>0</v>
      </c>
      <c r="BU114" s="64">
        <v>0</v>
      </c>
      <c r="BV114" s="50">
        <v>0</v>
      </c>
      <c r="BW114" s="50">
        <v>0</v>
      </c>
      <c r="BX114" s="50">
        <v>1</v>
      </c>
      <c r="BY114" s="64">
        <v>0</v>
      </c>
      <c r="BZ114" s="50">
        <v>1</v>
      </c>
      <c r="CA114" s="50">
        <v>1</v>
      </c>
      <c r="CB114" s="50">
        <v>0</v>
      </c>
      <c r="CC114" s="50">
        <v>0</v>
      </c>
      <c r="CD114" s="64">
        <v>1</v>
      </c>
      <c r="CE114" s="50">
        <v>1</v>
      </c>
      <c r="CF114" s="50">
        <v>1</v>
      </c>
      <c r="CG114" s="50">
        <v>0</v>
      </c>
      <c r="CH114" s="50">
        <v>0</v>
      </c>
      <c r="CI114" s="50">
        <v>0</v>
      </c>
      <c r="CJ114" s="50">
        <v>0</v>
      </c>
      <c r="CK114" s="50">
        <v>1</v>
      </c>
      <c r="CL114">
        <v>0</v>
      </c>
      <c r="CM114" s="50">
        <v>0</v>
      </c>
      <c r="CN114" s="50">
        <v>0</v>
      </c>
      <c r="CO114" s="50">
        <v>1</v>
      </c>
      <c r="CP114" s="64">
        <v>1</v>
      </c>
      <c r="CQ114">
        <v>0</v>
      </c>
      <c r="CR114">
        <v>110</v>
      </c>
      <c r="CS114">
        <v>0</v>
      </c>
      <c r="CT114">
        <v>1</v>
      </c>
      <c r="CU114">
        <v>19</v>
      </c>
      <c r="CV114" s="66"/>
      <c r="DA114" s="33" t="s">
        <v>85</v>
      </c>
    </row>
    <row r="115" spans="1:105" x14ac:dyDescent="0.25">
      <c r="A115">
        <v>114</v>
      </c>
      <c r="B115">
        <v>11</v>
      </c>
      <c r="C115" s="24" t="s">
        <v>138</v>
      </c>
      <c r="D115" s="12">
        <v>11.3</v>
      </c>
      <c r="E115" s="13">
        <v>0.5</v>
      </c>
      <c r="F115" s="7">
        <f t="shared" ref="F115:F136" si="22">D115/E115</f>
        <v>22.6</v>
      </c>
      <c r="G115" s="7">
        <f t="shared" si="12"/>
        <v>10.8</v>
      </c>
      <c r="H115" s="15">
        <f t="shared" si="13"/>
        <v>11.8</v>
      </c>
      <c r="I115" s="11">
        <f>IFERROR(F115/SQRT(F115^2+U115), "X")</f>
        <v>0.32038983361101409</v>
      </c>
      <c r="J115" s="32">
        <f>IFERROR(SQRT((1-I115^2)/U115), "X")</f>
        <v>1.4176541310221863E-2</v>
      </c>
      <c r="K115" s="32">
        <f t="shared" si="14"/>
        <v>70.539067189749545</v>
      </c>
      <c r="L115" s="8">
        <v>0</v>
      </c>
      <c r="M115" s="9">
        <v>1</v>
      </c>
      <c r="N115" s="8">
        <v>0</v>
      </c>
      <c r="O115" s="9">
        <v>1</v>
      </c>
      <c r="P115" s="9">
        <v>0</v>
      </c>
      <c r="Q115" s="9">
        <v>0</v>
      </c>
      <c r="R115" s="9">
        <v>0</v>
      </c>
      <c r="S115" s="8">
        <v>4481</v>
      </c>
      <c r="T115" s="9">
        <v>15</v>
      </c>
      <c r="U115" s="9">
        <f t="shared" si="15"/>
        <v>4465</v>
      </c>
      <c r="V115" s="9">
        <f>COUNTIF(B:B,B115)</f>
        <v>6</v>
      </c>
      <c r="W115" s="7">
        <v>9.15</v>
      </c>
      <c r="X115" s="7">
        <f>BM115-W115-6</f>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3">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v>0</v>
      </c>
      <c r="BU115" s="17">
        <v>0</v>
      </c>
      <c r="BV115">
        <v>0</v>
      </c>
      <c r="BW115">
        <v>0</v>
      </c>
      <c r="BX115">
        <v>0</v>
      </c>
      <c r="BY115" s="17">
        <v>0</v>
      </c>
      <c r="BZ115">
        <v>1</v>
      </c>
      <c r="CA115">
        <v>0</v>
      </c>
      <c r="CB115">
        <v>0</v>
      </c>
      <c r="CC115">
        <v>0</v>
      </c>
      <c r="CD115" s="17">
        <v>0</v>
      </c>
      <c r="CE115">
        <v>1</v>
      </c>
      <c r="CF115">
        <v>1</v>
      </c>
      <c r="CG115">
        <v>0</v>
      </c>
      <c r="CH115">
        <v>0</v>
      </c>
      <c r="CI115">
        <v>1</v>
      </c>
      <c r="CJ115">
        <v>0</v>
      </c>
      <c r="CK115">
        <v>1</v>
      </c>
      <c r="CL115">
        <v>1</v>
      </c>
      <c r="CM115">
        <v>0</v>
      </c>
      <c r="CN115">
        <v>0</v>
      </c>
      <c r="CO115">
        <v>1</v>
      </c>
      <c r="CP115" s="17">
        <v>1</v>
      </c>
      <c r="CQ115">
        <v>5.0000000000000001E-3</v>
      </c>
      <c r="CR115">
        <v>12</v>
      </c>
      <c r="CS115">
        <v>1</v>
      </c>
      <c r="CT115">
        <v>0</v>
      </c>
      <c r="CU115">
        <v>40</v>
      </c>
      <c r="DA115" s="33" t="s">
        <v>85</v>
      </c>
    </row>
    <row r="116" spans="1:105" x14ac:dyDescent="0.25">
      <c r="A116">
        <v>115</v>
      </c>
      <c r="B116">
        <v>11</v>
      </c>
      <c r="C116" s="24" t="s">
        <v>138</v>
      </c>
      <c r="D116" s="12">
        <v>18</v>
      </c>
      <c r="E116" s="13">
        <v>1.4</v>
      </c>
      <c r="F116" s="7">
        <f t="shared" si="22"/>
        <v>12.857142857142858</v>
      </c>
      <c r="G116" s="7">
        <f t="shared" si="12"/>
        <v>16.600000000000001</v>
      </c>
      <c r="H116" s="15">
        <f t="shared" si="13"/>
        <v>19.399999999999999</v>
      </c>
      <c r="I116" s="11">
        <f>IFERROR(F116/SQRT(F116^2+U116), "X")</f>
        <v>0.18894683311768237</v>
      </c>
      <c r="J116" s="32">
        <f>IFERROR(SQRT((1-I116^2)/U116), "X")</f>
        <v>1.4695864798041962E-2</v>
      </c>
      <c r="K116" s="32">
        <f t="shared" si="14"/>
        <v>68.04635274905614</v>
      </c>
      <c r="L116" s="8">
        <v>0</v>
      </c>
      <c r="M116" s="9">
        <v>1</v>
      </c>
      <c r="N116" s="8">
        <v>0</v>
      </c>
      <c r="O116" s="9">
        <v>1</v>
      </c>
      <c r="P116" s="9">
        <v>0</v>
      </c>
      <c r="Q116" s="9">
        <v>0</v>
      </c>
      <c r="R116" s="9">
        <v>0</v>
      </c>
      <c r="S116" s="8">
        <v>4481</v>
      </c>
      <c r="T116" s="9">
        <v>15</v>
      </c>
      <c r="U116" s="9">
        <f t="shared" si="15"/>
        <v>4465</v>
      </c>
      <c r="V116" s="9">
        <f>COUNTIF(B:B,B116)</f>
        <v>6</v>
      </c>
      <c r="W116" s="7">
        <v>9.15</v>
      </c>
      <c r="X116" s="7">
        <f>BM116-W116-6</f>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3"/>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v>0</v>
      </c>
      <c r="BU116" s="17">
        <v>1</v>
      </c>
      <c r="BV116">
        <v>0</v>
      </c>
      <c r="BW116">
        <v>1</v>
      </c>
      <c r="BX116">
        <v>0</v>
      </c>
      <c r="BY116" s="17">
        <v>0</v>
      </c>
      <c r="BZ116">
        <v>1</v>
      </c>
      <c r="CA116">
        <v>0</v>
      </c>
      <c r="CB116">
        <v>0</v>
      </c>
      <c r="CC116">
        <v>0</v>
      </c>
      <c r="CD116" s="17">
        <v>0</v>
      </c>
      <c r="CE116">
        <v>1</v>
      </c>
      <c r="CF116">
        <v>1</v>
      </c>
      <c r="CG116">
        <v>0</v>
      </c>
      <c r="CH116">
        <v>0</v>
      </c>
      <c r="CI116">
        <v>1</v>
      </c>
      <c r="CJ116">
        <v>0</v>
      </c>
      <c r="CK116">
        <v>1</v>
      </c>
      <c r="CL116">
        <v>1</v>
      </c>
      <c r="CM116">
        <v>0</v>
      </c>
      <c r="CN116">
        <v>0</v>
      </c>
      <c r="CO116">
        <v>1</v>
      </c>
      <c r="CP116" s="17">
        <v>1</v>
      </c>
      <c r="CQ116">
        <v>5.0000000000000001E-3</v>
      </c>
      <c r="CR116">
        <v>12</v>
      </c>
      <c r="CS116">
        <v>1</v>
      </c>
      <c r="CT116">
        <v>0</v>
      </c>
      <c r="CU116">
        <v>40</v>
      </c>
      <c r="DA116" s="33" t="s">
        <v>85</v>
      </c>
    </row>
    <row r="117" spans="1:105" x14ac:dyDescent="0.25">
      <c r="A117">
        <v>116</v>
      </c>
      <c r="B117">
        <v>11</v>
      </c>
      <c r="C117" s="24" t="s">
        <v>138</v>
      </c>
      <c r="D117" s="12">
        <v>21.2</v>
      </c>
      <c r="E117" s="13">
        <v>1.7</v>
      </c>
      <c r="F117" s="7">
        <f t="shared" si="22"/>
        <v>12.470588235294118</v>
      </c>
      <c r="G117" s="7">
        <f t="shared" si="12"/>
        <v>19.5</v>
      </c>
      <c r="H117" s="15">
        <f t="shared" si="13"/>
        <v>22.9</v>
      </c>
      <c r="I117" s="11">
        <f>IFERROR(F117/SQRT(F117^2+U117), "X")</f>
        <v>0.25336910128038576</v>
      </c>
      <c r="J117" s="32">
        <f>IFERROR(SQRT((1-I117^2)/U117), "X")</f>
        <v>2.0317333593238476E-2</v>
      </c>
      <c r="K117" s="32">
        <f t="shared" si="14"/>
        <v>49.219056989485857</v>
      </c>
      <c r="L117" s="8">
        <v>0</v>
      </c>
      <c r="M117" s="9">
        <v>1</v>
      </c>
      <c r="N117" s="8">
        <v>0</v>
      </c>
      <c r="O117" s="9">
        <v>1</v>
      </c>
      <c r="P117" s="9">
        <v>0</v>
      </c>
      <c r="Q117" s="9">
        <v>0</v>
      </c>
      <c r="R117" s="9">
        <v>0</v>
      </c>
      <c r="S117" s="8">
        <v>2282</v>
      </c>
      <c r="T117" s="9">
        <v>14</v>
      </c>
      <c r="U117" s="9">
        <f t="shared" si="15"/>
        <v>2267</v>
      </c>
      <c r="V117" s="9">
        <f>COUNTIF(B:B,B117)</f>
        <v>6</v>
      </c>
      <c r="W117" s="7">
        <v>9.15</v>
      </c>
      <c r="X117" s="7">
        <f>BM117-W117-6</f>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3"/>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v>0</v>
      </c>
      <c r="BU117" s="17">
        <v>1</v>
      </c>
      <c r="BV117">
        <v>0</v>
      </c>
      <c r="BW117">
        <v>1</v>
      </c>
      <c r="BX117">
        <v>0</v>
      </c>
      <c r="BY117" s="17">
        <v>0</v>
      </c>
      <c r="BZ117">
        <v>1</v>
      </c>
      <c r="CA117">
        <v>0</v>
      </c>
      <c r="CB117">
        <v>0</v>
      </c>
      <c r="CC117">
        <v>0</v>
      </c>
      <c r="CD117" s="17">
        <v>0</v>
      </c>
      <c r="CE117">
        <v>1</v>
      </c>
      <c r="CF117">
        <v>1</v>
      </c>
      <c r="CG117">
        <v>0</v>
      </c>
      <c r="CH117">
        <v>0</v>
      </c>
      <c r="CI117">
        <v>1</v>
      </c>
      <c r="CJ117">
        <v>0</v>
      </c>
      <c r="CK117">
        <v>1</v>
      </c>
      <c r="CL117">
        <v>1</v>
      </c>
      <c r="CM117">
        <v>0</v>
      </c>
      <c r="CN117">
        <v>0</v>
      </c>
      <c r="CO117">
        <v>1</v>
      </c>
      <c r="CP117" s="17">
        <v>1</v>
      </c>
      <c r="CQ117">
        <v>5.0000000000000001E-3</v>
      </c>
      <c r="CR117">
        <v>12</v>
      </c>
      <c r="CS117">
        <v>1</v>
      </c>
      <c r="CT117">
        <v>0</v>
      </c>
      <c r="CU117">
        <v>40</v>
      </c>
      <c r="DA117" s="33" t="s">
        <v>85</v>
      </c>
    </row>
    <row r="118" spans="1:105" x14ac:dyDescent="0.25">
      <c r="A118">
        <v>117</v>
      </c>
      <c r="B118">
        <v>11</v>
      </c>
      <c r="C118" s="24" t="s">
        <v>138</v>
      </c>
      <c r="D118" s="12">
        <v>15</v>
      </c>
      <c r="E118" s="13">
        <v>2.2999999999999998</v>
      </c>
      <c r="F118" s="7">
        <f t="shared" si="22"/>
        <v>6.5217391304347831</v>
      </c>
      <c r="G118" s="7">
        <f t="shared" si="12"/>
        <v>12.7</v>
      </c>
      <c r="H118" s="15">
        <f t="shared" si="13"/>
        <v>17.3</v>
      </c>
      <c r="I118" s="11">
        <f>IFERROR(F118/SQRT(F118^2+U118), "X")</f>
        <v>0.13821298512211169</v>
      </c>
      <c r="J118" s="32">
        <f>IFERROR(SQRT((1-I118^2)/U118), "X")</f>
        <v>2.1192657718723789E-2</v>
      </c>
      <c r="K118" s="32">
        <f t="shared" si="14"/>
        <v>47.186153491097834</v>
      </c>
      <c r="L118" s="8">
        <v>0</v>
      </c>
      <c r="M118" s="9">
        <v>1</v>
      </c>
      <c r="N118" s="8">
        <v>0</v>
      </c>
      <c r="O118" s="9">
        <v>1</v>
      </c>
      <c r="P118" s="9">
        <v>0</v>
      </c>
      <c r="Q118" s="9">
        <v>0</v>
      </c>
      <c r="R118" s="9">
        <v>0</v>
      </c>
      <c r="S118" s="8">
        <v>2199</v>
      </c>
      <c r="T118" s="9">
        <v>14</v>
      </c>
      <c r="U118" s="9">
        <f t="shared" si="15"/>
        <v>2184</v>
      </c>
      <c r="V118" s="9">
        <f>COUNTIF(B:B,B118)</f>
        <v>6</v>
      </c>
      <c r="W118" s="7">
        <v>9.15</v>
      </c>
      <c r="X118" s="7">
        <f>BM118-W118-6</f>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3"/>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v>0</v>
      </c>
      <c r="BU118" s="17">
        <v>1</v>
      </c>
      <c r="BV118">
        <v>0</v>
      </c>
      <c r="BW118">
        <v>1</v>
      </c>
      <c r="BX118">
        <v>0</v>
      </c>
      <c r="BY118" s="17">
        <v>0</v>
      </c>
      <c r="BZ118">
        <v>1</v>
      </c>
      <c r="CA118">
        <v>0</v>
      </c>
      <c r="CB118">
        <v>0</v>
      </c>
      <c r="CC118">
        <v>0</v>
      </c>
      <c r="CD118" s="17">
        <v>0</v>
      </c>
      <c r="CE118">
        <v>1</v>
      </c>
      <c r="CF118">
        <v>1</v>
      </c>
      <c r="CG118">
        <v>0</v>
      </c>
      <c r="CH118">
        <v>0</v>
      </c>
      <c r="CI118">
        <v>1</v>
      </c>
      <c r="CJ118">
        <v>0</v>
      </c>
      <c r="CK118">
        <v>1</v>
      </c>
      <c r="CL118">
        <v>1</v>
      </c>
      <c r="CM118">
        <v>0</v>
      </c>
      <c r="CN118">
        <v>0</v>
      </c>
      <c r="CO118">
        <v>1</v>
      </c>
      <c r="CP118" s="17">
        <v>1</v>
      </c>
      <c r="CQ118">
        <v>5.0000000000000001E-3</v>
      </c>
      <c r="CR118">
        <v>12</v>
      </c>
      <c r="CS118">
        <v>1</v>
      </c>
      <c r="CT118">
        <v>0</v>
      </c>
      <c r="CU118">
        <v>40</v>
      </c>
      <c r="DA118" s="33" t="s">
        <v>85</v>
      </c>
    </row>
    <row r="119" spans="1:105" x14ac:dyDescent="0.25">
      <c r="A119">
        <v>118</v>
      </c>
      <c r="B119">
        <v>11</v>
      </c>
      <c r="C119" s="24" t="s">
        <v>138</v>
      </c>
      <c r="D119" s="12">
        <v>21.4</v>
      </c>
      <c r="E119" s="13">
        <v>1.8</v>
      </c>
      <c r="F119" s="7">
        <f t="shared" si="22"/>
        <v>11.888888888888888</v>
      </c>
      <c r="G119" s="7">
        <f t="shared" si="12"/>
        <v>19.599999999999998</v>
      </c>
      <c r="H119" s="15">
        <f t="shared" si="13"/>
        <v>23.2</v>
      </c>
      <c r="I119" s="11">
        <f>IFERROR(F119/SQRT(F119^2+U119), "X")</f>
        <v>0.22661558764273609</v>
      </c>
      <c r="J119" s="32">
        <f>IFERROR(SQRT((1-I119^2)/U119), "X")</f>
        <v>1.9061124194248831E-2</v>
      </c>
      <c r="K119" s="32">
        <f t="shared" si="14"/>
        <v>52.46280281315844</v>
      </c>
      <c r="L119" s="8">
        <v>0</v>
      </c>
      <c r="M119" s="9">
        <v>1</v>
      </c>
      <c r="N119" s="8">
        <v>0</v>
      </c>
      <c r="O119" s="9">
        <v>1</v>
      </c>
      <c r="P119" s="9">
        <v>0</v>
      </c>
      <c r="Q119" s="9">
        <v>0</v>
      </c>
      <c r="R119" s="9">
        <v>0</v>
      </c>
      <c r="S119" s="8">
        <v>2626</v>
      </c>
      <c r="T119" s="9">
        <v>14</v>
      </c>
      <c r="U119" s="9">
        <f t="shared" si="15"/>
        <v>2611</v>
      </c>
      <c r="V119" s="9">
        <f>COUNTIF(B:B,B119)</f>
        <v>6</v>
      </c>
      <c r="W119" s="7">
        <v>9.15</v>
      </c>
      <c r="X119" s="7">
        <f>BM119-W119-6</f>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3"/>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v>0</v>
      </c>
      <c r="BU119" s="17">
        <v>1</v>
      </c>
      <c r="BV119">
        <v>0</v>
      </c>
      <c r="BW119">
        <v>1</v>
      </c>
      <c r="BX119">
        <v>0</v>
      </c>
      <c r="BY119" s="17">
        <v>0</v>
      </c>
      <c r="BZ119">
        <v>1</v>
      </c>
      <c r="CA119">
        <v>0</v>
      </c>
      <c r="CB119">
        <v>0</v>
      </c>
      <c r="CC119">
        <v>0</v>
      </c>
      <c r="CD119" s="17">
        <v>0</v>
      </c>
      <c r="CE119">
        <v>1</v>
      </c>
      <c r="CF119">
        <v>1</v>
      </c>
      <c r="CG119">
        <v>0</v>
      </c>
      <c r="CH119">
        <v>0</v>
      </c>
      <c r="CI119">
        <v>1</v>
      </c>
      <c r="CJ119">
        <v>0</v>
      </c>
      <c r="CK119">
        <v>1</v>
      </c>
      <c r="CL119">
        <v>1</v>
      </c>
      <c r="CM119">
        <v>0</v>
      </c>
      <c r="CN119">
        <v>0</v>
      </c>
      <c r="CO119">
        <v>1</v>
      </c>
      <c r="CP119" s="17">
        <v>1</v>
      </c>
      <c r="CQ119">
        <v>5.0000000000000001E-3</v>
      </c>
      <c r="CR119">
        <v>12</v>
      </c>
      <c r="CS119">
        <v>1</v>
      </c>
      <c r="CT119">
        <v>0</v>
      </c>
      <c r="CU119">
        <v>40</v>
      </c>
      <c r="DA119" s="33" t="s">
        <v>85</v>
      </c>
    </row>
    <row r="120" spans="1:105" s="50" customFormat="1" x14ac:dyDescent="0.25">
      <c r="A120" s="50">
        <v>119</v>
      </c>
      <c r="B120" s="50">
        <v>11</v>
      </c>
      <c r="C120" s="51" t="s">
        <v>138</v>
      </c>
      <c r="D120" s="52">
        <v>13.8</v>
      </c>
      <c r="E120" s="53">
        <v>2.1</v>
      </c>
      <c r="F120" s="54">
        <f t="shared" si="22"/>
        <v>6.5714285714285712</v>
      </c>
      <c r="G120" s="54">
        <f t="shared" si="12"/>
        <v>11.700000000000001</v>
      </c>
      <c r="H120" s="55">
        <f t="shared" si="13"/>
        <v>15.9</v>
      </c>
      <c r="I120" s="56">
        <f>IFERROR(F120/SQRT(F120^2+U120), "X")</f>
        <v>0.15143053318554164</v>
      </c>
      <c r="J120" s="57">
        <f>IFERROR(SQRT((1-I120^2)/U120), "X")</f>
        <v>2.3043776789104162E-2</v>
      </c>
      <c r="K120" s="57">
        <f t="shared" si="14"/>
        <v>43.395664224313791</v>
      </c>
      <c r="L120" s="58">
        <v>0</v>
      </c>
      <c r="M120" s="59">
        <v>1</v>
      </c>
      <c r="N120" s="58">
        <v>0</v>
      </c>
      <c r="O120" s="59">
        <v>1</v>
      </c>
      <c r="P120" s="59">
        <v>0</v>
      </c>
      <c r="Q120" s="59">
        <v>0</v>
      </c>
      <c r="R120" s="59">
        <v>0</v>
      </c>
      <c r="S120" s="58">
        <v>1855</v>
      </c>
      <c r="T120" s="59">
        <v>14</v>
      </c>
      <c r="U120" s="59">
        <f t="shared" si="15"/>
        <v>1840</v>
      </c>
      <c r="V120" s="59">
        <f>COUNTIF(B:B,B120)</f>
        <v>6</v>
      </c>
      <c r="W120" s="54">
        <v>9.15</v>
      </c>
      <c r="X120" s="54">
        <f>BM120-W120-6</f>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3"/>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50">
        <v>0</v>
      </c>
      <c r="BU120" s="64">
        <v>1</v>
      </c>
      <c r="BV120" s="50">
        <v>0</v>
      </c>
      <c r="BW120" s="50">
        <v>1</v>
      </c>
      <c r="BX120" s="50">
        <v>0</v>
      </c>
      <c r="BY120" s="64">
        <v>0</v>
      </c>
      <c r="BZ120" s="50">
        <v>1</v>
      </c>
      <c r="CA120" s="50">
        <v>0</v>
      </c>
      <c r="CB120" s="50">
        <v>0</v>
      </c>
      <c r="CC120" s="50">
        <v>0</v>
      </c>
      <c r="CD120" s="64">
        <v>0</v>
      </c>
      <c r="CE120" s="50">
        <v>1</v>
      </c>
      <c r="CF120" s="50">
        <v>1</v>
      </c>
      <c r="CG120" s="50">
        <v>0</v>
      </c>
      <c r="CH120" s="50">
        <v>0</v>
      </c>
      <c r="CI120" s="50">
        <v>1</v>
      </c>
      <c r="CJ120" s="50">
        <v>0</v>
      </c>
      <c r="CK120" s="50">
        <v>1</v>
      </c>
      <c r="CL120">
        <v>1</v>
      </c>
      <c r="CM120" s="50">
        <v>0</v>
      </c>
      <c r="CN120" s="50">
        <v>0</v>
      </c>
      <c r="CO120" s="50">
        <v>1</v>
      </c>
      <c r="CP120" s="64">
        <v>1</v>
      </c>
      <c r="CQ120">
        <v>5.0000000000000001E-3</v>
      </c>
      <c r="CR120">
        <v>12</v>
      </c>
      <c r="CS120">
        <v>1</v>
      </c>
      <c r="CT120">
        <v>0</v>
      </c>
      <c r="CU120">
        <v>40</v>
      </c>
      <c r="CV120" s="66"/>
      <c r="DA120" s="33" t="s">
        <v>85</v>
      </c>
    </row>
    <row r="121" spans="1:105" x14ac:dyDescent="0.25">
      <c r="A121">
        <v>120</v>
      </c>
      <c r="B121">
        <v>12</v>
      </c>
      <c r="C121" s="24" t="s">
        <v>139</v>
      </c>
      <c r="D121" s="12">
        <v>4.7</v>
      </c>
      <c r="E121" s="13">
        <v>0.1</v>
      </c>
      <c r="F121" s="7">
        <f t="shared" si="22"/>
        <v>47</v>
      </c>
      <c r="G121" s="7">
        <f t="shared" si="12"/>
        <v>4.6000000000000005</v>
      </c>
      <c r="H121" s="15">
        <f t="shared" si="13"/>
        <v>4.8</v>
      </c>
      <c r="I121" s="11">
        <f>IFERROR(F121/SQRT(F121^2+U121), "X")</f>
        <v>0.57012642774554001</v>
      </c>
      <c r="J121" s="32">
        <f>IFERROR(SQRT((1-I121^2)/U121), "X")</f>
        <v>1.2130349526500854E-2</v>
      </c>
      <c r="K121" s="32">
        <f t="shared" si="14"/>
        <v>82.437855382099784</v>
      </c>
      <c r="L121" s="8">
        <v>1</v>
      </c>
      <c r="M121" s="9">
        <v>0</v>
      </c>
      <c r="N121" s="8">
        <v>0</v>
      </c>
      <c r="O121" s="9">
        <v>0</v>
      </c>
      <c r="P121" s="9">
        <v>1</v>
      </c>
      <c r="Q121" s="9">
        <v>0</v>
      </c>
      <c r="R121" s="9">
        <v>0</v>
      </c>
      <c r="S121" s="8">
        <v>4596</v>
      </c>
      <c r="T121" s="9">
        <v>8</v>
      </c>
      <c r="U121" s="9">
        <f t="shared" si="15"/>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4">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v>0</v>
      </c>
      <c r="BU121" s="17">
        <v>0</v>
      </c>
      <c r="BV121">
        <v>0</v>
      </c>
      <c r="BW121">
        <v>0</v>
      </c>
      <c r="BX121">
        <v>1</v>
      </c>
      <c r="BY121" s="17">
        <v>0</v>
      </c>
      <c r="BZ121">
        <v>0</v>
      </c>
      <c r="CA121">
        <v>0</v>
      </c>
      <c r="CB121">
        <v>0</v>
      </c>
      <c r="CC121">
        <v>0</v>
      </c>
      <c r="CD121" s="17">
        <v>0</v>
      </c>
      <c r="CE121">
        <v>1</v>
      </c>
      <c r="CF121">
        <v>1</v>
      </c>
      <c r="CG121">
        <v>1</v>
      </c>
      <c r="CH121">
        <v>1</v>
      </c>
      <c r="CI121">
        <v>0</v>
      </c>
      <c r="CJ121">
        <v>0</v>
      </c>
      <c r="CK121">
        <v>1</v>
      </c>
      <c r="CL121">
        <v>1</v>
      </c>
      <c r="CM121">
        <v>0</v>
      </c>
      <c r="CN121">
        <v>0</v>
      </c>
      <c r="CO121">
        <v>1</v>
      </c>
      <c r="CP121" s="17">
        <v>0</v>
      </c>
      <c r="CQ121">
        <v>1.7999999999999999E-2</v>
      </c>
      <c r="CR121">
        <v>23</v>
      </c>
      <c r="CS121">
        <v>1</v>
      </c>
      <c r="CT121">
        <v>0</v>
      </c>
      <c r="CU121">
        <v>36</v>
      </c>
      <c r="DA121" s="33" t="s">
        <v>85</v>
      </c>
    </row>
    <row r="122" spans="1:105" x14ac:dyDescent="0.25">
      <c r="A122">
        <v>121</v>
      </c>
      <c r="B122">
        <v>12</v>
      </c>
      <c r="C122" s="24" t="s">
        <v>139</v>
      </c>
      <c r="D122" s="12">
        <v>4.4000000000000004</v>
      </c>
      <c r="E122" s="13">
        <v>0.2</v>
      </c>
      <c r="F122" s="7">
        <f t="shared" si="22"/>
        <v>22</v>
      </c>
      <c r="G122" s="7">
        <f t="shared" si="12"/>
        <v>4.2</v>
      </c>
      <c r="H122" s="15">
        <f t="shared" si="13"/>
        <v>4.6000000000000005</v>
      </c>
      <c r="I122" s="11">
        <f>IFERROR(F122/SQRT(F122^2+U122), "X")</f>
        <v>0.36970873993771308</v>
      </c>
      <c r="J122" s="32">
        <f>IFERROR(SQRT((1-I122^2)/U122), "X")</f>
        <v>1.6804942724441503E-2</v>
      </c>
      <c r="K122" s="32">
        <f t="shared" si="14"/>
        <v>59.506302187247357</v>
      </c>
      <c r="L122" s="8">
        <v>1</v>
      </c>
      <c r="M122" s="9">
        <v>0</v>
      </c>
      <c r="N122" s="8">
        <v>0</v>
      </c>
      <c r="O122" s="9">
        <v>0</v>
      </c>
      <c r="P122" s="9">
        <v>1</v>
      </c>
      <c r="Q122" s="9">
        <v>0</v>
      </c>
      <c r="R122" s="9">
        <v>0</v>
      </c>
      <c r="S122" s="8">
        <v>3065</v>
      </c>
      <c r="T122" s="9">
        <v>7</v>
      </c>
      <c r="U122" s="9">
        <f t="shared" si="15"/>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4"/>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v>0</v>
      </c>
      <c r="BU122" s="17">
        <v>0</v>
      </c>
      <c r="BV122">
        <v>0</v>
      </c>
      <c r="BW122">
        <v>0</v>
      </c>
      <c r="BX122">
        <v>1</v>
      </c>
      <c r="BY122" s="17">
        <v>0</v>
      </c>
      <c r="BZ122">
        <v>0</v>
      </c>
      <c r="CA122">
        <v>0</v>
      </c>
      <c r="CB122">
        <v>0</v>
      </c>
      <c r="CC122">
        <v>0</v>
      </c>
      <c r="CD122" s="17">
        <v>0</v>
      </c>
      <c r="CE122">
        <v>1</v>
      </c>
      <c r="CF122">
        <v>1</v>
      </c>
      <c r="CG122">
        <v>1</v>
      </c>
      <c r="CH122">
        <v>1</v>
      </c>
      <c r="CI122">
        <v>0</v>
      </c>
      <c r="CJ122">
        <v>0</v>
      </c>
      <c r="CK122">
        <v>1</v>
      </c>
      <c r="CL122">
        <v>1</v>
      </c>
      <c r="CM122">
        <v>0</v>
      </c>
      <c r="CN122">
        <v>0</v>
      </c>
      <c r="CO122">
        <v>1</v>
      </c>
      <c r="CP122" s="17">
        <v>0</v>
      </c>
      <c r="CQ122">
        <v>1.7999999999999999E-2</v>
      </c>
      <c r="CR122">
        <v>23</v>
      </c>
      <c r="CS122">
        <v>1</v>
      </c>
      <c r="CT122">
        <v>0</v>
      </c>
      <c r="CU122">
        <v>36</v>
      </c>
      <c r="DA122" s="33" t="s">
        <v>85</v>
      </c>
    </row>
    <row r="123" spans="1:105" x14ac:dyDescent="0.25">
      <c r="A123">
        <v>122</v>
      </c>
      <c r="B123">
        <v>12</v>
      </c>
      <c r="C123" s="24" t="s">
        <v>139</v>
      </c>
      <c r="D123" s="12">
        <v>5.3</v>
      </c>
      <c r="E123" s="13">
        <v>0.3</v>
      </c>
      <c r="F123" s="7">
        <f t="shared" si="22"/>
        <v>17.666666666666668</v>
      </c>
      <c r="G123" s="7">
        <f t="shared" si="12"/>
        <v>5</v>
      </c>
      <c r="H123" s="15">
        <f t="shared" si="13"/>
        <v>5.6</v>
      </c>
      <c r="I123" s="11">
        <f>IFERROR(F123/SQRT(F123^2+U123), "X")</f>
        <v>0.41240453514173858</v>
      </c>
      <c r="J123" s="32">
        <f>IFERROR(SQRT((1-I123^2)/U123), "X")</f>
        <v>2.3343652932551237E-2</v>
      </c>
      <c r="K123" s="32">
        <f t="shared" si="14"/>
        <v>42.838196870446261</v>
      </c>
      <c r="L123" s="8">
        <v>1</v>
      </c>
      <c r="M123" s="9">
        <v>0</v>
      </c>
      <c r="N123" s="8">
        <v>0</v>
      </c>
      <c r="O123" s="9">
        <v>0</v>
      </c>
      <c r="P123" s="9">
        <v>1</v>
      </c>
      <c r="Q123" s="9">
        <v>0</v>
      </c>
      <c r="R123" s="9">
        <v>0</v>
      </c>
      <c r="S123" s="8">
        <v>1531</v>
      </c>
      <c r="T123" s="9">
        <v>7</v>
      </c>
      <c r="U123" s="9">
        <f t="shared" si="15"/>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4"/>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v>0</v>
      </c>
      <c r="BU123" s="17">
        <v>0</v>
      </c>
      <c r="BV123">
        <v>0</v>
      </c>
      <c r="BW123">
        <v>0</v>
      </c>
      <c r="BX123">
        <v>1</v>
      </c>
      <c r="BY123" s="17">
        <v>0</v>
      </c>
      <c r="BZ123">
        <v>0</v>
      </c>
      <c r="CA123">
        <v>0</v>
      </c>
      <c r="CB123">
        <v>0</v>
      </c>
      <c r="CC123">
        <v>0</v>
      </c>
      <c r="CD123" s="17">
        <v>0</v>
      </c>
      <c r="CE123">
        <v>1</v>
      </c>
      <c r="CF123">
        <v>1</v>
      </c>
      <c r="CG123">
        <v>1</v>
      </c>
      <c r="CH123">
        <v>1</v>
      </c>
      <c r="CI123">
        <v>0</v>
      </c>
      <c r="CJ123">
        <v>0</v>
      </c>
      <c r="CK123">
        <v>1</v>
      </c>
      <c r="CL123">
        <v>1</v>
      </c>
      <c r="CM123">
        <v>0</v>
      </c>
      <c r="CN123">
        <v>0</v>
      </c>
      <c r="CO123">
        <v>1</v>
      </c>
      <c r="CP123" s="17">
        <v>0</v>
      </c>
      <c r="CQ123">
        <v>1.7999999999999999E-2</v>
      </c>
      <c r="CR123">
        <v>23</v>
      </c>
      <c r="CS123">
        <v>1</v>
      </c>
      <c r="CT123">
        <v>0</v>
      </c>
      <c r="CU123">
        <v>36</v>
      </c>
      <c r="DA123" s="33" t="s">
        <v>85</v>
      </c>
    </row>
    <row r="124" spans="1:105" x14ac:dyDescent="0.25">
      <c r="A124">
        <v>123</v>
      </c>
      <c r="B124">
        <v>12</v>
      </c>
      <c r="C124" s="24" t="s">
        <v>139</v>
      </c>
      <c r="D124" s="12">
        <v>-4.3</v>
      </c>
      <c r="E124" s="13">
        <v>3.6</v>
      </c>
      <c r="F124" s="7">
        <f t="shared" si="22"/>
        <v>-1.1944444444444444</v>
      </c>
      <c r="G124" s="7">
        <f t="shared" si="12"/>
        <v>-7.9</v>
      </c>
      <c r="H124" s="15">
        <f t="shared" si="13"/>
        <v>-0.69999999999999973</v>
      </c>
      <c r="I124" s="11">
        <f>IFERROR(F124/SQRT(F124^2+U124), "X")</f>
        <v>-1.7633318655114288E-2</v>
      </c>
      <c r="J124" s="32">
        <f>IFERROR(SQRT((1-I124^2)/U124), "X")</f>
        <v>1.476277840893289E-2</v>
      </c>
      <c r="K124" s="32">
        <f t="shared" si="14"/>
        <v>67.737926581279893</v>
      </c>
      <c r="L124" s="8">
        <v>1</v>
      </c>
      <c r="M124" s="9">
        <v>0</v>
      </c>
      <c r="N124" s="8">
        <v>0</v>
      </c>
      <c r="O124" s="9">
        <v>0</v>
      </c>
      <c r="P124" s="9">
        <v>1</v>
      </c>
      <c r="Q124" s="9">
        <v>0</v>
      </c>
      <c r="R124" s="9">
        <v>0</v>
      </c>
      <c r="S124" s="8">
        <v>4596</v>
      </c>
      <c r="T124" s="9">
        <v>8</v>
      </c>
      <c r="U124" s="9">
        <f t="shared" si="15"/>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4"/>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v>0</v>
      </c>
      <c r="BU124" s="17">
        <v>1</v>
      </c>
      <c r="BV124">
        <v>0</v>
      </c>
      <c r="BW124">
        <v>1</v>
      </c>
      <c r="BX124">
        <v>0</v>
      </c>
      <c r="BY124" s="17">
        <v>0</v>
      </c>
      <c r="BZ124">
        <v>0</v>
      </c>
      <c r="CA124">
        <v>0</v>
      </c>
      <c r="CB124">
        <v>0</v>
      </c>
      <c r="CC124">
        <v>0</v>
      </c>
      <c r="CD124" s="17">
        <v>1</v>
      </c>
      <c r="CE124">
        <v>1</v>
      </c>
      <c r="CF124">
        <v>1</v>
      </c>
      <c r="CG124">
        <v>1</v>
      </c>
      <c r="CH124">
        <v>1</v>
      </c>
      <c r="CI124">
        <v>0</v>
      </c>
      <c r="CJ124">
        <v>0</v>
      </c>
      <c r="CK124">
        <v>1</v>
      </c>
      <c r="CL124">
        <v>1</v>
      </c>
      <c r="CM124">
        <v>0</v>
      </c>
      <c r="CN124">
        <v>0</v>
      </c>
      <c r="CO124">
        <v>1</v>
      </c>
      <c r="CP124" s="17">
        <v>0</v>
      </c>
      <c r="CQ124">
        <v>1.7999999999999999E-2</v>
      </c>
      <c r="CR124">
        <v>23</v>
      </c>
      <c r="CS124">
        <v>1</v>
      </c>
      <c r="CT124">
        <v>0</v>
      </c>
      <c r="CU124">
        <v>36</v>
      </c>
      <c r="DA124" s="33" t="s">
        <v>85</v>
      </c>
    </row>
    <row r="125" spans="1:105" x14ac:dyDescent="0.25">
      <c r="A125">
        <v>124</v>
      </c>
      <c r="B125">
        <v>12</v>
      </c>
      <c r="C125" s="24" t="s">
        <v>139</v>
      </c>
      <c r="D125" s="12">
        <v>-19.5</v>
      </c>
      <c r="E125" s="13">
        <v>12.6</v>
      </c>
      <c r="F125" s="7">
        <f t="shared" si="22"/>
        <v>-1.5476190476190477</v>
      </c>
      <c r="G125" s="7">
        <f t="shared" si="12"/>
        <v>-32.1</v>
      </c>
      <c r="H125" s="15">
        <f t="shared" si="13"/>
        <v>-6.9</v>
      </c>
      <c r="I125" s="11">
        <f>IFERROR(F125/SQRT(F125^2+U125), "X")</f>
        <v>-2.7979907931522052E-2</v>
      </c>
      <c r="J125" s="32">
        <f>IFERROR(SQRT((1-I125^2)/U125), "X")</f>
        <v>1.8079325124983479E-2</v>
      </c>
      <c r="K125" s="32">
        <f t="shared" si="14"/>
        <v>55.311799145539943</v>
      </c>
      <c r="L125" s="8">
        <v>1</v>
      </c>
      <c r="M125" s="9">
        <v>0</v>
      </c>
      <c r="N125" s="8">
        <v>0</v>
      </c>
      <c r="O125" s="9">
        <v>0</v>
      </c>
      <c r="P125" s="9">
        <v>1</v>
      </c>
      <c r="Q125" s="9">
        <v>0</v>
      </c>
      <c r="R125" s="9">
        <v>0</v>
      </c>
      <c r="S125" s="8">
        <v>3065</v>
      </c>
      <c r="T125" s="9">
        <v>7</v>
      </c>
      <c r="U125" s="9">
        <f t="shared" si="15"/>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4"/>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v>0</v>
      </c>
      <c r="BU125" s="17">
        <v>1</v>
      </c>
      <c r="BV125">
        <v>0</v>
      </c>
      <c r="BW125">
        <v>1</v>
      </c>
      <c r="BX125">
        <v>0</v>
      </c>
      <c r="BY125" s="17">
        <v>0</v>
      </c>
      <c r="BZ125">
        <v>0</v>
      </c>
      <c r="CA125">
        <v>0</v>
      </c>
      <c r="CB125">
        <v>0</v>
      </c>
      <c r="CC125">
        <v>0</v>
      </c>
      <c r="CD125" s="17">
        <v>1</v>
      </c>
      <c r="CE125">
        <v>1</v>
      </c>
      <c r="CF125">
        <v>1</v>
      </c>
      <c r="CG125">
        <v>1</v>
      </c>
      <c r="CH125">
        <v>1</v>
      </c>
      <c r="CI125">
        <v>0</v>
      </c>
      <c r="CJ125">
        <v>0</v>
      </c>
      <c r="CK125">
        <v>1</v>
      </c>
      <c r="CL125">
        <v>1</v>
      </c>
      <c r="CM125">
        <v>0</v>
      </c>
      <c r="CN125">
        <v>0</v>
      </c>
      <c r="CO125">
        <v>1</v>
      </c>
      <c r="CP125" s="17">
        <v>0</v>
      </c>
      <c r="CQ125">
        <v>1.7999999999999999E-2</v>
      </c>
      <c r="CR125">
        <v>23</v>
      </c>
      <c r="CS125">
        <v>1</v>
      </c>
      <c r="CT125">
        <v>0</v>
      </c>
      <c r="CU125">
        <v>36</v>
      </c>
      <c r="DA125" s="33" t="s">
        <v>85</v>
      </c>
    </row>
    <row r="126" spans="1:105" x14ac:dyDescent="0.25">
      <c r="A126">
        <v>125</v>
      </c>
      <c r="B126">
        <v>12</v>
      </c>
      <c r="C126" s="24" t="s">
        <v>139</v>
      </c>
      <c r="D126" s="12">
        <v>6.4</v>
      </c>
      <c r="E126" s="13">
        <v>2.6</v>
      </c>
      <c r="F126" s="7">
        <f t="shared" si="22"/>
        <v>2.4615384615384617</v>
      </c>
      <c r="G126" s="7">
        <f t="shared" si="12"/>
        <v>3.8000000000000003</v>
      </c>
      <c r="H126" s="15">
        <f t="shared" si="13"/>
        <v>9</v>
      </c>
      <c r="I126" s="11">
        <f>IFERROR(F126/SQRT(F126^2+U126), "X")</f>
        <v>6.2949818167269231E-2</v>
      </c>
      <c r="J126" s="32">
        <f>IFERROR(SQRT((1-I126^2)/U126), "X")</f>
        <v>2.5573363630453125E-2</v>
      </c>
      <c r="K126" s="32">
        <f t="shared" si="14"/>
        <v>39.103186207745694</v>
      </c>
      <c r="L126" s="8">
        <v>1</v>
      </c>
      <c r="M126" s="9">
        <v>0</v>
      </c>
      <c r="N126" s="8">
        <v>0</v>
      </c>
      <c r="O126" s="9">
        <v>0</v>
      </c>
      <c r="P126" s="9">
        <v>1</v>
      </c>
      <c r="Q126" s="9">
        <v>0</v>
      </c>
      <c r="R126" s="9">
        <v>0</v>
      </c>
      <c r="S126" s="8">
        <v>1531</v>
      </c>
      <c r="T126" s="9">
        <v>7</v>
      </c>
      <c r="U126" s="9">
        <f t="shared" si="15"/>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4"/>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v>0</v>
      </c>
      <c r="BU126" s="17">
        <v>1</v>
      </c>
      <c r="BV126">
        <v>0</v>
      </c>
      <c r="BW126">
        <v>1</v>
      </c>
      <c r="BX126">
        <v>0</v>
      </c>
      <c r="BY126" s="17">
        <v>0</v>
      </c>
      <c r="BZ126">
        <v>0</v>
      </c>
      <c r="CA126">
        <v>0</v>
      </c>
      <c r="CB126">
        <v>0</v>
      </c>
      <c r="CC126">
        <v>0</v>
      </c>
      <c r="CD126" s="17">
        <v>1</v>
      </c>
      <c r="CE126">
        <v>1</v>
      </c>
      <c r="CF126">
        <v>1</v>
      </c>
      <c r="CG126">
        <v>1</v>
      </c>
      <c r="CH126">
        <v>1</v>
      </c>
      <c r="CI126">
        <v>0</v>
      </c>
      <c r="CJ126">
        <v>0</v>
      </c>
      <c r="CK126">
        <v>1</v>
      </c>
      <c r="CL126">
        <v>1</v>
      </c>
      <c r="CM126">
        <v>0</v>
      </c>
      <c r="CN126">
        <v>0</v>
      </c>
      <c r="CO126">
        <v>1</v>
      </c>
      <c r="CP126" s="17">
        <v>0</v>
      </c>
      <c r="CQ126">
        <v>1.7999999999999999E-2</v>
      </c>
      <c r="CR126">
        <v>23</v>
      </c>
      <c r="CS126">
        <v>1</v>
      </c>
      <c r="CT126">
        <v>0</v>
      </c>
      <c r="CU126">
        <v>36</v>
      </c>
      <c r="DA126" s="33" t="s">
        <v>85</v>
      </c>
    </row>
    <row r="127" spans="1:105" x14ac:dyDescent="0.25">
      <c r="A127">
        <v>126</v>
      </c>
      <c r="B127">
        <v>12</v>
      </c>
      <c r="C127" s="24" t="s">
        <v>139</v>
      </c>
      <c r="D127" s="12">
        <v>6.2</v>
      </c>
      <c r="E127" s="13">
        <v>5</v>
      </c>
      <c r="F127" s="7">
        <f t="shared" si="22"/>
        <v>1.24</v>
      </c>
      <c r="G127" s="7">
        <f t="shared" si="12"/>
        <v>1.2000000000000002</v>
      </c>
      <c r="H127" s="15">
        <f t="shared" si="13"/>
        <v>11.2</v>
      </c>
      <c r="I127" s="11">
        <f>IFERROR(F127/SQRT(F127^2+U127), "X")</f>
        <v>1.8305624004556733E-2</v>
      </c>
      <c r="J127" s="32">
        <f>IFERROR(SQRT((1-I127^2)/U127), "X")</f>
        <v>1.4762600003674785E-2</v>
      </c>
      <c r="K127" s="32">
        <f t="shared" si="14"/>
        <v>67.738745190621884</v>
      </c>
      <c r="L127" s="8">
        <v>1</v>
      </c>
      <c r="M127" s="9">
        <v>0</v>
      </c>
      <c r="N127" s="8">
        <v>0</v>
      </c>
      <c r="O127" s="9">
        <v>0</v>
      </c>
      <c r="P127" s="9">
        <v>1</v>
      </c>
      <c r="Q127" s="9">
        <v>0</v>
      </c>
      <c r="R127" s="9">
        <v>0</v>
      </c>
      <c r="S127" s="8">
        <v>4596</v>
      </c>
      <c r="T127" s="9">
        <v>8</v>
      </c>
      <c r="U127" s="9">
        <f t="shared" si="15"/>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4"/>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v>0</v>
      </c>
      <c r="BU127" s="17">
        <v>1</v>
      </c>
      <c r="BV127">
        <v>0</v>
      </c>
      <c r="BW127">
        <v>1</v>
      </c>
      <c r="BX127">
        <v>0</v>
      </c>
      <c r="BY127" s="17">
        <v>0</v>
      </c>
      <c r="BZ127">
        <v>0</v>
      </c>
      <c r="CA127">
        <v>0</v>
      </c>
      <c r="CB127">
        <v>0</v>
      </c>
      <c r="CC127">
        <v>0</v>
      </c>
      <c r="CD127" s="17">
        <v>1</v>
      </c>
      <c r="CE127">
        <v>1</v>
      </c>
      <c r="CF127">
        <v>1</v>
      </c>
      <c r="CG127">
        <v>1</v>
      </c>
      <c r="CH127">
        <v>1</v>
      </c>
      <c r="CI127">
        <v>0</v>
      </c>
      <c r="CJ127">
        <v>0</v>
      </c>
      <c r="CK127">
        <v>1</v>
      </c>
      <c r="CL127">
        <v>1</v>
      </c>
      <c r="CM127">
        <v>0</v>
      </c>
      <c r="CN127">
        <v>0</v>
      </c>
      <c r="CO127">
        <v>1</v>
      </c>
      <c r="CP127" s="17">
        <v>1</v>
      </c>
      <c r="CQ127">
        <v>1.7999999999999999E-2</v>
      </c>
      <c r="CR127">
        <v>23</v>
      </c>
      <c r="CS127">
        <v>1</v>
      </c>
      <c r="CT127">
        <v>0</v>
      </c>
      <c r="CU127">
        <v>36</v>
      </c>
      <c r="DA127" s="33" t="s">
        <v>85</v>
      </c>
    </row>
    <row r="128" spans="1:105" x14ac:dyDescent="0.25">
      <c r="A128">
        <v>127</v>
      </c>
      <c r="B128">
        <v>12</v>
      </c>
      <c r="C128" s="24" t="s">
        <v>139</v>
      </c>
      <c r="D128" s="12">
        <v>22.1</v>
      </c>
      <c r="E128" s="13">
        <v>17.7</v>
      </c>
      <c r="F128" s="7">
        <f t="shared" si="22"/>
        <v>1.2485875706214691</v>
      </c>
      <c r="G128" s="7">
        <f t="shared" si="12"/>
        <v>4.4000000000000021</v>
      </c>
      <c r="H128" s="15">
        <f t="shared" si="13"/>
        <v>39.799999999999997</v>
      </c>
      <c r="I128" s="11">
        <f>IFERROR(F128/SQRT(F128^2+U128), "X")</f>
        <v>2.257670603186834E-2</v>
      </c>
      <c r="J128" s="32">
        <f>IFERROR(SQRT((1-I128^2)/U128), "X")</f>
        <v>1.8081796233668308E-2</v>
      </c>
      <c r="K128" s="32">
        <f t="shared" si="14"/>
        <v>55.304240080860986</v>
      </c>
      <c r="L128" s="8">
        <v>1</v>
      </c>
      <c r="M128" s="9">
        <v>0</v>
      </c>
      <c r="N128" s="8">
        <v>0</v>
      </c>
      <c r="O128" s="9">
        <v>0</v>
      </c>
      <c r="P128" s="9">
        <v>1</v>
      </c>
      <c r="Q128" s="9">
        <v>0</v>
      </c>
      <c r="R128" s="9">
        <v>0</v>
      </c>
      <c r="S128" s="8">
        <v>3065</v>
      </c>
      <c r="T128" s="9">
        <v>7</v>
      </c>
      <c r="U128" s="9">
        <f t="shared" si="15"/>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4"/>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v>0</v>
      </c>
      <c r="BU128" s="17">
        <v>1</v>
      </c>
      <c r="BV128">
        <v>0</v>
      </c>
      <c r="BW128">
        <v>1</v>
      </c>
      <c r="BX128">
        <v>0</v>
      </c>
      <c r="BY128" s="17">
        <v>0</v>
      </c>
      <c r="BZ128">
        <v>0</v>
      </c>
      <c r="CA128">
        <v>0</v>
      </c>
      <c r="CB128">
        <v>0</v>
      </c>
      <c r="CC128">
        <v>0</v>
      </c>
      <c r="CD128" s="17">
        <v>1</v>
      </c>
      <c r="CE128">
        <v>1</v>
      </c>
      <c r="CF128">
        <v>1</v>
      </c>
      <c r="CG128">
        <v>1</v>
      </c>
      <c r="CH128">
        <v>1</v>
      </c>
      <c r="CI128">
        <v>0</v>
      </c>
      <c r="CJ128">
        <v>0</v>
      </c>
      <c r="CK128">
        <v>1</v>
      </c>
      <c r="CL128">
        <v>1</v>
      </c>
      <c r="CM128">
        <v>0</v>
      </c>
      <c r="CN128">
        <v>0</v>
      </c>
      <c r="CO128">
        <v>1</v>
      </c>
      <c r="CP128" s="17">
        <v>1</v>
      </c>
      <c r="CQ128">
        <v>1.7999999999999999E-2</v>
      </c>
      <c r="CR128">
        <v>23</v>
      </c>
      <c r="CS128">
        <v>1</v>
      </c>
      <c r="CT128">
        <v>0</v>
      </c>
      <c r="CU128">
        <v>36</v>
      </c>
      <c r="DA128" s="33" t="s">
        <v>85</v>
      </c>
    </row>
    <row r="129" spans="1:105" x14ac:dyDescent="0.25">
      <c r="A129">
        <v>128</v>
      </c>
      <c r="B129">
        <v>12</v>
      </c>
      <c r="C129" s="24" t="s">
        <v>139</v>
      </c>
      <c r="D129" s="12">
        <v>-6.4</v>
      </c>
      <c r="E129" s="13">
        <v>6.5</v>
      </c>
      <c r="F129" s="7">
        <f t="shared" si="22"/>
        <v>-0.98461538461538467</v>
      </c>
      <c r="G129" s="7">
        <f t="shared" si="12"/>
        <v>-12.9</v>
      </c>
      <c r="H129" s="15">
        <f t="shared" si="13"/>
        <v>9.9999999999999645E-2</v>
      </c>
      <c r="I129" s="11">
        <f>IFERROR(F129/SQRT(F129^2+U129), "X")</f>
        <v>-2.5221939773177167E-2</v>
      </c>
      <c r="J129" s="32">
        <f>IFERROR(SQRT((1-I129^2)/U129), "X")</f>
        <v>2.5616032582133057E-2</v>
      </c>
      <c r="K129" s="32">
        <f t="shared" si="14"/>
        <v>39.038051532519155</v>
      </c>
      <c r="L129" s="8">
        <v>1</v>
      </c>
      <c r="M129" s="9">
        <v>0</v>
      </c>
      <c r="N129" s="8">
        <v>0</v>
      </c>
      <c r="O129" s="9">
        <v>0</v>
      </c>
      <c r="P129" s="9">
        <v>1</v>
      </c>
      <c r="Q129" s="9">
        <v>0</v>
      </c>
      <c r="R129" s="9">
        <v>0</v>
      </c>
      <c r="S129" s="8">
        <v>1531</v>
      </c>
      <c r="T129" s="9">
        <v>7</v>
      </c>
      <c r="U129" s="9">
        <f t="shared" si="15"/>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4"/>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v>0</v>
      </c>
      <c r="BU129" s="17">
        <v>1</v>
      </c>
      <c r="BV129">
        <v>0</v>
      </c>
      <c r="BW129">
        <v>1</v>
      </c>
      <c r="BX129">
        <v>0</v>
      </c>
      <c r="BY129" s="17">
        <v>0</v>
      </c>
      <c r="BZ129">
        <v>0</v>
      </c>
      <c r="CA129">
        <v>0</v>
      </c>
      <c r="CB129">
        <v>0</v>
      </c>
      <c r="CC129">
        <v>0</v>
      </c>
      <c r="CD129" s="17">
        <v>1</v>
      </c>
      <c r="CE129">
        <v>1</v>
      </c>
      <c r="CF129">
        <v>1</v>
      </c>
      <c r="CG129">
        <v>1</v>
      </c>
      <c r="CH129">
        <v>1</v>
      </c>
      <c r="CI129">
        <v>0</v>
      </c>
      <c r="CJ129">
        <v>0</v>
      </c>
      <c r="CK129">
        <v>1</v>
      </c>
      <c r="CL129">
        <v>1</v>
      </c>
      <c r="CM129">
        <v>0</v>
      </c>
      <c r="CN129">
        <v>0</v>
      </c>
      <c r="CO129">
        <v>1</v>
      </c>
      <c r="CP129" s="17">
        <v>1</v>
      </c>
      <c r="CQ129">
        <v>1.7999999999999999E-2</v>
      </c>
      <c r="CR129">
        <v>23</v>
      </c>
      <c r="CS129">
        <v>1</v>
      </c>
      <c r="CT129">
        <v>0</v>
      </c>
      <c r="CU129">
        <v>36</v>
      </c>
      <c r="DA129" s="33" t="s">
        <v>85</v>
      </c>
    </row>
    <row r="130" spans="1:105" x14ac:dyDescent="0.25">
      <c r="A130">
        <v>129</v>
      </c>
      <c r="B130">
        <v>12</v>
      </c>
      <c r="C130" s="24" t="s">
        <v>139</v>
      </c>
      <c r="D130" s="12">
        <v>6.9</v>
      </c>
      <c r="E130" s="13">
        <v>0.4</v>
      </c>
      <c r="F130" s="7">
        <f t="shared" si="22"/>
        <v>17.25</v>
      </c>
      <c r="G130" s="7">
        <f t="shared" ref="G130:G193" si="25">D130-E130</f>
        <v>6.5</v>
      </c>
      <c r="H130" s="15">
        <f t="shared" ref="H130:H193" si="26">D130+E130</f>
        <v>7.3000000000000007</v>
      </c>
      <c r="I130" s="11">
        <f>IFERROR(F130/SQRT(F130^2+U130), "X")</f>
        <v>0.24681767895018253</v>
      </c>
      <c r="J130" s="32">
        <f>IFERROR(SQRT((1-I130^2)/U130), "X")</f>
        <v>1.4308271243488843E-2</v>
      </c>
      <c r="K130" s="32">
        <f t="shared" ref="K130:K193" si="27">IFERROR(1/J130, "X")</f>
        <v>69.889645155773977</v>
      </c>
      <c r="L130" s="8">
        <v>1</v>
      </c>
      <c r="M130" s="9">
        <v>0</v>
      </c>
      <c r="N130" s="8">
        <v>0</v>
      </c>
      <c r="O130" s="9">
        <v>0</v>
      </c>
      <c r="P130" s="9">
        <v>1</v>
      </c>
      <c r="Q130" s="9">
        <v>0</v>
      </c>
      <c r="R130" s="9">
        <v>0</v>
      </c>
      <c r="S130" s="8">
        <v>4596</v>
      </c>
      <c r="T130" s="9">
        <v>8</v>
      </c>
      <c r="U130" s="9">
        <f t="shared" ref="U130:U193" si="28">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4"/>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v>0</v>
      </c>
      <c r="BU130" s="17">
        <v>1</v>
      </c>
      <c r="BV130">
        <v>0</v>
      </c>
      <c r="BW130">
        <v>1</v>
      </c>
      <c r="BX130">
        <v>0</v>
      </c>
      <c r="BY130" s="17">
        <v>0</v>
      </c>
      <c r="BZ130">
        <v>1</v>
      </c>
      <c r="CA130">
        <v>0</v>
      </c>
      <c r="CB130">
        <v>0</v>
      </c>
      <c r="CC130">
        <v>0</v>
      </c>
      <c r="CD130" s="17">
        <v>0</v>
      </c>
      <c r="CE130">
        <v>1</v>
      </c>
      <c r="CF130">
        <v>1</v>
      </c>
      <c r="CG130">
        <v>1</v>
      </c>
      <c r="CH130">
        <v>1</v>
      </c>
      <c r="CI130">
        <v>0</v>
      </c>
      <c r="CJ130">
        <v>0</v>
      </c>
      <c r="CK130">
        <v>1</v>
      </c>
      <c r="CL130">
        <v>1</v>
      </c>
      <c r="CM130">
        <v>0</v>
      </c>
      <c r="CN130">
        <v>0</v>
      </c>
      <c r="CO130">
        <v>1</v>
      </c>
      <c r="CP130" s="17">
        <v>0</v>
      </c>
      <c r="CQ130">
        <v>1.7999999999999999E-2</v>
      </c>
      <c r="CR130">
        <v>23</v>
      </c>
      <c r="CS130">
        <v>1</v>
      </c>
      <c r="CT130">
        <v>0</v>
      </c>
      <c r="CU130">
        <v>36</v>
      </c>
      <c r="DA130" s="33" t="s">
        <v>85</v>
      </c>
    </row>
    <row r="131" spans="1:105" x14ac:dyDescent="0.25">
      <c r="A131">
        <v>130</v>
      </c>
      <c r="B131">
        <v>12</v>
      </c>
      <c r="C131" s="24" t="s">
        <v>139</v>
      </c>
      <c r="D131" s="12">
        <v>6.6</v>
      </c>
      <c r="E131" s="13">
        <v>0.5</v>
      </c>
      <c r="F131" s="7">
        <f t="shared" si="22"/>
        <v>13.2</v>
      </c>
      <c r="G131" s="7">
        <f t="shared" si="25"/>
        <v>6.1</v>
      </c>
      <c r="H131" s="15">
        <f t="shared" si="26"/>
        <v>7.1</v>
      </c>
      <c r="I131" s="11">
        <f>IFERROR(F131/SQRT(F131^2+U131), "X")</f>
        <v>0.23221449381289103</v>
      </c>
      <c r="J131" s="32">
        <f>IFERROR(SQRT((1-I131^2)/U131), "X")</f>
        <v>1.7592007107037198E-2</v>
      </c>
      <c r="K131" s="32">
        <f t="shared" si="27"/>
        <v>56.843997044542888</v>
      </c>
      <c r="L131" s="8">
        <v>1</v>
      </c>
      <c r="M131" s="9">
        <v>0</v>
      </c>
      <c r="N131" s="8">
        <v>0</v>
      </c>
      <c r="O131" s="9">
        <v>0</v>
      </c>
      <c r="P131" s="9">
        <v>1</v>
      </c>
      <c r="Q131" s="9">
        <v>0</v>
      </c>
      <c r="R131" s="9">
        <v>0</v>
      </c>
      <c r="S131" s="8">
        <v>3065</v>
      </c>
      <c r="T131" s="9">
        <v>7</v>
      </c>
      <c r="U131" s="9">
        <f t="shared" si="28"/>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4"/>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v>0</v>
      </c>
      <c r="BU131" s="17">
        <v>1</v>
      </c>
      <c r="BV131">
        <v>0</v>
      </c>
      <c r="BW131">
        <v>1</v>
      </c>
      <c r="BX131">
        <v>0</v>
      </c>
      <c r="BY131" s="17">
        <v>0</v>
      </c>
      <c r="BZ131">
        <v>1</v>
      </c>
      <c r="CA131">
        <v>0</v>
      </c>
      <c r="CB131">
        <v>0</v>
      </c>
      <c r="CC131">
        <v>0</v>
      </c>
      <c r="CD131" s="17">
        <v>0</v>
      </c>
      <c r="CE131">
        <v>1</v>
      </c>
      <c r="CF131">
        <v>1</v>
      </c>
      <c r="CG131">
        <v>1</v>
      </c>
      <c r="CH131">
        <v>1</v>
      </c>
      <c r="CI131">
        <v>0</v>
      </c>
      <c r="CJ131">
        <v>0</v>
      </c>
      <c r="CK131">
        <v>1</v>
      </c>
      <c r="CL131">
        <v>1</v>
      </c>
      <c r="CM131">
        <v>0</v>
      </c>
      <c r="CN131">
        <v>0</v>
      </c>
      <c r="CO131">
        <v>1</v>
      </c>
      <c r="CP131" s="17">
        <v>0</v>
      </c>
      <c r="CQ131">
        <v>1.7999999999999999E-2</v>
      </c>
      <c r="CR131">
        <v>23</v>
      </c>
      <c r="CS131">
        <v>1</v>
      </c>
      <c r="CT131">
        <v>0</v>
      </c>
      <c r="CU131">
        <v>36</v>
      </c>
      <c r="DA131" s="33" t="s">
        <v>85</v>
      </c>
    </row>
    <row r="132" spans="1:105" x14ac:dyDescent="0.25">
      <c r="A132">
        <v>131</v>
      </c>
      <c r="B132">
        <v>12</v>
      </c>
      <c r="C132" s="24" t="s">
        <v>139</v>
      </c>
      <c r="D132" s="12">
        <v>7.4</v>
      </c>
      <c r="E132" s="13">
        <v>0.5</v>
      </c>
      <c r="F132" s="7">
        <f t="shared" si="22"/>
        <v>14.8</v>
      </c>
      <c r="G132" s="7">
        <f t="shared" si="25"/>
        <v>6.9</v>
      </c>
      <c r="H132" s="15">
        <f t="shared" si="26"/>
        <v>7.9</v>
      </c>
      <c r="I132" s="11">
        <f>IFERROR(F132/SQRT(F132^2+U132), "X")</f>
        <v>0.35459503793303371</v>
      </c>
      <c r="J132" s="32">
        <f>IFERROR(SQRT((1-I132^2)/U132), "X")</f>
        <v>2.3959124184664435E-2</v>
      </c>
      <c r="K132" s="32">
        <f t="shared" si="27"/>
        <v>41.737752694652841</v>
      </c>
      <c r="L132" s="8">
        <v>1</v>
      </c>
      <c r="M132" s="9">
        <v>0</v>
      </c>
      <c r="N132" s="8">
        <v>0</v>
      </c>
      <c r="O132" s="9">
        <v>0</v>
      </c>
      <c r="P132" s="9">
        <v>1</v>
      </c>
      <c r="Q132" s="9">
        <v>0</v>
      </c>
      <c r="R132" s="9">
        <v>0</v>
      </c>
      <c r="S132" s="8">
        <v>1531</v>
      </c>
      <c r="T132" s="9">
        <v>7</v>
      </c>
      <c r="U132" s="9">
        <f t="shared" si="28"/>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4"/>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v>0</v>
      </c>
      <c r="BU132" s="17">
        <v>1</v>
      </c>
      <c r="BV132">
        <v>0</v>
      </c>
      <c r="BW132">
        <v>1</v>
      </c>
      <c r="BX132">
        <v>0</v>
      </c>
      <c r="BY132" s="17">
        <v>0</v>
      </c>
      <c r="BZ132">
        <v>1</v>
      </c>
      <c r="CA132">
        <v>0</v>
      </c>
      <c r="CB132">
        <v>0</v>
      </c>
      <c r="CC132">
        <v>0</v>
      </c>
      <c r="CD132" s="17">
        <v>0</v>
      </c>
      <c r="CE132">
        <v>1</v>
      </c>
      <c r="CF132">
        <v>1</v>
      </c>
      <c r="CG132">
        <v>1</v>
      </c>
      <c r="CH132">
        <v>1</v>
      </c>
      <c r="CI132">
        <v>0</v>
      </c>
      <c r="CJ132">
        <v>0</v>
      </c>
      <c r="CK132">
        <v>1</v>
      </c>
      <c r="CL132">
        <v>1</v>
      </c>
      <c r="CM132">
        <v>0</v>
      </c>
      <c r="CN132">
        <v>0</v>
      </c>
      <c r="CO132">
        <v>1</v>
      </c>
      <c r="CP132" s="17">
        <v>0</v>
      </c>
      <c r="CQ132">
        <v>1.7999999999999999E-2</v>
      </c>
      <c r="CR132">
        <v>23</v>
      </c>
      <c r="CS132">
        <v>1</v>
      </c>
      <c r="CT132">
        <v>0</v>
      </c>
      <c r="CU132">
        <v>36</v>
      </c>
      <c r="DA132" s="33" t="s">
        <v>85</v>
      </c>
    </row>
    <row r="133" spans="1:105" x14ac:dyDescent="0.25">
      <c r="A133">
        <v>132</v>
      </c>
      <c r="B133">
        <v>12</v>
      </c>
      <c r="C133" s="24" t="s">
        <v>139</v>
      </c>
      <c r="D133" s="12">
        <v>6.2</v>
      </c>
      <c r="E133" s="13">
        <v>0.6</v>
      </c>
      <c r="F133" s="7">
        <f t="shared" si="22"/>
        <v>10.333333333333334</v>
      </c>
      <c r="G133" s="7">
        <f t="shared" si="25"/>
        <v>5.6000000000000005</v>
      </c>
      <c r="H133" s="15">
        <f t="shared" si="26"/>
        <v>6.8</v>
      </c>
      <c r="I133" s="11">
        <f>IFERROR(F133/SQRT(F133^2+U133), "X")</f>
        <v>0.15082702916904969</v>
      </c>
      <c r="J133" s="32">
        <f>IFERROR(SQRT((1-I133^2)/U133), "X")</f>
        <v>1.4596164113133841E-2</v>
      </c>
      <c r="K133" s="32">
        <f t="shared" si="27"/>
        <v>68.511150755025113</v>
      </c>
      <c r="L133" s="8">
        <v>1</v>
      </c>
      <c r="M133" s="9">
        <v>0</v>
      </c>
      <c r="N133" s="8">
        <v>0</v>
      </c>
      <c r="O133" s="9">
        <v>0</v>
      </c>
      <c r="P133" s="9">
        <v>1</v>
      </c>
      <c r="Q133" s="9">
        <v>0</v>
      </c>
      <c r="R133" s="9">
        <v>0</v>
      </c>
      <c r="S133" s="8">
        <v>4596</v>
      </c>
      <c r="T133" s="9">
        <v>8</v>
      </c>
      <c r="U133" s="9">
        <f t="shared" si="28"/>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4"/>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v>0</v>
      </c>
      <c r="BU133" s="17">
        <v>1</v>
      </c>
      <c r="BV133">
        <v>0</v>
      </c>
      <c r="BW133">
        <v>1</v>
      </c>
      <c r="BX133">
        <v>0</v>
      </c>
      <c r="BY133" s="17">
        <v>0</v>
      </c>
      <c r="BZ133">
        <v>0</v>
      </c>
      <c r="CA133">
        <v>0</v>
      </c>
      <c r="CB133">
        <v>0</v>
      </c>
      <c r="CC133">
        <v>0</v>
      </c>
      <c r="CD133" s="17">
        <v>1</v>
      </c>
      <c r="CE133">
        <v>1</v>
      </c>
      <c r="CF133">
        <v>1</v>
      </c>
      <c r="CG133">
        <v>1</v>
      </c>
      <c r="CH133">
        <v>1</v>
      </c>
      <c r="CI133">
        <v>0</v>
      </c>
      <c r="CJ133">
        <v>0</v>
      </c>
      <c r="CK133">
        <v>1</v>
      </c>
      <c r="CL133">
        <v>1</v>
      </c>
      <c r="CM133">
        <v>0</v>
      </c>
      <c r="CN133">
        <v>0</v>
      </c>
      <c r="CO133">
        <v>1</v>
      </c>
      <c r="CP133" s="17">
        <v>0</v>
      </c>
      <c r="CQ133">
        <v>1.7999999999999999E-2</v>
      </c>
      <c r="CR133">
        <v>23</v>
      </c>
      <c r="CS133">
        <v>1</v>
      </c>
      <c r="CT133">
        <v>0</v>
      </c>
      <c r="CU133">
        <v>36</v>
      </c>
      <c r="DA133" s="33" t="s">
        <v>85</v>
      </c>
    </row>
    <row r="134" spans="1:105" x14ac:dyDescent="0.25">
      <c r="A134">
        <v>133</v>
      </c>
      <c r="B134">
        <v>12</v>
      </c>
      <c r="C134" s="24" t="s">
        <v>139</v>
      </c>
      <c r="D134" s="12">
        <v>6</v>
      </c>
      <c r="E134" s="13">
        <v>0.7</v>
      </c>
      <c r="F134" s="7">
        <f t="shared" si="22"/>
        <v>8.5714285714285712</v>
      </c>
      <c r="G134" s="7">
        <f t="shared" si="25"/>
        <v>5.3</v>
      </c>
      <c r="H134" s="15">
        <f t="shared" si="26"/>
        <v>6.7</v>
      </c>
      <c r="I134" s="11">
        <f>IFERROR(F134/SQRT(F134^2+U134), "X")</f>
        <v>0.15319637175030965</v>
      </c>
      <c r="J134" s="32">
        <f>IFERROR(SQRT((1-I134^2)/U134), "X")</f>
        <v>1.7872910037536129E-2</v>
      </c>
      <c r="K134" s="32">
        <f t="shared" si="27"/>
        <v>55.950597742607734</v>
      </c>
      <c r="L134" s="8">
        <v>1</v>
      </c>
      <c r="M134" s="9">
        <v>0</v>
      </c>
      <c r="N134" s="8">
        <v>0</v>
      </c>
      <c r="O134" s="9">
        <v>0</v>
      </c>
      <c r="P134" s="9">
        <v>1</v>
      </c>
      <c r="Q134" s="9">
        <v>0</v>
      </c>
      <c r="R134" s="9">
        <v>0</v>
      </c>
      <c r="S134" s="8">
        <v>3065</v>
      </c>
      <c r="T134" s="9">
        <v>7</v>
      </c>
      <c r="U134" s="9">
        <f t="shared" si="28"/>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4"/>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v>0</v>
      </c>
      <c r="BU134" s="17">
        <v>1</v>
      </c>
      <c r="BV134">
        <v>0</v>
      </c>
      <c r="BW134">
        <v>1</v>
      </c>
      <c r="BX134">
        <v>0</v>
      </c>
      <c r="BY134" s="17">
        <v>0</v>
      </c>
      <c r="BZ134">
        <v>0</v>
      </c>
      <c r="CA134">
        <v>0</v>
      </c>
      <c r="CB134">
        <v>0</v>
      </c>
      <c r="CC134">
        <v>0</v>
      </c>
      <c r="CD134" s="17">
        <v>1</v>
      </c>
      <c r="CE134">
        <v>1</v>
      </c>
      <c r="CF134">
        <v>1</v>
      </c>
      <c r="CG134">
        <v>1</v>
      </c>
      <c r="CH134">
        <v>1</v>
      </c>
      <c r="CI134">
        <v>0</v>
      </c>
      <c r="CJ134">
        <v>0</v>
      </c>
      <c r="CK134">
        <v>1</v>
      </c>
      <c r="CL134">
        <v>1</v>
      </c>
      <c r="CM134">
        <v>0</v>
      </c>
      <c r="CN134">
        <v>0</v>
      </c>
      <c r="CO134">
        <v>1</v>
      </c>
      <c r="CP134" s="17">
        <v>0</v>
      </c>
      <c r="CQ134">
        <v>1.7999999999999999E-2</v>
      </c>
      <c r="CR134">
        <v>23</v>
      </c>
      <c r="CS134">
        <v>1</v>
      </c>
      <c r="CT134">
        <v>0</v>
      </c>
      <c r="CU134">
        <v>36</v>
      </c>
      <c r="DA134" s="33" t="s">
        <v>85</v>
      </c>
    </row>
    <row r="135" spans="1:105" s="50" customFormat="1" x14ac:dyDescent="0.25">
      <c r="A135" s="50">
        <v>134</v>
      </c>
      <c r="B135" s="50">
        <v>12</v>
      </c>
      <c r="C135" s="51" t="s">
        <v>139</v>
      </c>
      <c r="D135" s="52">
        <v>6.6</v>
      </c>
      <c r="E135" s="53">
        <v>0.8</v>
      </c>
      <c r="F135" s="54">
        <f t="shared" si="22"/>
        <v>8.2499999999999982</v>
      </c>
      <c r="G135" s="54">
        <f t="shared" si="25"/>
        <v>5.8</v>
      </c>
      <c r="H135" s="55">
        <f t="shared" si="26"/>
        <v>7.3999999999999995</v>
      </c>
      <c r="I135" s="56">
        <f>IFERROR(F135/SQRT(F135^2+U135), "X")</f>
        <v>0.20682847442746988</v>
      </c>
      <c r="J135" s="57">
        <f>IFERROR(SQRT((1-I135^2)/U135), "X")</f>
        <v>2.5070118112420596E-2</v>
      </c>
      <c r="K135" s="57">
        <f t="shared" si="27"/>
        <v>39.888124799243194</v>
      </c>
      <c r="L135" s="58">
        <v>1</v>
      </c>
      <c r="M135" s="59">
        <v>0</v>
      </c>
      <c r="N135" s="58">
        <v>0</v>
      </c>
      <c r="O135" s="59">
        <v>0</v>
      </c>
      <c r="P135" s="59">
        <v>1</v>
      </c>
      <c r="Q135" s="59">
        <v>0</v>
      </c>
      <c r="R135" s="59">
        <v>0</v>
      </c>
      <c r="S135" s="58">
        <v>1531</v>
      </c>
      <c r="T135" s="59">
        <v>7</v>
      </c>
      <c r="U135" s="59">
        <f t="shared" si="28"/>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4"/>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50">
        <v>0</v>
      </c>
      <c r="BU135" s="64">
        <v>1</v>
      </c>
      <c r="BV135" s="50">
        <v>0</v>
      </c>
      <c r="BW135" s="50">
        <v>1</v>
      </c>
      <c r="BX135" s="50">
        <v>0</v>
      </c>
      <c r="BY135" s="64">
        <v>0</v>
      </c>
      <c r="BZ135" s="50">
        <v>0</v>
      </c>
      <c r="CA135" s="50">
        <v>0</v>
      </c>
      <c r="CB135" s="50">
        <v>0</v>
      </c>
      <c r="CC135" s="50">
        <v>0</v>
      </c>
      <c r="CD135" s="64">
        <v>1</v>
      </c>
      <c r="CE135" s="50">
        <v>1</v>
      </c>
      <c r="CF135" s="50">
        <v>1</v>
      </c>
      <c r="CG135" s="50">
        <v>1</v>
      </c>
      <c r="CH135" s="50">
        <v>1</v>
      </c>
      <c r="CI135" s="50">
        <v>0</v>
      </c>
      <c r="CJ135" s="50">
        <v>0</v>
      </c>
      <c r="CK135" s="50">
        <v>1</v>
      </c>
      <c r="CL135">
        <v>1</v>
      </c>
      <c r="CM135" s="50">
        <v>0</v>
      </c>
      <c r="CN135" s="50">
        <v>0</v>
      </c>
      <c r="CO135" s="50">
        <v>1</v>
      </c>
      <c r="CP135" s="64">
        <v>0</v>
      </c>
      <c r="CQ135">
        <v>1.7999999999999999E-2</v>
      </c>
      <c r="CR135">
        <v>23</v>
      </c>
      <c r="CS135">
        <v>1</v>
      </c>
      <c r="CT135">
        <v>0</v>
      </c>
      <c r="CU135">
        <v>36</v>
      </c>
      <c r="CV135" s="66"/>
      <c r="DA135" s="33" t="s">
        <v>85</v>
      </c>
    </row>
    <row r="136" spans="1:105" x14ac:dyDescent="0.25">
      <c r="A136">
        <v>135</v>
      </c>
      <c r="B136">
        <v>13</v>
      </c>
      <c r="C136" s="24" t="s">
        <v>140</v>
      </c>
      <c r="D136" s="12">
        <v>5.51</v>
      </c>
      <c r="E136" s="13">
        <v>0.253</v>
      </c>
      <c r="F136" s="7">
        <f t="shared" si="22"/>
        <v>21.778656126482211</v>
      </c>
      <c r="G136" s="7">
        <f t="shared" si="25"/>
        <v>5.2569999999999997</v>
      </c>
      <c r="H136" s="15">
        <f t="shared" si="26"/>
        <v>5.7629999999999999</v>
      </c>
      <c r="I136" s="11">
        <f>IFERROR(F136/SQRT(F136^2+U136), "X")</f>
        <v>0.295080178546265</v>
      </c>
      <c r="J136" s="32">
        <f>IFERROR(SQRT((1-I136^2)/U136), "X")</f>
        <v>1.354905357027315E-2</v>
      </c>
      <c r="K136" s="32">
        <f t="shared" si="27"/>
        <v>73.805893143268449</v>
      </c>
      <c r="L136" s="8">
        <v>1</v>
      </c>
      <c r="M136" s="9">
        <v>0</v>
      </c>
      <c r="N136" s="8">
        <v>0</v>
      </c>
      <c r="O136" s="9">
        <v>0</v>
      </c>
      <c r="P136" s="9">
        <v>1</v>
      </c>
      <c r="Q136" s="9">
        <v>0</v>
      </c>
      <c r="R136" s="9">
        <v>0</v>
      </c>
      <c r="S136" s="8">
        <v>4979</v>
      </c>
      <c r="T136" s="9">
        <v>5</v>
      </c>
      <c r="U136" s="9">
        <f t="shared" si="28"/>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v>0</v>
      </c>
      <c r="BU136" s="17">
        <v>0</v>
      </c>
      <c r="BV136">
        <v>0</v>
      </c>
      <c r="BW136">
        <v>0</v>
      </c>
      <c r="BX136">
        <v>1</v>
      </c>
      <c r="BY136" s="17">
        <v>0</v>
      </c>
      <c r="BZ136">
        <v>0</v>
      </c>
      <c r="CA136">
        <v>0</v>
      </c>
      <c r="CB136">
        <v>0</v>
      </c>
      <c r="CC136">
        <v>0</v>
      </c>
      <c r="CD136" s="17">
        <v>0</v>
      </c>
      <c r="CE136">
        <v>0</v>
      </c>
      <c r="CF136">
        <v>0</v>
      </c>
      <c r="CG136">
        <v>0</v>
      </c>
      <c r="CH136">
        <v>1</v>
      </c>
      <c r="CI136">
        <v>0</v>
      </c>
      <c r="CJ136">
        <v>0</v>
      </c>
      <c r="CK136">
        <v>1</v>
      </c>
      <c r="CL136">
        <v>0</v>
      </c>
      <c r="CM136">
        <v>0</v>
      </c>
      <c r="CN136">
        <v>1</v>
      </c>
      <c r="CO136">
        <v>1</v>
      </c>
      <c r="CP136" s="17">
        <v>0</v>
      </c>
      <c r="CQ136">
        <v>0.29799999999999999</v>
      </c>
      <c r="CR136">
        <v>3</v>
      </c>
      <c r="CS136">
        <v>1</v>
      </c>
      <c r="CT136">
        <v>0</v>
      </c>
      <c r="CU136">
        <v>35</v>
      </c>
      <c r="DA136" s="33" t="s">
        <v>85</v>
      </c>
    </row>
    <row r="137" spans="1:105" x14ac:dyDescent="0.25">
      <c r="A137">
        <v>136</v>
      </c>
      <c r="B137">
        <v>13</v>
      </c>
      <c r="C137" s="24" t="s">
        <v>140</v>
      </c>
      <c r="D137" s="12">
        <v>4.8840854459892276</v>
      </c>
      <c r="E137" s="13">
        <f t="shared" ref="E137:E142" si="29">D137/F137</f>
        <v>1.1482677169217248</v>
      </c>
      <c r="F137" s="7">
        <v>4.2534379169715582</v>
      </c>
      <c r="G137" s="7">
        <f t="shared" si="25"/>
        <v>3.7358177290675028</v>
      </c>
      <c r="H137" s="15">
        <f t="shared" si="26"/>
        <v>6.0323531629109528</v>
      </c>
      <c r="I137" s="11">
        <f>IFERROR(F137/SQRT(F137^2+U137), "X")</f>
        <v>6.0224455523967213E-2</v>
      </c>
      <c r="J137" s="32">
        <f>IFERROR(SQRT((1-I137^2)/U137), "X")</f>
        <v>1.4159006596444444E-2</v>
      </c>
      <c r="K137" s="32">
        <f t="shared" si="27"/>
        <v>70.626423766983493</v>
      </c>
      <c r="L137" s="8">
        <v>1</v>
      </c>
      <c r="M137" s="9">
        <v>0</v>
      </c>
      <c r="N137" s="8">
        <v>0</v>
      </c>
      <c r="O137" s="9">
        <v>0</v>
      </c>
      <c r="P137" s="9">
        <v>1</v>
      </c>
      <c r="Q137" s="9">
        <v>0</v>
      </c>
      <c r="R137" s="9">
        <v>0</v>
      </c>
      <c r="S137" s="8">
        <v>4979</v>
      </c>
      <c r="T137" s="9">
        <v>8</v>
      </c>
      <c r="U137" s="9">
        <f t="shared" si="28"/>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v>0</v>
      </c>
      <c r="BU137" s="17">
        <v>0</v>
      </c>
      <c r="BV137">
        <v>0</v>
      </c>
      <c r="BW137">
        <v>0</v>
      </c>
      <c r="BX137">
        <v>1</v>
      </c>
      <c r="BY137" s="17">
        <v>0</v>
      </c>
      <c r="BZ137">
        <v>0</v>
      </c>
      <c r="CA137">
        <v>0</v>
      </c>
      <c r="CB137">
        <v>0</v>
      </c>
      <c r="CC137">
        <v>0</v>
      </c>
      <c r="CD137" s="17">
        <v>0</v>
      </c>
      <c r="CE137">
        <v>0</v>
      </c>
      <c r="CF137">
        <v>0</v>
      </c>
      <c r="CG137">
        <v>0</v>
      </c>
      <c r="CH137">
        <v>1</v>
      </c>
      <c r="CI137">
        <v>0</v>
      </c>
      <c r="CJ137">
        <v>0</v>
      </c>
      <c r="CK137">
        <v>1</v>
      </c>
      <c r="CL137">
        <v>0</v>
      </c>
      <c r="CM137">
        <v>0</v>
      </c>
      <c r="CN137">
        <v>1</v>
      </c>
      <c r="CO137">
        <v>1</v>
      </c>
      <c r="CP137" s="17">
        <v>0</v>
      </c>
      <c r="CQ137">
        <v>0.29799999999999999</v>
      </c>
      <c r="CR137">
        <v>3</v>
      </c>
      <c r="CS137">
        <v>1</v>
      </c>
      <c r="CT137">
        <v>0</v>
      </c>
      <c r="CU137">
        <v>35</v>
      </c>
      <c r="DA137" s="33" t="s">
        <v>85</v>
      </c>
    </row>
    <row r="138" spans="1:105" x14ac:dyDescent="0.25">
      <c r="A138">
        <v>137</v>
      </c>
      <c r="B138">
        <v>13</v>
      </c>
      <c r="C138" s="24" t="s">
        <v>140</v>
      </c>
      <c r="D138" s="12">
        <v>5.5730247103205288</v>
      </c>
      <c r="E138" s="13">
        <f t="shared" si="29"/>
        <v>0.89784986733651528</v>
      </c>
      <c r="F138" s="7">
        <v>6.2070786142153009</v>
      </c>
      <c r="G138" s="7">
        <f t="shared" si="25"/>
        <v>4.6751748429840134</v>
      </c>
      <c r="H138" s="15">
        <f t="shared" si="26"/>
        <v>6.4708745776570442</v>
      </c>
      <c r="I138" s="11">
        <f>IFERROR(F138/SQRT(F138^2+U138), "X")</f>
        <v>8.7706584814015456E-2</v>
      </c>
      <c r="J138" s="32">
        <f>IFERROR(SQRT((1-I138^2)/U138), "X")</f>
        <v>1.4130090863220576E-2</v>
      </c>
      <c r="K138" s="32">
        <f t="shared" si="27"/>
        <v>70.770953257131197</v>
      </c>
      <c r="L138" s="8">
        <v>1</v>
      </c>
      <c r="M138" s="9">
        <v>0</v>
      </c>
      <c r="N138" s="8">
        <v>0</v>
      </c>
      <c r="O138" s="9">
        <v>0</v>
      </c>
      <c r="P138" s="9">
        <v>1</v>
      </c>
      <c r="Q138" s="9">
        <v>0</v>
      </c>
      <c r="R138" s="9">
        <v>0</v>
      </c>
      <c r="S138" s="8">
        <v>4979</v>
      </c>
      <c r="T138" s="9">
        <v>8</v>
      </c>
      <c r="U138" s="9">
        <f t="shared" si="28"/>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v>0</v>
      </c>
      <c r="BU138" s="17">
        <v>0</v>
      </c>
      <c r="BV138">
        <v>0</v>
      </c>
      <c r="BW138">
        <v>0</v>
      </c>
      <c r="BX138">
        <v>1</v>
      </c>
      <c r="BY138" s="17">
        <v>0</v>
      </c>
      <c r="BZ138">
        <v>0</v>
      </c>
      <c r="CA138">
        <v>0</v>
      </c>
      <c r="CB138">
        <v>0</v>
      </c>
      <c r="CC138">
        <v>0</v>
      </c>
      <c r="CD138" s="17">
        <v>0</v>
      </c>
      <c r="CE138">
        <v>0</v>
      </c>
      <c r="CF138">
        <v>0</v>
      </c>
      <c r="CG138">
        <v>0</v>
      </c>
      <c r="CH138">
        <v>1</v>
      </c>
      <c r="CI138">
        <v>0</v>
      </c>
      <c r="CJ138">
        <v>0</v>
      </c>
      <c r="CK138">
        <v>1</v>
      </c>
      <c r="CL138">
        <v>0</v>
      </c>
      <c r="CM138">
        <v>0</v>
      </c>
      <c r="CN138">
        <v>1</v>
      </c>
      <c r="CO138">
        <v>1</v>
      </c>
      <c r="CP138" s="17">
        <v>0</v>
      </c>
      <c r="CQ138">
        <v>0.29799999999999999</v>
      </c>
      <c r="CR138">
        <v>3</v>
      </c>
      <c r="CS138">
        <v>1</v>
      </c>
      <c r="CT138">
        <v>0</v>
      </c>
      <c r="CU138">
        <v>35</v>
      </c>
      <c r="DA138" s="33" t="s">
        <v>85</v>
      </c>
    </row>
    <row r="139" spans="1:105" x14ac:dyDescent="0.25">
      <c r="A139">
        <v>138</v>
      </c>
      <c r="B139">
        <v>13</v>
      </c>
      <c r="C139" s="24" t="s">
        <v>140</v>
      </c>
      <c r="D139" s="12">
        <v>10.70510715693943</v>
      </c>
      <c r="E139" s="13">
        <f t="shared" si="29"/>
        <v>1.3975793543583506</v>
      </c>
      <c r="F139" s="7">
        <v>7.6597490679549312</v>
      </c>
      <c r="G139" s="7">
        <f t="shared" si="25"/>
        <v>9.3075278025810793</v>
      </c>
      <c r="H139" s="15">
        <f t="shared" si="26"/>
        <v>12.102686511297781</v>
      </c>
      <c r="I139" s="11">
        <f>IFERROR(F139/SQRT(F139^2+U139), "X")</f>
        <v>0.10801595217731309</v>
      </c>
      <c r="J139" s="32">
        <f>IFERROR(SQRT((1-I139^2)/U139), "X")</f>
        <v>1.4101761195964629E-2</v>
      </c>
      <c r="K139" s="32">
        <f t="shared" si="27"/>
        <v>70.913128232958641</v>
      </c>
      <c r="L139" s="8">
        <v>1</v>
      </c>
      <c r="M139" s="9">
        <v>0</v>
      </c>
      <c r="N139" s="8">
        <v>0</v>
      </c>
      <c r="O139" s="9">
        <v>0</v>
      </c>
      <c r="P139" s="9">
        <v>1</v>
      </c>
      <c r="Q139" s="9">
        <v>0</v>
      </c>
      <c r="R139" s="9">
        <v>0</v>
      </c>
      <c r="S139" s="8">
        <v>4979</v>
      </c>
      <c r="T139" s="9">
        <v>8</v>
      </c>
      <c r="U139" s="9">
        <f t="shared" si="28"/>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v>0</v>
      </c>
      <c r="BU139" s="17">
        <v>0</v>
      </c>
      <c r="BV139">
        <v>0</v>
      </c>
      <c r="BW139">
        <v>0</v>
      </c>
      <c r="BX139">
        <v>1</v>
      </c>
      <c r="BY139" s="17">
        <v>0</v>
      </c>
      <c r="BZ139">
        <v>0</v>
      </c>
      <c r="CA139">
        <v>0</v>
      </c>
      <c r="CB139">
        <v>0</v>
      </c>
      <c r="CC139">
        <v>0</v>
      </c>
      <c r="CD139" s="17">
        <v>0</v>
      </c>
      <c r="CE139">
        <v>0</v>
      </c>
      <c r="CF139">
        <v>0</v>
      </c>
      <c r="CG139">
        <v>0</v>
      </c>
      <c r="CH139">
        <v>1</v>
      </c>
      <c r="CI139">
        <v>0</v>
      </c>
      <c r="CJ139">
        <v>0</v>
      </c>
      <c r="CK139">
        <v>1</v>
      </c>
      <c r="CL139">
        <v>0</v>
      </c>
      <c r="CM139">
        <v>0</v>
      </c>
      <c r="CN139">
        <v>1</v>
      </c>
      <c r="CO139">
        <v>1</v>
      </c>
      <c r="CP139" s="17">
        <v>0</v>
      </c>
      <c r="CQ139">
        <v>0.29799999999999999</v>
      </c>
      <c r="CR139">
        <v>3</v>
      </c>
      <c r="CS139">
        <v>1</v>
      </c>
      <c r="CT139">
        <v>0</v>
      </c>
      <c r="CU139">
        <v>35</v>
      </c>
      <c r="DA139" s="33" t="s">
        <v>85</v>
      </c>
    </row>
    <row r="140" spans="1:105" x14ac:dyDescent="0.25">
      <c r="A140">
        <v>139</v>
      </c>
      <c r="B140">
        <v>13</v>
      </c>
      <c r="C140" s="24" t="s">
        <v>140</v>
      </c>
      <c r="D140" s="12">
        <v>8.6486779067039983</v>
      </c>
      <c r="E140" s="13">
        <f t="shared" si="29"/>
        <v>0.98694243098033674</v>
      </c>
      <c r="F140" s="7">
        <v>8.7631027253668758</v>
      </c>
      <c r="G140" s="7">
        <f t="shared" si="25"/>
        <v>7.6617354757236615</v>
      </c>
      <c r="H140" s="15">
        <f t="shared" si="26"/>
        <v>9.635620337684335</v>
      </c>
      <c r="I140" s="11">
        <f>IFERROR(F140/SQRT(F140^2+U140), "X")</f>
        <v>0.12343877343338963</v>
      </c>
      <c r="J140" s="32">
        <f>IFERROR(SQRT((1-I140^2)/U140), "X")</f>
        <v>1.408619495878633E-2</v>
      </c>
      <c r="K140" s="32">
        <f t="shared" si="27"/>
        <v>70.99149223234663</v>
      </c>
      <c r="L140" s="8">
        <v>1</v>
      </c>
      <c r="M140" s="9">
        <v>0</v>
      </c>
      <c r="N140" s="8">
        <v>0</v>
      </c>
      <c r="O140" s="9">
        <v>0</v>
      </c>
      <c r="P140" s="9">
        <v>1</v>
      </c>
      <c r="Q140" s="9">
        <v>0</v>
      </c>
      <c r="R140" s="9">
        <v>0</v>
      </c>
      <c r="S140" s="8">
        <v>4979</v>
      </c>
      <c r="T140" s="9">
        <v>15</v>
      </c>
      <c r="U140" s="9">
        <f t="shared" si="28"/>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v>0</v>
      </c>
      <c r="BU140" s="17">
        <v>0</v>
      </c>
      <c r="BV140">
        <v>0</v>
      </c>
      <c r="BW140">
        <v>0</v>
      </c>
      <c r="BX140">
        <v>1</v>
      </c>
      <c r="BY140" s="17">
        <v>0</v>
      </c>
      <c r="BZ140">
        <v>0</v>
      </c>
      <c r="CA140">
        <v>0</v>
      </c>
      <c r="CB140">
        <v>0</v>
      </c>
      <c r="CC140">
        <v>0</v>
      </c>
      <c r="CD140" s="17">
        <v>0</v>
      </c>
      <c r="CE140">
        <v>0</v>
      </c>
      <c r="CF140">
        <v>0</v>
      </c>
      <c r="CG140">
        <v>0</v>
      </c>
      <c r="CH140">
        <v>1</v>
      </c>
      <c r="CI140">
        <v>0</v>
      </c>
      <c r="CJ140">
        <v>0</v>
      </c>
      <c r="CK140">
        <v>1</v>
      </c>
      <c r="CL140">
        <v>0</v>
      </c>
      <c r="CM140">
        <v>0</v>
      </c>
      <c r="CN140">
        <v>1</v>
      </c>
      <c r="CO140">
        <v>1</v>
      </c>
      <c r="CP140" s="17">
        <v>0</v>
      </c>
      <c r="CQ140">
        <v>0.29799999999999999</v>
      </c>
      <c r="CR140">
        <v>3</v>
      </c>
      <c r="CS140">
        <v>1</v>
      </c>
      <c r="CT140">
        <v>0</v>
      </c>
      <c r="CU140">
        <v>35</v>
      </c>
      <c r="DA140" s="33" t="s">
        <v>85</v>
      </c>
    </row>
    <row r="141" spans="1:105" x14ac:dyDescent="0.25">
      <c r="A141">
        <v>140</v>
      </c>
      <c r="B141">
        <v>13</v>
      </c>
      <c r="C141" s="24" t="s">
        <v>140</v>
      </c>
      <c r="D141" s="12">
        <v>6.2610778657974198</v>
      </c>
      <c r="E141" s="13">
        <f t="shared" si="29"/>
        <v>0.41588918524664004</v>
      </c>
      <c r="F141" s="7">
        <v>15.05467823618528</v>
      </c>
      <c r="G141" s="7">
        <f t="shared" si="25"/>
        <v>5.8451886805507796</v>
      </c>
      <c r="H141" s="15">
        <f t="shared" si="26"/>
        <v>6.67696705104406</v>
      </c>
      <c r="I141" s="11">
        <f>IFERROR(F141/SQRT(F141^2+U141), "X")</f>
        <v>0.20897903623751837</v>
      </c>
      <c r="J141" s="32">
        <f>IFERROR(SQRT((1-I141^2)/U141), "X")</f>
        <v>1.3881335287207825E-2</v>
      </c>
      <c r="K141" s="32">
        <f t="shared" si="27"/>
        <v>72.03917917907637</v>
      </c>
      <c r="L141" s="8">
        <v>1</v>
      </c>
      <c r="M141" s="9">
        <v>0</v>
      </c>
      <c r="N141" s="8">
        <v>0</v>
      </c>
      <c r="O141" s="9">
        <v>0</v>
      </c>
      <c r="P141" s="9">
        <v>1</v>
      </c>
      <c r="Q141" s="9">
        <v>0</v>
      </c>
      <c r="R141" s="9">
        <v>0</v>
      </c>
      <c r="S141" s="8">
        <v>4979</v>
      </c>
      <c r="T141" s="9">
        <v>15</v>
      </c>
      <c r="U141" s="9">
        <f t="shared" si="28"/>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v>0</v>
      </c>
      <c r="BU141" s="17">
        <v>0</v>
      </c>
      <c r="BV141">
        <v>0</v>
      </c>
      <c r="BW141">
        <v>0</v>
      </c>
      <c r="BX141">
        <v>1</v>
      </c>
      <c r="BY141" s="17">
        <v>0</v>
      </c>
      <c r="BZ141">
        <v>0</v>
      </c>
      <c r="CA141">
        <v>0</v>
      </c>
      <c r="CB141">
        <v>0</v>
      </c>
      <c r="CC141">
        <v>0</v>
      </c>
      <c r="CD141" s="17">
        <v>0</v>
      </c>
      <c r="CE141">
        <v>0</v>
      </c>
      <c r="CF141">
        <v>0</v>
      </c>
      <c r="CG141">
        <v>0</v>
      </c>
      <c r="CH141">
        <v>1</v>
      </c>
      <c r="CI141">
        <v>0</v>
      </c>
      <c r="CJ141">
        <v>0</v>
      </c>
      <c r="CK141">
        <v>1</v>
      </c>
      <c r="CL141">
        <v>0</v>
      </c>
      <c r="CM141">
        <v>0</v>
      </c>
      <c r="CN141">
        <v>1</v>
      </c>
      <c r="CO141">
        <v>1</v>
      </c>
      <c r="CP141" s="17">
        <v>0</v>
      </c>
      <c r="CQ141">
        <v>0.29799999999999999</v>
      </c>
      <c r="CR141">
        <v>3</v>
      </c>
      <c r="CS141">
        <v>1</v>
      </c>
      <c r="CT141">
        <v>0</v>
      </c>
      <c r="CU141">
        <v>35</v>
      </c>
      <c r="DA141" s="33" t="s">
        <v>85</v>
      </c>
    </row>
    <row r="142" spans="1:105" s="50" customFormat="1" x14ac:dyDescent="0.25">
      <c r="A142" s="50">
        <v>141</v>
      </c>
      <c r="B142" s="50">
        <v>13</v>
      </c>
      <c r="C142" s="51" t="s">
        <v>140</v>
      </c>
      <c r="D142" s="52">
        <v>10.7324983570344</v>
      </c>
      <c r="E142" s="53">
        <f t="shared" si="29"/>
        <v>0.51814326001821898</v>
      </c>
      <c r="F142" s="54">
        <v>20.713380227424022</v>
      </c>
      <c r="G142" s="54">
        <f t="shared" si="25"/>
        <v>10.214355097016181</v>
      </c>
      <c r="H142" s="55">
        <f t="shared" si="26"/>
        <v>11.250641617052619</v>
      </c>
      <c r="I142" s="56">
        <f>IFERROR(F142/SQRT(F142^2+U142), "X")</f>
        <v>0.28208127557332185</v>
      </c>
      <c r="J142" s="57">
        <f>IFERROR(SQRT((1-I142^2)/U142), "X")</f>
        <v>1.3618312051253372E-2</v>
      </c>
      <c r="K142" s="57">
        <f t="shared" si="27"/>
        <v>73.430539426357484</v>
      </c>
      <c r="L142" s="58">
        <v>1</v>
      </c>
      <c r="M142" s="59">
        <v>0</v>
      </c>
      <c r="N142" s="58">
        <v>0</v>
      </c>
      <c r="O142" s="59">
        <v>0</v>
      </c>
      <c r="P142" s="59">
        <v>1</v>
      </c>
      <c r="Q142" s="59">
        <v>0</v>
      </c>
      <c r="R142" s="59">
        <v>0</v>
      </c>
      <c r="S142" s="58">
        <v>4979</v>
      </c>
      <c r="T142" s="59">
        <v>15</v>
      </c>
      <c r="U142" s="59">
        <f t="shared" si="28"/>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50">
        <v>0</v>
      </c>
      <c r="BU142" s="64">
        <v>0</v>
      </c>
      <c r="BV142" s="50">
        <v>0</v>
      </c>
      <c r="BW142" s="50">
        <v>0</v>
      </c>
      <c r="BX142" s="50">
        <v>1</v>
      </c>
      <c r="BY142" s="64">
        <v>0</v>
      </c>
      <c r="BZ142" s="50">
        <v>0</v>
      </c>
      <c r="CA142" s="50">
        <v>0</v>
      </c>
      <c r="CB142" s="50">
        <v>0</v>
      </c>
      <c r="CC142" s="50">
        <v>0</v>
      </c>
      <c r="CD142" s="64">
        <v>0</v>
      </c>
      <c r="CE142" s="50">
        <v>0</v>
      </c>
      <c r="CF142" s="50">
        <v>0</v>
      </c>
      <c r="CG142" s="50">
        <v>0</v>
      </c>
      <c r="CH142" s="50">
        <v>1</v>
      </c>
      <c r="CI142" s="50">
        <v>0</v>
      </c>
      <c r="CJ142" s="50">
        <v>0</v>
      </c>
      <c r="CK142" s="50">
        <v>1</v>
      </c>
      <c r="CL142">
        <v>0</v>
      </c>
      <c r="CM142" s="50">
        <v>0</v>
      </c>
      <c r="CN142" s="50">
        <v>1</v>
      </c>
      <c r="CO142" s="50">
        <v>1</v>
      </c>
      <c r="CP142" s="64">
        <v>0</v>
      </c>
      <c r="CQ142">
        <v>0.29799999999999999</v>
      </c>
      <c r="CR142">
        <v>3</v>
      </c>
      <c r="CS142">
        <v>1</v>
      </c>
      <c r="CT142">
        <v>0</v>
      </c>
      <c r="CU142">
        <v>35</v>
      </c>
      <c r="CV142" s="66"/>
      <c r="DA142" s="33" t="s">
        <v>85</v>
      </c>
    </row>
    <row r="143" spans="1:105" x14ac:dyDescent="0.25">
      <c r="A143">
        <v>142</v>
      </c>
      <c r="B143">
        <v>14</v>
      </c>
      <c r="C143" s="24" t="s">
        <v>141</v>
      </c>
      <c r="D143" s="12">
        <v>7.7</v>
      </c>
      <c r="E143" s="13">
        <v>0.3</v>
      </c>
      <c r="F143" s="7">
        <v>21.713380227424</v>
      </c>
      <c r="G143" s="7">
        <f t="shared" si="25"/>
        <v>7.4</v>
      </c>
      <c r="H143" s="15">
        <f t="shared" si="26"/>
        <v>8</v>
      </c>
      <c r="I143" s="11">
        <f>IFERROR(F143/SQRT(F143^2+U143), "X")</f>
        <v>0.12746257641128633</v>
      </c>
      <c r="J143" s="32">
        <f>IFERROR(SQRT((1-I143^2)/U143), "X")</f>
        <v>5.8702318605511773E-3</v>
      </c>
      <c r="K143" s="32">
        <f t="shared" si="27"/>
        <v>170.35102254140034</v>
      </c>
      <c r="L143" s="8">
        <v>1</v>
      </c>
      <c r="M143" s="9">
        <v>0</v>
      </c>
      <c r="N143" s="8">
        <v>0</v>
      </c>
      <c r="O143" s="9">
        <v>0</v>
      </c>
      <c r="P143" s="9">
        <v>0</v>
      </c>
      <c r="Q143" s="9">
        <v>1</v>
      </c>
      <c r="R143" s="9">
        <v>0</v>
      </c>
      <c r="S143" s="8">
        <v>28552</v>
      </c>
      <c r="T143" s="9">
        <v>3</v>
      </c>
      <c r="U143" s="9">
        <f t="shared" si="28"/>
        <v>28548</v>
      </c>
      <c r="V143" s="9">
        <f>COUNTIF(B:B,B143)</f>
        <v>12</v>
      </c>
      <c r="W143" s="7">
        <v>12.4</v>
      </c>
      <c r="X143" s="7">
        <f>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v>0</v>
      </c>
      <c r="BU143" s="17">
        <v>0</v>
      </c>
      <c r="BV143">
        <v>0</v>
      </c>
      <c r="BW143">
        <v>0</v>
      </c>
      <c r="BX143">
        <v>0</v>
      </c>
      <c r="BY143" s="17">
        <v>1</v>
      </c>
      <c r="BZ143">
        <v>0</v>
      </c>
      <c r="CA143">
        <v>0</v>
      </c>
      <c r="CB143">
        <v>0</v>
      </c>
      <c r="CC143">
        <v>0</v>
      </c>
      <c r="CD143" s="17">
        <v>0</v>
      </c>
      <c r="CE143">
        <v>0</v>
      </c>
      <c r="CF143">
        <v>0</v>
      </c>
      <c r="CG143">
        <v>1</v>
      </c>
      <c r="CH143">
        <v>1</v>
      </c>
      <c r="CI143">
        <v>0</v>
      </c>
      <c r="CJ143">
        <v>0</v>
      </c>
      <c r="CK143">
        <v>0</v>
      </c>
      <c r="CL143">
        <v>0</v>
      </c>
      <c r="CM143">
        <v>0</v>
      </c>
      <c r="CN143">
        <v>0</v>
      </c>
      <c r="CO143">
        <v>0</v>
      </c>
      <c r="CP143" s="17">
        <v>0</v>
      </c>
      <c r="CQ143">
        <v>0.29799999999999999</v>
      </c>
      <c r="CR143">
        <v>5</v>
      </c>
      <c r="CS143">
        <v>0</v>
      </c>
      <c r="CT143">
        <v>1</v>
      </c>
      <c r="CU143">
        <v>35</v>
      </c>
      <c r="DA143" s="33" t="s">
        <v>85</v>
      </c>
    </row>
    <row r="144" spans="1:105" x14ac:dyDescent="0.25">
      <c r="A144">
        <v>143</v>
      </c>
      <c r="B144">
        <v>14</v>
      </c>
      <c r="C144" s="24" t="s">
        <v>141</v>
      </c>
      <c r="D144" s="12">
        <v>8</v>
      </c>
      <c r="E144" s="13">
        <v>0.5</v>
      </c>
      <c r="F144" s="7">
        <v>22.713380227424</v>
      </c>
      <c r="G144" s="7">
        <f t="shared" si="25"/>
        <v>7.5</v>
      </c>
      <c r="H144" s="15">
        <f t="shared" si="26"/>
        <v>8.5</v>
      </c>
      <c r="I144" s="11">
        <f>IFERROR(F144/SQRT(F144^2+U144), "X")</f>
        <v>0.13316215592883443</v>
      </c>
      <c r="J144" s="32">
        <f>IFERROR(SQRT((1-I144^2)/U144), "X")</f>
        <v>5.8627185648068023E-3</v>
      </c>
      <c r="K144" s="32">
        <f t="shared" si="27"/>
        <v>170.56933382456396</v>
      </c>
      <c r="L144" s="8">
        <v>1</v>
      </c>
      <c r="M144" s="9">
        <v>0</v>
      </c>
      <c r="N144" s="8">
        <v>0</v>
      </c>
      <c r="O144" s="9">
        <v>0</v>
      </c>
      <c r="P144" s="9">
        <v>0</v>
      </c>
      <c r="Q144" s="9">
        <v>1</v>
      </c>
      <c r="R144" s="9">
        <v>0</v>
      </c>
      <c r="S144" s="8">
        <v>28582</v>
      </c>
      <c r="T144" s="9">
        <v>3</v>
      </c>
      <c r="U144" s="9">
        <f t="shared" si="28"/>
        <v>28578</v>
      </c>
      <c r="V144" s="9">
        <f>COUNTIF(B:B,B144)</f>
        <v>12</v>
      </c>
      <c r="W144" s="7">
        <v>12.4</v>
      </c>
      <c r="X144" s="7">
        <f>BM144-W144-6</f>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v>0</v>
      </c>
      <c r="BU144" s="17">
        <v>0</v>
      </c>
      <c r="BV144">
        <v>0</v>
      </c>
      <c r="BW144">
        <v>0</v>
      </c>
      <c r="BX144">
        <v>0</v>
      </c>
      <c r="BY144" s="17">
        <v>1</v>
      </c>
      <c r="BZ144">
        <v>0</v>
      </c>
      <c r="CA144">
        <v>0</v>
      </c>
      <c r="CB144">
        <v>0</v>
      </c>
      <c r="CC144">
        <v>0</v>
      </c>
      <c r="CD144" s="17">
        <v>0</v>
      </c>
      <c r="CE144">
        <v>0</v>
      </c>
      <c r="CF144">
        <v>0</v>
      </c>
      <c r="CG144">
        <v>1</v>
      </c>
      <c r="CH144">
        <v>1</v>
      </c>
      <c r="CI144">
        <v>0</v>
      </c>
      <c r="CJ144">
        <v>0</v>
      </c>
      <c r="CK144">
        <v>0</v>
      </c>
      <c r="CL144">
        <v>0</v>
      </c>
      <c r="CM144">
        <v>0</v>
      </c>
      <c r="CN144">
        <v>0</v>
      </c>
      <c r="CO144">
        <v>0</v>
      </c>
      <c r="CP144" s="17">
        <v>0</v>
      </c>
      <c r="CQ144">
        <v>0.29799999999999999</v>
      </c>
      <c r="CR144">
        <v>5</v>
      </c>
      <c r="CS144">
        <v>0</v>
      </c>
      <c r="CT144">
        <v>1</v>
      </c>
      <c r="CU144">
        <v>35</v>
      </c>
      <c r="DA144" s="33" t="s">
        <v>85</v>
      </c>
    </row>
    <row r="145" spans="1:105" x14ac:dyDescent="0.25">
      <c r="A145">
        <v>144</v>
      </c>
      <c r="B145">
        <v>14</v>
      </c>
      <c r="C145" s="24" t="s">
        <v>141</v>
      </c>
      <c r="D145" s="12">
        <v>9.3000000000000007</v>
      </c>
      <c r="E145" s="13">
        <v>0.5</v>
      </c>
      <c r="F145" s="7">
        <v>23.713380227424</v>
      </c>
      <c r="G145" s="7">
        <f t="shared" si="25"/>
        <v>8.8000000000000007</v>
      </c>
      <c r="H145" s="15">
        <f t="shared" si="26"/>
        <v>9.8000000000000007</v>
      </c>
      <c r="I145" s="11">
        <f>IFERROR(F145/SQRT(F145^2+U145), "X")</f>
        <v>0.13735334900738005</v>
      </c>
      <c r="J145" s="32">
        <f>IFERROR(SQRT((1-I145^2)/U145), "X")</f>
        <v>5.7922298588428973E-3</v>
      </c>
      <c r="K145" s="32">
        <f t="shared" si="27"/>
        <v>172.64508218252377</v>
      </c>
      <c r="L145" s="8">
        <v>1</v>
      </c>
      <c r="M145" s="9">
        <v>0</v>
      </c>
      <c r="N145" s="8">
        <v>0</v>
      </c>
      <c r="O145" s="9">
        <v>0</v>
      </c>
      <c r="P145" s="9">
        <v>0</v>
      </c>
      <c r="Q145" s="9">
        <v>1</v>
      </c>
      <c r="R145" s="9">
        <v>0</v>
      </c>
      <c r="S145" s="8">
        <v>29248</v>
      </c>
      <c r="T145" s="9">
        <v>3</v>
      </c>
      <c r="U145" s="9">
        <f t="shared" si="28"/>
        <v>29244</v>
      </c>
      <c r="V145" s="9">
        <f>COUNTIF(B:B,B145)</f>
        <v>12</v>
      </c>
      <c r="W145" s="7">
        <v>12.4</v>
      </c>
      <c r="X145" s="7">
        <f>BM145-W145-6</f>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v>0</v>
      </c>
      <c r="BU145" s="17">
        <v>0</v>
      </c>
      <c r="BV145">
        <v>0</v>
      </c>
      <c r="BW145">
        <v>0</v>
      </c>
      <c r="BX145">
        <v>0</v>
      </c>
      <c r="BY145" s="17">
        <v>1</v>
      </c>
      <c r="BZ145">
        <v>0</v>
      </c>
      <c r="CA145">
        <v>0</v>
      </c>
      <c r="CB145">
        <v>0</v>
      </c>
      <c r="CC145">
        <v>0</v>
      </c>
      <c r="CD145" s="17">
        <v>0</v>
      </c>
      <c r="CE145">
        <v>0</v>
      </c>
      <c r="CF145">
        <v>0</v>
      </c>
      <c r="CG145">
        <v>1</v>
      </c>
      <c r="CH145">
        <v>1</v>
      </c>
      <c r="CI145">
        <v>0</v>
      </c>
      <c r="CJ145">
        <v>0</v>
      </c>
      <c r="CK145">
        <v>0</v>
      </c>
      <c r="CL145">
        <v>0</v>
      </c>
      <c r="CM145">
        <v>0</v>
      </c>
      <c r="CN145">
        <v>0</v>
      </c>
      <c r="CO145">
        <v>0</v>
      </c>
      <c r="CP145" s="17">
        <v>0</v>
      </c>
      <c r="CQ145">
        <v>0.29799999999999999</v>
      </c>
      <c r="CR145">
        <v>5</v>
      </c>
      <c r="CS145">
        <v>0</v>
      </c>
      <c r="CT145">
        <v>1</v>
      </c>
      <c r="CU145">
        <v>35</v>
      </c>
      <c r="DA145" s="33" t="s">
        <v>85</v>
      </c>
    </row>
    <row r="146" spans="1:105" x14ac:dyDescent="0.25">
      <c r="A146">
        <v>145</v>
      </c>
      <c r="B146">
        <v>14</v>
      </c>
      <c r="C146" s="24" t="s">
        <v>141</v>
      </c>
      <c r="D146" s="12">
        <v>7</v>
      </c>
      <c r="E146" s="13">
        <v>0.2</v>
      </c>
      <c r="F146" s="7">
        <v>24.713380227424</v>
      </c>
      <c r="G146" s="7">
        <f t="shared" si="25"/>
        <v>6.8</v>
      </c>
      <c r="H146" s="15">
        <f t="shared" si="26"/>
        <v>7.2</v>
      </c>
      <c r="I146" s="11">
        <f>IFERROR(F146/SQRT(F146^2+U146), "X")</f>
        <v>0.14675871989868494</v>
      </c>
      <c r="J146" s="32">
        <f>IFERROR(SQRT((1-I146^2)/U146), "X")</f>
        <v>5.9384316733746279E-3</v>
      </c>
      <c r="K146" s="32">
        <f t="shared" si="27"/>
        <v>168.39462925599864</v>
      </c>
      <c r="L146" s="8">
        <v>1</v>
      </c>
      <c r="M146" s="9">
        <v>0</v>
      </c>
      <c r="N146" s="8">
        <v>0</v>
      </c>
      <c r="O146" s="9">
        <v>0</v>
      </c>
      <c r="P146" s="9">
        <v>0</v>
      </c>
      <c r="Q146" s="9">
        <v>1</v>
      </c>
      <c r="R146" s="9">
        <v>0</v>
      </c>
      <c r="S146" s="8">
        <v>27750</v>
      </c>
      <c r="T146" s="9">
        <v>3</v>
      </c>
      <c r="U146" s="9">
        <f t="shared" si="28"/>
        <v>27746</v>
      </c>
      <c r="V146" s="9">
        <f>COUNTIF(B:B,B146)</f>
        <v>12</v>
      </c>
      <c r="W146" s="7">
        <v>12.6</v>
      </c>
      <c r="X146" s="7">
        <f>BM146-W146-6</f>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v>0</v>
      </c>
      <c r="BU146" s="17">
        <v>0</v>
      </c>
      <c r="BV146">
        <v>0</v>
      </c>
      <c r="BW146">
        <v>0</v>
      </c>
      <c r="BX146">
        <v>0</v>
      </c>
      <c r="BY146" s="17">
        <v>1</v>
      </c>
      <c r="BZ146">
        <v>0</v>
      </c>
      <c r="CA146">
        <v>0</v>
      </c>
      <c r="CB146">
        <v>0</v>
      </c>
      <c r="CC146">
        <v>0</v>
      </c>
      <c r="CD146" s="17">
        <v>0</v>
      </c>
      <c r="CE146">
        <v>0</v>
      </c>
      <c r="CF146">
        <v>0</v>
      </c>
      <c r="CG146">
        <v>1</v>
      </c>
      <c r="CH146">
        <v>1</v>
      </c>
      <c r="CI146">
        <v>0</v>
      </c>
      <c r="CJ146">
        <v>0</v>
      </c>
      <c r="CK146">
        <v>0</v>
      </c>
      <c r="CL146">
        <v>0</v>
      </c>
      <c r="CM146">
        <v>0</v>
      </c>
      <c r="CN146">
        <v>0</v>
      </c>
      <c r="CO146">
        <v>0</v>
      </c>
      <c r="CP146" s="17">
        <v>0</v>
      </c>
      <c r="CQ146">
        <v>0.29799999999999999</v>
      </c>
      <c r="CR146">
        <v>5</v>
      </c>
      <c r="CS146">
        <v>0</v>
      </c>
      <c r="CT146">
        <v>1</v>
      </c>
      <c r="CU146">
        <v>35</v>
      </c>
      <c r="DA146" s="33" t="s">
        <v>85</v>
      </c>
    </row>
    <row r="147" spans="1:105" x14ac:dyDescent="0.25">
      <c r="A147">
        <v>146</v>
      </c>
      <c r="B147">
        <v>14</v>
      </c>
      <c r="C147" s="24" t="s">
        <v>141</v>
      </c>
      <c r="D147" s="12">
        <v>10.7</v>
      </c>
      <c r="E147" s="13">
        <v>0.4</v>
      </c>
      <c r="F147" s="7">
        <v>25.713380227424</v>
      </c>
      <c r="G147" s="7">
        <f t="shared" si="25"/>
        <v>10.299999999999999</v>
      </c>
      <c r="H147" s="15">
        <f t="shared" si="26"/>
        <v>11.1</v>
      </c>
      <c r="I147" s="11">
        <f>IFERROR(F147/SQRT(F147^2+U147), "X")</f>
        <v>0.15248911135300705</v>
      </c>
      <c r="J147" s="32">
        <f>IFERROR(SQRT((1-I147^2)/U147), "X")</f>
        <v>5.9303409355092639E-3</v>
      </c>
      <c r="K147" s="32">
        <f t="shared" si="27"/>
        <v>168.62436930266063</v>
      </c>
      <c r="L147" s="8">
        <v>1</v>
      </c>
      <c r="M147" s="9">
        <v>0</v>
      </c>
      <c r="N147" s="8">
        <v>0</v>
      </c>
      <c r="O147" s="9">
        <v>0</v>
      </c>
      <c r="P147" s="9">
        <v>0</v>
      </c>
      <c r="Q147" s="9">
        <v>1</v>
      </c>
      <c r="R147" s="9">
        <v>0</v>
      </c>
      <c r="S147" s="8">
        <v>27777</v>
      </c>
      <c r="T147" s="9">
        <v>3</v>
      </c>
      <c r="U147" s="9">
        <f t="shared" si="28"/>
        <v>27773</v>
      </c>
      <c r="V147" s="9">
        <f>COUNTIF(B:B,B147)</f>
        <v>12</v>
      </c>
      <c r="W147" s="7">
        <v>12.6</v>
      </c>
      <c r="X147" s="7">
        <f>BM147-W147-6</f>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v>0</v>
      </c>
      <c r="BU147" s="17">
        <v>0</v>
      </c>
      <c r="BV147">
        <v>0</v>
      </c>
      <c r="BW147">
        <v>0</v>
      </c>
      <c r="BX147">
        <v>0</v>
      </c>
      <c r="BY147" s="17">
        <v>1</v>
      </c>
      <c r="BZ147">
        <v>0</v>
      </c>
      <c r="CA147">
        <v>0</v>
      </c>
      <c r="CB147">
        <v>0</v>
      </c>
      <c r="CC147">
        <v>0</v>
      </c>
      <c r="CD147" s="17">
        <v>0</v>
      </c>
      <c r="CE147">
        <v>0</v>
      </c>
      <c r="CF147">
        <v>0</v>
      </c>
      <c r="CG147">
        <v>1</v>
      </c>
      <c r="CH147">
        <v>1</v>
      </c>
      <c r="CI147">
        <v>0</v>
      </c>
      <c r="CJ147">
        <v>0</v>
      </c>
      <c r="CK147">
        <v>0</v>
      </c>
      <c r="CL147">
        <v>0</v>
      </c>
      <c r="CM147">
        <v>0</v>
      </c>
      <c r="CN147">
        <v>0</v>
      </c>
      <c r="CO147">
        <v>0</v>
      </c>
      <c r="CP147" s="17">
        <v>0</v>
      </c>
      <c r="CQ147">
        <v>0.29799999999999999</v>
      </c>
      <c r="CR147">
        <v>5</v>
      </c>
      <c r="CS147">
        <v>0</v>
      </c>
      <c r="CT147">
        <v>1</v>
      </c>
      <c r="CU147">
        <v>35</v>
      </c>
      <c r="DA147" s="33" t="s">
        <v>85</v>
      </c>
    </row>
    <row r="148" spans="1:105" x14ac:dyDescent="0.25">
      <c r="A148">
        <v>147</v>
      </c>
      <c r="B148">
        <v>14</v>
      </c>
      <c r="C148" s="24" t="s">
        <v>141</v>
      </c>
      <c r="D148" s="12">
        <v>11.2</v>
      </c>
      <c r="E148" s="13">
        <v>0.5</v>
      </c>
      <c r="F148" s="7">
        <v>26.713380227424</v>
      </c>
      <c r="G148" s="7">
        <f t="shared" si="25"/>
        <v>10.7</v>
      </c>
      <c r="H148" s="15">
        <f t="shared" si="26"/>
        <v>11.7</v>
      </c>
      <c r="I148" s="11">
        <f>IFERROR(F148/SQRT(F148^2+U148), "X")</f>
        <v>0.15809334365207181</v>
      </c>
      <c r="J148" s="32">
        <f>IFERROR(SQRT((1-I148^2)/U148), "X")</f>
        <v>5.9181332465658137E-3</v>
      </c>
      <c r="K148" s="32">
        <f t="shared" si="27"/>
        <v>168.97220091830172</v>
      </c>
      <c r="L148" s="8">
        <v>1</v>
      </c>
      <c r="M148" s="9">
        <v>0</v>
      </c>
      <c r="N148" s="8">
        <v>0</v>
      </c>
      <c r="O148" s="9">
        <v>0</v>
      </c>
      <c r="P148" s="9">
        <v>0</v>
      </c>
      <c r="Q148" s="9">
        <v>1</v>
      </c>
      <c r="R148" s="9">
        <v>0</v>
      </c>
      <c r="S148" s="8">
        <v>27842</v>
      </c>
      <c r="T148" s="9">
        <v>3</v>
      </c>
      <c r="U148" s="9">
        <f t="shared" si="28"/>
        <v>27838</v>
      </c>
      <c r="V148" s="9">
        <f>COUNTIF(B:B,B148)</f>
        <v>12</v>
      </c>
      <c r="W148" s="7">
        <v>12.6</v>
      </c>
      <c r="X148" s="7">
        <f>BM148-W148-6</f>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v>0</v>
      </c>
      <c r="BU148" s="17">
        <v>0</v>
      </c>
      <c r="BV148">
        <v>0</v>
      </c>
      <c r="BW148">
        <v>0</v>
      </c>
      <c r="BX148">
        <v>0</v>
      </c>
      <c r="BY148" s="17">
        <v>1</v>
      </c>
      <c r="BZ148">
        <v>0</v>
      </c>
      <c r="CA148">
        <v>0</v>
      </c>
      <c r="CB148">
        <v>0</v>
      </c>
      <c r="CC148">
        <v>0</v>
      </c>
      <c r="CD148" s="17">
        <v>0</v>
      </c>
      <c r="CE148">
        <v>0</v>
      </c>
      <c r="CF148">
        <v>0</v>
      </c>
      <c r="CG148">
        <v>1</v>
      </c>
      <c r="CH148">
        <v>1</v>
      </c>
      <c r="CI148">
        <v>0</v>
      </c>
      <c r="CJ148">
        <v>0</v>
      </c>
      <c r="CK148">
        <v>0</v>
      </c>
      <c r="CL148">
        <v>0</v>
      </c>
      <c r="CM148">
        <v>0</v>
      </c>
      <c r="CN148">
        <v>0</v>
      </c>
      <c r="CO148">
        <v>0</v>
      </c>
      <c r="CP148" s="17">
        <v>0</v>
      </c>
      <c r="CQ148">
        <v>0.29799999999999999</v>
      </c>
      <c r="CR148">
        <v>5</v>
      </c>
      <c r="CS148">
        <v>0</v>
      </c>
      <c r="CT148">
        <v>1</v>
      </c>
      <c r="CU148">
        <v>35</v>
      </c>
      <c r="DA148" s="33" t="s">
        <v>85</v>
      </c>
    </row>
    <row r="149" spans="1:105" x14ac:dyDescent="0.25">
      <c r="A149">
        <v>148</v>
      </c>
      <c r="B149">
        <v>14</v>
      </c>
      <c r="C149" s="24" t="s">
        <v>141</v>
      </c>
      <c r="D149" s="12">
        <v>8.4</v>
      </c>
      <c r="E149" s="13">
        <v>0.5</v>
      </c>
      <c r="F149" s="7">
        <v>27.713380227424</v>
      </c>
      <c r="G149" s="7">
        <f t="shared" si="25"/>
        <v>7.9</v>
      </c>
      <c r="H149" s="15">
        <f t="shared" si="26"/>
        <v>8.9</v>
      </c>
      <c r="I149" s="11">
        <f>IFERROR(F149/SQRT(F149^2+U149), "X")</f>
        <v>0.15628859800169251</v>
      </c>
      <c r="J149" s="32">
        <f>IFERROR(SQRT((1-I149^2)/U149), "X")</f>
        <v>5.6394635630566577E-3</v>
      </c>
      <c r="K149" s="32">
        <f t="shared" si="27"/>
        <v>177.32183013839492</v>
      </c>
      <c r="L149" s="8">
        <v>1</v>
      </c>
      <c r="M149" s="9">
        <v>0</v>
      </c>
      <c r="N149" s="8">
        <v>0</v>
      </c>
      <c r="O149" s="9">
        <v>0</v>
      </c>
      <c r="P149" s="9">
        <v>0</v>
      </c>
      <c r="Q149" s="9">
        <v>1</v>
      </c>
      <c r="R149" s="9">
        <v>0</v>
      </c>
      <c r="S149" s="8">
        <v>30679</v>
      </c>
      <c r="T149" s="9">
        <v>3</v>
      </c>
      <c r="U149" s="9">
        <f t="shared" si="28"/>
        <v>30675</v>
      </c>
      <c r="V149" s="9">
        <f>COUNTIF(B:B,B149)</f>
        <v>12</v>
      </c>
      <c r="W149" s="7">
        <v>12.4</v>
      </c>
      <c r="X149" s="7">
        <f>BM149-W149-6</f>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v>0</v>
      </c>
      <c r="BU149" s="17">
        <v>0</v>
      </c>
      <c r="BV149">
        <v>0</v>
      </c>
      <c r="BW149">
        <v>0</v>
      </c>
      <c r="BX149">
        <v>0</v>
      </c>
      <c r="BY149" s="17">
        <v>1</v>
      </c>
      <c r="BZ149">
        <v>0</v>
      </c>
      <c r="CA149">
        <v>0</v>
      </c>
      <c r="CB149">
        <v>0</v>
      </c>
      <c r="CC149">
        <v>0</v>
      </c>
      <c r="CD149" s="17">
        <v>0</v>
      </c>
      <c r="CE149">
        <v>0</v>
      </c>
      <c r="CF149">
        <v>0</v>
      </c>
      <c r="CG149">
        <v>1</v>
      </c>
      <c r="CH149">
        <v>1</v>
      </c>
      <c r="CI149">
        <v>0</v>
      </c>
      <c r="CJ149">
        <v>0</v>
      </c>
      <c r="CK149">
        <v>0</v>
      </c>
      <c r="CL149">
        <v>0</v>
      </c>
      <c r="CM149">
        <v>0</v>
      </c>
      <c r="CN149">
        <v>0</v>
      </c>
      <c r="CO149">
        <v>0</v>
      </c>
      <c r="CP149" s="17">
        <v>0</v>
      </c>
      <c r="CQ149">
        <v>0.29799999999999999</v>
      </c>
      <c r="CR149">
        <v>5</v>
      </c>
      <c r="CS149">
        <v>0</v>
      </c>
      <c r="CT149">
        <v>1</v>
      </c>
      <c r="CU149">
        <v>35</v>
      </c>
      <c r="DA149" s="33" t="s">
        <v>85</v>
      </c>
    </row>
    <row r="150" spans="1:105" x14ac:dyDescent="0.25">
      <c r="A150">
        <v>149</v>
      </c>
      <c r="B150">
        <v>14</v>
      </c>
      <c r="C150" s="24" t="s">
        <v>141</v>
      </c>
      <c r="D150" s="12">
        <v>8.6999999999999993</v>
      </c>
      <c r="E150" s="13">
        <v>0.6</v>
      </c>
      <c r="F150" s="7">
        <v>28.713380227424</v>
      </c>
      <c r="G150" s="7">
        <f t="shared" si="25"/>
        <v>8.1</v>
      </c>
      <c r="H150" s="15">
        <f t="shared" si="26"/>
        <v>9.2999999999999989</v>
      </c>
      <c r="I150" s="11">
        <f>IFERROR(F150/SQRT(F150^2+U150), "X")</f>
        <v>0.16170597526401623</v>
      </c>
      <c r="J150" s="32">
        <f>IFERROR(SQRT((1-I150^2)/U150), "X")</f>
        <v>5.6317289703694193E-3</v>
      </c>
      <c r="K150" s="32">
        <f t="shared" si="27"/>
        <v>177.56536318799516</v>
      </c>
      <c r="L150" s="8">
        <v>1</v>
      </c>
      <c r="M150" s="9">
        <v>0</v>
      </c>
      <c r="N150" s="8">
        <v>0</v>
      </c>
      <c r="O150" s="9">
        <v>0</v>
      </c>
      <c r="P150" s="9">
        <v>0</v>
      </c>
      <c r="Q150" s="9">
        <v>1</v>
      </c>
      <c r="R150" s="9">
        <v>0</v>
      </c>
      <c r="S150" s="8">
        <v>30709</v>
      </c>
      <c r="T150" s="9">
        <v>3</v>
      </c>
      <c r="U150" s="9">
        <f t="shared" si="28"/>
        <v>30705</v>
      </c>
      <c r="V150" s="9">
        <f>COUNTIF(B:B,B150)</f>
        <v>12</v>
      </c>
      <c r="W150" s="7">
        <v>12.4</v>
      </c>
      <c r="X150" s="7">
        <f>BM150-W150-6</f>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v>0</v>
      </c>
      <c r="BU150" s="17">
        <v>0</v>
      </c>
      <c r="BV150">
        <v>0</v>
      </c>
      <c r="BW150">
        <v>0</v>
      </c>
      <c r="BX150">
        <v>0</v>
      </c>
      <c r="BY150" s="17">
        <v>1</v>
      </c>
      <c r="BZ150">
        <v>0</v>
      </c>
      <c r="CA150">
        <v>0</v>
      </c>
      <c r="CB150">
        <v>0</v>
      </c>
      <c r="CC150">
        <v>0</v>
      </c>
      <c r="CD150" s="17">
        <v>0</v>
      </c>
      <c r="CE150">
        <v>0</v>
      </c>
      <c r="CF150">
        <v>0</v>
      </c>
      <c r="CG150">
        <v>1</v>
      </c>
      <c r="CH150">
        <v>1</v>
      </c>
      <c r="CI150">
        <v>0</v>
      </c>
      <c r="CJ150">
        <v>0</v>
      </c>
      <c r="CK150">
        <v>0</v>
      </c>
      <c r="CL150">
        <v>0</v>
      </c>
      <c r="CM150">
        <v>0</v>
      </c>
      <c r="CN150">
        <v>0</v>
      </c>
      <c r="CO150">
        <v>0</v>
      </c>
      <c r="CP150" s="17">
        <v>0</v>
      </c>
      <c r="CQ150">
        <v>0.29799999999999999</v>
      </c>
      <c r="CR150">
        <v>5</v>
      </c>
      <c r="CS150">
        <v>0</v>
      </c>
      <c r="CT150">
        <v>1</v>
      </c>
      <c r="CU150">
        <v>35</v>
      </c>
      <c r="DA150" s="33" t="s">
        <v>85</v>
      </c>
    </row>
    <row r="151" spans="1:105" x14ac:dyDescent="0.25">
      <c r="A151">
        <v>150</v>
      </c>
      <c r="B151">
        <v>14</v>
      </c>
      <c r="C151" s="24" t="s">
        <v>141</v>
      </c>
      <c r="D151" s="12">
        <v>9.8000000000000007</v>
      </c>
      <c r="E151" s="13">
        <v>0.6</v>
      </c>
      <c r="F151" s="7">
        <v>29.713380227424</v>
      </c>
      <c r="G151" s="7">
        <f t="shared" si="25"/>
        <v>9.2000000000000011</v>
      </c>
      <c r="H151" s="15">
        <f t="shared" si="26"/>
        <v>10.4</v>
      </c>
      <c r="I151" s="11">
        <f>IFERROR(F151/SQRT(F151^2+U151), "X")</f>
        <v>0.16541448611109594</v>
      </c>
      <c r="J151" s="32">
        <f>IFERROR(SQRT((1-I151^2)/U151), "X")</f>
        <v>5.5670033111354465E-3</v>
      </c>
      <c r="K151" s="32">
        <f t="shared" si="27"/>
        <v>179.62985543761783</v>
      </c>
      <c r="L151" s="8">
        <v>1</v>
      </c>
      <c r="M151" s="9">
        <v>0</v>
      </c>
      <c r="N151" s="8">
        <v>0</v>
      </c>
      <c r="O151" s="9">
        <v>0</v>
      </c>
      <c r="P151" s="9">
        <v>0</v>
      </c>
      <c r="Q151" s="9">
        <v>1</v>
      </c>
      <c r="R151" s="9">
        <v>0</v>
      </c>
      <c r="S151" s="8">
        <v>31388</v>
      </c>
      <c r="T151" s="9">
        <v>3</v>
      </c>
      <c r="U151" s="9">
        <f t="shared" si="28"/>
        <v>31384</v>
      </c>
      <c r="V151" s="9">
        <f>COUNTIF(B:B,B151)</f>
        <v>12</v>
      </c>
      <c r="W151" s="7">
        <v>12.4</v>
      </c>
      <c r="X151" s="7">
        <f>BM151-W151-6</f>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v>0</v>
      </c>
      <c r="BU151" s="17">
        <v>0</v>
      </c>
      <c r="BV151">
        <v>0</v>
      </c>
      <c r="BW151">
        <v>0</v>
      </c>
      <c r="BX151">
        <v>0</v>
      </c>
      <c r="BY151" s="17">
        <v>1</v>
      </c>
      <c r="BZ151">
        <v>0</v>
      </c>
      <c r="CA151">
        <v>0</v>
      </c>
      <c r="CB151">
        <v>0</v>
      </c>
      <c r="CC151">
        <v>0</v>
      </c>
      <c r="CD151" s="17">
        <v>0</v>
      </c>
      <c r="CE151">
        <v>0</v>
      </c>
      <c r="CF151">
        <v>0</v>
      </c>
      <c r="CG151">
        <v>1</v>
      </c>
      <c r="CH151">
        <v>1</v>
      </c>
      <c r="CI151">
        <v>0</v>
      </c>
      <c r="CJ151">
        <v>0</v>
      </c>
      <c r="CK151">
        <v>0</v>
      </c>
      <c r="CL151">
        <v>0</v>
      </c>
      <c r="CM151">
        <v>0</v>
      </c>
      <c r="CN151">
        <v>0</v>
      </c>
      <c r="CO151">
        <v>0</v>
      </c>
      <c r="CP151" s="17">
        <v>0</v>
      </c>
      <c r="CQ151">
        <v>0.29799999999999999</v>
      </c>
      <c r="CR151">
        <v>5</v>
      </c>
      <c r="CS151">
        <v>0</v>
      </c>
      <c r="CT151">
        <v>1</v>
      </c>
      <c r="CU151">
        <v>35</v>
      </c>
      <c r="DA151" s="33" t="s">
        <v>85</v>
      </c>
    </row>
    <row r="152" spans="1:105" x14ac:dyDescent="0.25">
      <c r="A152">
        <v>151</v>
      </c>
      <c r="B152">
        <v>14</v>
      </c>
      <c r="C152" s="24" t="s">
        <v>141</v>
      </c>
      <c r="D152" s="12">
        <v>7.5</v>
      </c>
      <c r="E152" s="13">
        <v>0.3</v>
      </c>
      <c r="F152" s="7">
        <v>30.713380227424</v>
      </c>
      <c r="G152" s="7">
        <f t="shared" si="25"/>
        <v>7.2</v>
      </c>
      <c r="H152" s="15">
        <f t="shared" si="26"/>
        <v>7.8</v>
      </c>
      <c r="I152" s="11">
        <f>IFERROR(F152/SQRT(F152^2+U152), "X")</f>
        <v>0.17506737478084128</v>
      </c>
      <c r="J152" s="32">
        <f>IFERROR(SQRT((1-I152^2)/U152), "X")</f>
        <v>5.7000360586987268E-3</v>
      </c>
      <c r="K152" s="32">
        <f t="shared" si="27"/>
        <v>175.43748665833741</v>
      </c>
      <c r="L152" s="8">
        <v>1</v>
      </c>
      <c r="M152" s="9">
        <v>0</v>
      </c>
      <c r="N152" s="8">
        <v>0</v>
      </c>
      <c r="O152" s="9">
        <v>0</v>
      </c>
      <c r="P152" s="9">
        <v>0</v>
      </c>
      <c r="Q152" s="9">
        <v>1</v>
      </c>
      <c r="R152" s="9">
        <v>0</v>
      </c>
      <c r="S152" s="8">
        <v>29839</v>
      </c>
      <c r="T152" s="9">
        <v>3</v>
      </c>
      <c r="U152" s="9">
        <f t="shared" si="28"/>
        <v>29835</v>
      </c>
      <c r="V152" s="9">
        <f>COUNTIF(B:B,B152)</f>
        <v>12</v>
      </c>
      <c r="W152" s="7">
        <v>12.6</v>
      </c>
      <c r="X152" s="7">
        <f>BM152-W152-6</f>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v>0</v>
      </c>
      <c r="BU152" s="17">
        <v>0</v>
      </c>
      <c r="BV152">
        <v>0</v>
      </c>
      <c r="BW152">
        <v>0</v>
      </c>
      <c r="BX152">
        <v>0</v>
      </c>
      <c r="BY152" s="17">
        <v>1</v>
      </c>
      <c r="BZ152">
        <v>0</v>
      </c>
      <c r="CA152">
        <v>0</v>
      </c>
      <c r="CB152">
        <v>0</v>
      </c>
      <c r="CC152">
        <v>0</v>
      </c>
      <c r="CD152" s="17">
        <v>0</v>
      </c>
      <c r="CE152">
        <v>0</v>
      </c>
      <c r="CF152">
        <v>0</v>
      </c>
      <c r="CG152">
        <v>1</v>
      </c>
      <c r="CH152">
        <v>1</v>
      </c>
      <c r="CI152">
        <v>0</v>
      </c>
      <c r="CJ152">
        <v>0</v>
      </c>
      <c r="CK152">
        <v>0</v>
      </c>
      <c r="CL152">
        <v>0</v>
      </c>
      <c r="CM152">
        <v>0</v>
      </c>
      <c r="CN152">
        <v>0</v>
      </c>
      <c r="CO152">
        <v>0</v>
      </c>
      <c r="CP152" s="17">
        <v>0</v>
      </c>
      <c r="CQ152">
        <v>0.29799999999999999</v>
      </c>
      <c r="CR152">
        <v>5</v>
      </c>
      <c r="CS152">
        <v>0</v>
      </c>
      <c r="CT152">
        <v>1</v>
      </c>
      <c r="CU152">
        <v>35</v>
      </c>
      <c r="DA152" s="33" t="s">
        <v>85</v>
      </c>
    </row>
    <row r="153" spans="1:105" x14ac:dyDescent="0.25">
      <c r="A153">
        <v>152</v>
      </c>
      <c r="B153">
        <v>14</v>
      </c>
      <c r="C153" s="24" t="s">
        <v>141</v>
      </c>
      <c r="D153" s="12">
        <v>10.6</v>
      </c>
      <c r="E153" s="13">
        <v>0.5</v>
      </c>
      <c r="F153" s="7">
        <v>31.713380227424</v>
      </c>
      <c r="G153" s="7">
        <f t="shared" si="25"/>
        <v>10.1</v>
      </c>
      <c r="H153" s="15">
        <f t="shared" si="26"/>
        <v>11.1</v>
      </c>
      <c r="I153" s="11">
        <f>IFERROR(F153/SQRT(F153^2+U153), "X")</f>
        <v>0.18049659984710903</v>
      </c>
      <c r="J153" s="32">
        <f>IFERROR(SQRT((1-I153^2)/U153), "X")</f>
        <v>5.6914967295421072E-3</v>
      </c>
      <c r="K153" s="32">
        <f t="shared" si="27"/>
        <v>175.7007071284836</v>
      </c>
      <c r="L153" s="8">
        <v>1</v>
      </c>
      <c r="M153" s="9">
        <v>0</v>
      </c>
      <c r="N153" s="8">
        <v>0</v>
      </c>
      <c r="O153" s="9">
        <v>0</v>
      </c>
      <c r="P153" s="9">
        <v>0</v>
      </c>
      <c r="Q153" s="9">
        <v>1</v>
      </c>
      <c r="R153" s="9">
        <v>0</v>
      </c>
      <c r="S153" s="8">
        <v>29869</v>
      </c>
      <c r="T153" s="9">
        <v>3</v>
      </c>
      <c r="U153" s="9">
        <f t="shared" si="28"/>
        <v>29865</v>
      </c>
      <c r="V153" s="9">
        <f>COUNTIF(B:B,B153)</f>
        <v>12</v>
      </c>
      <c r="W153" s="7">
        <v>12.6</v>
      </c>
      <c r="X153" s="7">
        <f>BM153-W153-6</f>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v>0</v>
      </c>
      <c r="BU153" s="17">
        <v>0</v>
      </c>
      <c r="BV153">
        <v>0</v>
      </c>
      <c r="BW153">
        <v>0</v>
      </c>
      <c r="BX153">
        <v>0</v>
      </c>
      <c r="BY153" s="17">
        <v>1</v>
      </c>
      <c r="BZ153">
        <v>0</v>
      </c>
      <c r="CA153">
        <v>0</v>
      </c>
      <c r="CB153">
        <v>0</v>
      </c>
      <c r="CC153">
        <v>0</v>
      </c>
      <c r="CD153" s="17">
        <v>0</v>
      </c>
      <c r="CE153">
        <v>0</v>
      </c>
      <c r="CF153">
        <v>0</v>
      </c>
      <c r="CG153">
        <v>1</v>
      </c>
      <c r="CH153">
        <v>1</v>
      </c>
      <c r="CI153">
        <v>0</v>
      </c>
      <c r="CJ153">
        <v>0</v>
      </c>
      <c r="CK153">
        <v>0</v>
      </c>
      <c r="CL153">
        <v>0</v>
      </c>
      <c r="CM153">
        <v>0</v>
      </c>
      <c r="CN153">
        <v>0</v>
      </c>
      <c r="CO153">
        <v>0</v>
      </c>
      <c r="CP153" s="17">
        <v>0</v>
      </c>
      <c r="CQ153">
        <v>0.29799999999999999</v>
      </c>
      <c r="CR153">
        <v>5</v>
      </c>
      <c r="CS153">
        <v>0</v>
      </c>
      <c r="CT153">
        <v>1</v>
      </c>
      <c r="CU153">
        <v>35</v>
      </c>
      <c r="DA153" s="33" t="s">
        <v>85</v>
      </c>
    </row>
    <row r="154" spans="1:105" s="50" customFormat="1" x14ac:dyDescent="0.25">
      <c r="A154" s="50">
        <v>153</v>
      </c>
      <c r="B154" s="50">
        <v>14</v>
      </c>
      <c r="C154" s="51" t="s">
        <v>141</v>
      </c>
      <c r="D154" s="52">
        <v>11.1</v>
      </c>
      <c r="E154" s="53">
        <v>0.6</v>
      </c>
      <c r="F154" s="54">
        <v>32.713380227423997</v>
      </c>
      <c r="G154" s="54">
        <f t="shared" si="25"/>
        <v>10.5</v>
      </c>
      <c r="H154" s="55">
        <f t="shared" si="26"/>
        <v>11.7</v>
      </c>
      <c r="I154" s="56">
        <f>IFERROR(F154/SQRT(F154^2+U154), "X")</f>
        <v>0.18598810220012707</v>
      </c>
      <c r="J154" s="57">
        <f>IFERROR(SQRT((1-I154^2)/U154), "X")</f>
        <v>5.6853831951065434E-3</v>
      </c>
      <c r="K154" s="57">
        <f t="shared" si="27"/>
        <v>175.88963939329687</v>
      </c>
      <c r="L154" s="58">
        <v>1</v>
      </c>
      <c r="M154" s="59">
        <v>0</v>
      </c>
      <c r="N154" s="58">
        <v>0</v>
      </c>
      <c r="O154" s="59">
        <v>0</v>
      </c>
      <c r="P154" s="59">
        <v>0</v>
      </c>
      <c r="Q154" s="59">
        <v>1</v>
      </c>
      <c r="R154" s="59">
        <v>0</v>
      </c>
      <c r="S154" s="58">
        <v>29871</v>
      </c>
      <c r="T154" s="59">
        <v>3</v>
      </c>
      <c r="U154" s="59">
        <f t="shared" si="28"/>
        <v>29867</v>
      </c>
      <c r="V154" s="59">
        <f>COUNTIF(B:B,B154)</f>
        <v>12</v>
      </c>
      <c r="W154" s="54">
        <v>12.6</v>
      </c>
      <c r="X154" s="54">
        <f>BM154-W154-6</f>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50">
        <v>0</v>
      </c>
      <c r="BU154" s="64">
        <v>0</v>
      </c>
      <c r="BV154" s="50">
        <v>0</v>
      </c>
      <c r="BW154" s="50">
        <v>0</v>
      </c>
      <c r="BX154" s="50">
        <v>0</v>
      </c>
      <c r="BY154" s="64">
        <v>1</v>
      </c>
      <c r="BZ154" s="50">
        <v>0</v>
      </c>
      <c r="CA154" s="50">
        <v>0</v>
      </c>
      <c r="CB154" s="50">
        <v>0</v>
      </c>
      <c r="CC154" s="50">
        <v>0</v>
      </c>
      <c r="CD154" s="64">
        <v>0</v>
      </c>
      <c r="CE154" s="50">
        <v>0</v>
      </c>
      <c r="CF154" s="50">
        <v>0</v>
      </c>
      <c r="CG154" s="50">
        <v>1</v>
      </c>
      <c r="CH154" s="50">
        <v>1</v>
      </c>
      <c r="CI154" s="50">
        <v>0</v>
      </c>
      <c r="CJ154" s="50">
        <v>0</v>
      </c>
      <c r="CK154" s="50">
        <v>0</v>
      </c>
      <c r="CL154">
        <v>0</v>
      </c>
      <c r="CM154" s="50">
        <v>0</v>
      </c>
      <c r="CN154" s="50">
        <v>0</v>
      </c>
      <c r="CO154" s="50">
        <v>0</v>
      </c>
      <c r="CP154" s="64">
        <v>0</v>
      </c>
      <c r="CQ154">
        <v>0.29799999999999999</v>
      </c>
      <c r="CR154">
        <v>5</v>
      </c>
      <c r="CS154">
        <v>0</v>
      </c>
      <c r="CT154">
        <v>1</v>
      </c>
      <c r="CU154">
        <v>35</v>
      </c>
      <c r="CV154" s="66"/>
      <c r="DA154" s="33" t="s">
        <v>85</v>
      </c>
    </row>
    <row r="155" spans="1:105" x14ac:dyDescent="0.25">
      <c r="A155">
        <v>154</v>
      </c>
      <c r="B155">
        <v>15</v>
      </c>
      <c r="C155" s="24" t="s">
        <v>166</v>
      </c>
      <c r="D155" s="12">
        <v>8.5</v>
      </c>
      <c r="E155" s="13">
        <v>0.1</v>
      </c>
      <c r="F155" s="7">
        <f>D155/E155</f>
        <v>85</v>
      </c>
      <c r="G155" s="7">
        <f t="shared" si="25"/>
        <v>8.4</v>
      </c>
      <c r="H155" s="15">
        <f t="shared" si="26"/>
        <v>8.6</v>
      </c>
      <c r="I155" s="11">
        <f>IFERROR(F155/SQRT(F155^2+U155), "X")</f>
        <v>0.36517364407708086</v>
      </c>
      <c r="J155" s="32">
        <f>IFERROR(SQRT((1-I155^2)/U155), "X")</f>
        <v>4.2961605185538919E-3</v>
      </c>
      <c r="K155" s="32">
        <f t="shared" si="27"/>
        <v>232.76597689524988</v>
      </c>
      <c r="L155" s="8">
        <v>1</v>
      </c>
      <c r="M155" s="9">
        <v>0</v>
      </c>
      <c r="N155" s="8">
        <v>0</v>
      </c>
      <c r="O155" s="9">
        <v>1</v>
      </c>
      <c r="P155" s="9">
        <v>0</v>
      </c>
      <c r="Q155" s="9">
        <v>0</v>
      </c>
      <c r="R155" s="9">
        <v>0</v>
      </c>
      <c r="S155" s="8">
        <v>46965</v>
      </c>
      <c r="T155" s="9">
        <v>9</v>
      </c>
      <c r="U155" s="9">
        <f t="shared" si="28"/>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0">1-SUM(AK155:AM155)</f>
        <v>0.15199999999999991</v>
      </c>
      <c r="AO155" s="41" t="s">
        <v>98</v>
      </c>
      <c r="AP155" s="17" t="s">
        <v>98</v>
      </c>
      <c r="AQ155">
        <v>0.27300000000000002</v>
      </c>
      <c r="AR155" s="39">
        <f t="shared" ref="AR155:AR218" si="31">1-AQ155</f>
        <v>0.72699999999999998</v>
      </c>
      <c r="AS155" t="s">
        <v>98</v>
      </c>
      <c r="AT155" s="39" t="s">
        <v>98</v>
      </c>
      <c r="AU155">
        <v>0</v>
      </c>
      <c r="AV155" s="17">
        <v>1</v>
      </c>
      <c r="AW155">
        <v>0.32100000000000001</v>
      </c>
      <c r="AX155" s="17">
        <f t="shared" ref="AX155:AX174" si="32">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v>0</v>
      </c>
      <c r="BU155" s="17">
        <v>0</v>
      </c>
      <c r="BV155">
        <v>0</v>
      </c>
      <c r="BW155">
        <v>0</v>
      </c>
      <c r="BX155">
        <v>1</v>
      </c>
      <c r="BY155" s="17">
        <v>0</v>
      </c>
      <c r="BZ155">
        <v>0</v>
      </c>
      <c r="CA155">
        <v>0</v>
      </c>
      <c r="CB155">
        <v>0</v>
      </c>
      <c r="CC155">
        <v>0</v>
      </c>
      <c r="CD155" s="17">
        <v>0</v>
      </c>
      <c r="CE155">
        <v>0</v>
      </c>
      <c r="CF155">
        <v>0</v>
      </c>
      <c r="CG155">
        <v>1</v>
      </c>
      <c r="CH155">
        <v>1</v>
      </c>
      <c r="CI155">
        <v>0</v>
      </c>
      <c r="CJ155">
        <v>0</v>
      </c>
      <c r="CK155">
        <v>1</v>
      </c>
      <c r="CL155">
        <v>1</v>
      </c>
      <c r="CM155">
        <v>0</v>
      </c>
      <c r="CN155">
        <v>0</v>
      </c>
      <c r="CO155">
        <v>1</v>
      </c>
      <c r="CP155" s="17">
        <v>1</v>
      </c>
      <c r="CQ155">
        <v>0</v>
      </c>
      <c r="CR155">
        <v>106</v>
      </c>
      <c r="CS155">
        <v>0</v>
      </c>
      <c r="CT155">
        <v>1</v>
      </c>
      <c r="CU155">
        <v>33</v>
      </c>
      <c r="DA155" s="33" t="s">
        <v>85</v>
      </c>
    </row>
    <row r="156" spans="1:105" x14ac:dyDescent="0.25">
      <c r="A156">
        <v>155</v>
      </c>
      <c r="B156">
        <v>15</v>
      </c>
      <c r="C156" s="24" t="s">
        <v>166</v>
      </c>
      <c r="D156" s="12">
        <v>7.7</v>
      </c>
      <c r="E156" s="13">
        <v>0.1</v>
      </c>
      <c r="F156" s="7">
        <f>D156/E156</f>
        <v>77</v>
      </c>
      <c r="G156" s="7">
        <f t="shared" si="25"/>
        <v>7.6000000000000005</v>
      </c>
      <c r="H156" s="15">
        <f t="shared" si="26"/>
        <v>7.8</v>
      </c>
      <c r="I156" s="11">
        <f>IFERROR(F156/SQRT(F156^2+U156), "X")</f>
        <v>0.33484591258365215</v>
      </c>
      <c r="J156" s="32">
        <f>IFERROR(SQRT((1-I156^2)/U156), "X")</f>
        <v>4.3486482153721057E-3</v>
      </c>
      <c r="K156" s="32">
        <f t="shared" si="27"/>
        <v>229.95651762887698</v>
      </c>
      <c r="L156" s="8">
        <v>1</v>
      </c>
      <c r="M156" s="9">
        <v>0</v>
      </c>
      <c r="N156" s="8">
        <v>0</v>
      </c>
      <c r="O156" s="9">
        <v>1</v>
      </c>
      <c r="P156" s="9">
        <v>0</v>
      </c>
      <c r="Q156" s="9">
        <v>0</v>
      </c>
      <c r="R156" s="9">
        <v>0</v>
      </c>
      <c r="S156" s="8">
        <v>46965</v>
      </c>
      <c r="T156" s="9">
        <v>13</v>
      </c>
      <c r="U156" s="9">
        <f t="shared" si="28"/>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0"/>
        <v>0.15199999999999991</v>
      </c>
      <c r="AO156" s="41" t="s">
        <v>98</v>
      </c>
      <c r="AP156" s="17" t="s">
        <v>98</v>
      </c>
      <c r="AQ156">
        <v>0.27300000000000002</v>
      </c>
      <c r="AR156" s="39">
        <f t="shared" si="31"/>
        <v>0.72699999999999998</v>
      </c>
      <c r="AS156" t="s">
        <v>98</v>
      </c>
      <c r="AT156" s="39" t="s">
        <v>98</v>
      </c>
      <c r="AU156">
        <v>0</v>
      </c>
      <c r="AV156" s="17">
        <v>1</v>
      </c>
      <c r="AW156">
        <v>0.32100000000000001</v>
      </c>
      <c r="AX156" s="17">
        <f t="shared" si="32"/>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v>0</v>
      </c>
      <c r="BU156" s="17">
        <v>0</v>
      </c>
      <c r="BV156">
        <v>0</v>
      </c>
      <c r="BW156">
        <v>0</v>
      </c>
      <c r="BX156">
        <v>1</v>
      </c>
      <c r="BY156" s="17">
        <v>0</v>
      </c>
      <c r="BZ156">
        <v>0</v>
      </c>
      <c r="CA156">
        <v>0</v>
      </c>
      <c r="CB156">
        <v>0</v>
      </c>
      <c r="CC156">
        <v>0</v>
      </c>
      <c r="CD156" s="17">
        <v>0</v>
      </c>
      <c r="CE156">
        <v>0</v>
      </c>
      <c r="CF156">
        <v>0</v>
      </c>
      <c r="CG156">
        <v>1</v>
      </c>
      <c r="CH156">
        <v>1</v>
      </c>
      <c r="CI156">
        <v>0</v>
      </c>
      <c r="CJ156">
        <v>0</v>
      </c>
      <c r="CK156">
        <v>1</v>
      </c>
      <c r="CL156">
        <v>1</v>
      </c>
      <c r="CM156">
        <v>0</v>
      </c>
      <c r="CN156">
        <v>0</v>
      </c>
      <c r="CO156">
        <v>1</v>
      </c>
      <c r="CP156" s="17">
        <v>1</v>
      </c>
      <c r="CQ156">
        <v>0</v>
      </c>
      <c r="CR156">
        <v>106</v>
      </c>
      <c r="CS156">
        <v>0</v>
      </c>
      <c r="CT156">
        <v>1</v>
      </c>
      <c r="CU156">
        <v>33</v>
      </c>
      <c r="DA156" s="33" t="s">
        <v>85</v>
      </c>
    </row>
    <row r="157" spans="1:105" x14ac:dyDescent="0.25">
      <c r="A157">
        <v>156</v>
      </c>
      <c r="B157">
        <v>15</v>
      </c>
      <c r="C157" s="24" t="s">
        <v>166</v>
      </c>
      <c r="D157" s="12">
        <v>6.8</v>
      </c>
      <c r="E157" s="13">
        <v>0.1</v>
      </c>
      <c r="F157" s="7">
        <f>D157/E157</f>
        <v>68</v>
      </c>
      <c r="G157" s="7">
        <f t="shared" si="25"/>
        <v>6.7</v>
      </c>
      <c r="H157" s="15">
        <f t="shared" si="26"/>
        <v>6.8999999999999995</v>
      </c>
      <c r="I157" s="11">
        <f>IFERROR(F157/SQRT(F157^2+U157), "X")</f>
        <v>0.29942585227104296</v>
      </c>
      <c r="J157" s="32">
        <f>IFERROR(SQRT((1-I157^2)/U157), "X")</f>
        <v>4.4033213569271024E-3</v>
      </c>
      <c r="K157" s="32">
        <f t="shared" si="27"/>
        <v>227.10129898351525</v>
      </c>
      <c r="L157" s="8">
        <v>1</v>
      </c>
      <c r="M157" s="9">
        <v>0</v>
      </c>
      <c r="N157" s="8">
        <v>0</v>
      </c>
      <c r="O157" s="9">
        <v>1</v>
      </c>
      <c r="P157" s="9">
        <v>0</v>
      </c>
      <c r="Q157" s="9">
        <v>0</v>
      </c>
      <c r="R157" s="9">
        <v>0</v>
      </c>
      <c r="S157" s="8">
        <v>46965</v>
      </c>
      <c r="T157" s="9">
        <v>13</v>
      </c>
      <c r="U157" s="9">
        <f t="shared" si="28"/>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0"/>
        <v>0.15199999999999991</v>
      </c>
      <c r="AO157" s="41" t="s">
        <v>98</v>
      </c>
      <c r="AP157" s="17" t="s">
        <v>98</v>
      </c>
      <c r="AQ157">
        <v>0.27300000000000002</v>
      </c>
      <c r="AR157" s="39">
        <f t="shared" si="31"/>
        <v>0.72699999999999998</v>
      </c>
      <c r="AS157" t="s">
        <v>98</v>
      </c>
      <c r="AT157" s="39" t="s">
        <v>98</v>
      </c>
      <c r="AU157">
        <v>0</v>
      </c>
      <c r="AV157" s="17">
        <v>1</v>
      </c>
      <c r="AW157">
        <v>0.32100000000000001</v>
      </c>
      <c r="AX157" s="17">
        <f t="shared" si="32"/>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v>0</v>
      </c>
      <c r="BU157" s="17">
        <v>0</v>
      </c>
      <c r="BV157">
        <v>0</v>
      </c>
      <c r="BW157">
        <v>0</v>
      </c>
      <c r="BX157">
        <v>1</v>
      </c>
      <c r="BY157" s="17">
        <v>0</v>
      </c>
      <c r="BZ157">
        <v>0</v>
      </c>
      <c r="CA157">
        <v>0</v>
      </c>
      <c r="CB157">
        <v>0</v>
      </c>
      <c r="CC157">
        <v>0</v>
      </c>
      <c r="CD157" s="17">
        <v>0</v>
      </c>
      <c r="CE157">
        <v>0</v>
      </c>
      <c r="CF157">
        <v>0</v>
      </c>
      <c r="CG157">
        <v>1</v>
      </c>
      <c r="CH157">
        <v>1</v>
      </c>
      <c r="CI157">
        <v>0</v>
      </c>
      <c r="CJ157">
        <v>0</v>
      </c>
      <c r="CK157">
        <v>1</v>
      </c>
      <c r="CL157">
        <v>1</v>
      </c>
      <c r="CM157">
        <v>0</v>
      </c>
      <c r="CN157">
        <v>0</v>
      </c>
      <c r="CO157">
        <v>1</v>
      </c>
      <c r="CP157" s="17">
        <v>1</v>
      </c>
      <c r="CQ157">
        <v>0</v>
      </c>
      <c r="CR157">
        <v>106</v>
      </c>
      <c r="CS157">
        <v>0</v>
      </c>
      <c r="CT157">
        <v>1</v>
      </c>
      <c r="CU157">
        <v>33</v>
      </c>
      <c r="DA157" s="33" t="s">
        <v>85</v>
      </c>
    </row>
    <row r="158" spans="1:105" x14ac:dyDescent="0.25">
      <c r="A158">
        <v>157</v>
      </c>
      <c r="B158">
        <v>15</v>
      </c>
      <c r="C158" s="24" t="s">
        <v>166</v>
      </c>
      <c r="D158" s="12">
        <v>8.5</v>
      </c>
      <c r="E158" s="13">
        <v>0.1</v>
      </c>
      <c r="F158" s="7">
        <f>D158/E158</f>
        <v>85</v>
      </c>
      <c r="G158" s="7">
        <f t="shared" si="25"/>
        <v>8.4</v>
      </c>
      <c r="H158" s="15">
        <f t="shared" si="26"/>
        <v>8.6</v>
      </c>
      <c r="I158" s="11">
        <f>IFERROR(F158/SQRT(F158^2+U158), "X")</f>
        <v>0.36519386578122887</v>
      </c>
      <c r="J158" s="32">
        <f>IFERROR(SQRT((1-I158^2)/U158), "X")</f>
        <v>4.2963984209556331E-3</v>
      </c>
      <c r="K158" s="32">
        <f t="shared" si="27"/>
        <v>232.75308805685052</v>
      </c>
      <c r="L158" s="8">
        <v>1</v>
      </c>
      <c r="M158" s="9">
        <v>0</v>
      </c>
      <c r="N158" s="8">
        <v>0</v>
      </c>
      <c r="O158" s="9">
        <v>1</v>
      </c>
      <c r="P158" s="9">
        <v>0</v>
      </c>
      <c r="Q158" s="9">
        <v>0</v>
      </c>
      <c r="R158" s="9">
        <v>0</v>
      </c>
      <c r="S158" s="8">
        <v>46965</v>
      </c>
      <c r="T158" s="9">
        <v>15</v>
      </c>
      <c r="U158" s="9">
        <f t="shared" si="28"/>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0"/>
        <v>0.15199999999999991</v>
      </c>
      <c r="AO158" s="41" t="s">
        <v>98</v>
      </c>
      <c r="AP158" s="17" t="s">
        <v>98</v>
      </c>
      <c r="AQ158">
        <v>0.27300000000000002</v>
      </c>
      <c r="AR158" s="39">
        <f t="shared" si="31"/>
        <v>0.72699999999999998</v>
      </c>
      <c r="AS158" t="s">
        <v>98</v>
      </c>
      <c r="AT158" s="39" t="s">
        <v>98</v>
      </c>
      <c r="AU158">
        <v>0</v>
      </c>
      <c r="AV158" s="17">
        <v>1</v>
      </c>
      <c r="AW158">
        <v>0.32100000000000001</v>
      </c>
      <c r="AX158" s="17">
        <f t="shared" si="32"/>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v>0</v>
      </c>
      <c r="BU158" s="17">
        <v>0</v>
      </c>
      <c r="BV158">
        <v>0</v>
      </c>
      <c r="BW158">
        <v>0</v>
      </c>
      <c r="BX158">
        <v>1</v>
      </c>
      <c r="BY158" s="17">
        <v>0</v>
      </c>
      <c r="BZ158">
        <v>0</v>
      </c>
      <c r="CA158">
        <v>0</v>
      </c>
      <c r="CB158">
        <v>0</v>
      </c>
      <c r="CC158">
        <v>0</v>
      </c>
      <c r="CD158" s="17">
        <v>0</v>
      </c>
      <c r="CE158">
        <v>1</v>
      </c>
      <c r="CF158">
        <v>0</v>
      </c>
      <c r="CG158">
        <v>1</v>
      </c>
      <c r="CH158">
        <v>1</v>
      </c>
      <c r="CI158">
        <v>0</v>
      </c>
      <c r="CJ158">
        <v>0</v>
      </c>
      <c r="CK158">
        <v>1</v>
      </c>
      <c r="CL158">
        <v>1</v>
      </c>
      <c r="CM158">
        <v>0</v>
      </c>
      <c r="CN158">
        <v>0</v>
      </c>
      <c r="CO158">
        <v>1</v>
      </c>
      <c r="CP158" s="17">
        <v>1</v>
      </c>
      <c r="CQ158">
        <v>0</v>
      </c>
      <c r="CR158">
        <v>106</v>
      </c>
      <c r="CS158">
        <v>0</v>
      </c>
      <c r="CT158">
        <v>1</v>
      </c>
      <c r="CU158">
        <v>33</v>
      </c>
      <c r="DA158" s="33" t="s">
        <v>85</v>
      </c>
    </row>
    <row r="159" spans="1:105" x14ac:dyDescent="0.25">
      <c r="A159">
        <v>158</v>
      </c>
      <c r="B159">
        <v>15</v>
      </c>
      <c r="C159" s="24" t="s">
        <v>166</v>
      </c>
      <c r="D159" s="12">
        <v>7.7</v>
      </c>
      <c r="E159" s="13">
        <v>0.1</v>
      </c>
      <c r="F159" s="7">
        <f>D159/E159</f>
        <v>77</v>
      </c>
      <c r="G159" s="7">
        <f t="shared" si="25"/>
        <v>7.6000000000000005</v>
      </c>
      <c r="H159" s="15">
        <f t="shared" si="26"/>
        <v>7.8</v>
      </c>
      <c r="I159" s="11">
        <f>IFERROR(F159/SQRT(F159^2+U159), "X")</f>
        <v>0.23671027339789866</v>
      </c>
      <c r="J159" s="32">
        <f>IFERROR(SQRT((1-I159^2)/U159), "X")</f>
        <v>3.0741593947779043E-3</v>
      </c>
      <c r="K159" s="32">
        <f t="shared" si="27"/>
        <v>325.292176358424</v>
      </c>
      <c r="L159" s="8">
        <v>1</v>
      </c>
      <c r="M159" s="9">
        <v>0</v>
      </c>
      <c r="N159" s="8">
        <v>0</v>
      </c>
      <c r="O159" s="9">
        <v>1</v>
      </c>
      <c r="P159" s="9">
        <v>0</v>
      </c>
      <c r="Q159" s="9">
        <v>0</v>
      </c>
      <c r="R159" s="9">
        <v>0</v>
      </c>
      <c r="S159" s="8">
        <v>99900</v>
      </c>
      <c r="T159" s="9">
        <v>13</v>
      </c>
      <c r="U159" s="9">
        <f t="shared" si="28"/>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0"/>
        <v>0.15199999999999991</v>
      </c>
      <c r="AO159" s="41" t="s">
        <v>98</v>
      </c>
      <c r="AP159" s="17" t="s">
        <v>98</v>
      </c>
      <c r="AQ159">
        <v>0.27300000000000002</v>
      </c>
      <c r="AR159" s="39">
        <f t="shared" si="31"/>
        <v>0.72699999999999998</v>
      </c>
      <c r="AS159" t="s">
        <v>98</v>
      </c>
      <c r="AT159" s="39" t="s">
        <v>98</v>
      </c>
      <c r="AU159">
        <v>0</v>
      </c>
      <c r="AV159" s="17">
        <v>1</v>
      </c>
      <c r="AW159">
        <v>0.32100000000000001</v>
      </c>
      <c r="AX159" s="17">
        <f t="shared" si="32"/>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v>0</v>
      </c>
      <c r="BU159" s="17">
        <v>0</v>
      </c>
      <c r="BV159">
        <v>0</v>
      </c>
      <c r="BW159">
        <v>0</v>
      </c>
      <c r="BX159">
        <v>1</v>
      </c>
      <c r="BY159" s="17">
        <v>0</v>
      </c>
      <c r="BZ159">
        <v>0</v>
      </c>
      <c r="CA159">
        <v>0</v>
      </c>
      <c r="CB159">
        <v>0</v>
      </c>
      <c r="CC159">
        <v>0</v>
      </c>
      <c r="CD159" s="17">
        <v>0</v>
      </c>
      <c r="CE159">
        <v>0</v>
      </c>
      <c r="CF159">
        <v>0</v>
      </c>
      <c r="CG159">
        <v>1</v>
      </c>
      <c r="CH159">
        <v>1</v>
      </c>
      <c r="CI159">
        <v>0</v>
      </c>
      <c r="CJ159">
        <v>0</v>
      </c>
      <c r="CK159">
        <v>1</v>
      </c>
      <c r="CL159">
        <v>1</v>
      </c>
      <c r="CM159">
        <v>0</v>
      </c>
      <c r="CN159">
        <v>0</v>
      </c>
      <c r="CO159">
        <v>1</v>
      </c>
      <c r="CP159" s="17">
        <v>1</v>
      </c>
      <c r="CQ159">
        <v>0</v>
      </c>
      <c r="CR159">
        <v>106</v>
      </c>
      <c r="CS159">
        <v>0</v>
      </c>
      <c r="CT159">
        <v>1</v>
      </c>
      <c r="CU159">
        <v>33</v>
      </c>
      <c r="DA159" s="33" t="s">
        <v>85</v>
      </c>
    </row>
    <row r="160" spans="1:105" x14ac:dyDescent="0.25">
      <c r="A160">
        <v>159</v>
      </c>
      <c r="B160">
        <v>15</v>
      </c>
      <c r="C160" s="24" t="s">
        <v>166</v>
      </c>
      <c r="D160" s="12">
        <v>5.1923910316380004</v>
      </c>
      <c r="E160" s="13">
        <v>0.28494828832159752</v>
      </c>
      <c r="F160" s="7">
        <v>18.222222222222221</v>
      </c>
      <c r="G160" s="7">
        <f t="shared" si="25"/>
        <v>4.9074427433164027</v>
      </c>
      <c r="H160" s="15">
        <f t="shared" si="26"/>
        <v>5.4773393199595981</v>
      </c>
      <c r="I160" s="11">
        <f>IFERROR(F160/SQRT(F160^2+U160), "X")</f>
        <v>5.7562153466299733E-2</v>
      </c>
      <c r="J160" s="32">
        <f>IFERROR(SQRT((1-I160^2)/U160), "X")</f>
        <v>3.1588986658335223E-3</v>
      </c>
      <c r="K160" s="32">
        <f t="shared" si="27"/>
        <v>316.56602689283648</v>
      </c>
      <c r="L160" s="8">
        <v>1</v>
      </c>
      <c r="M160" s="9">
        <v>0</v>
      </c>
      <c r="N160" s="8">
        <v>0</v>
      </c>
      <c r="O160" s="9">
        <v>1</v>
      </c>
      <c r="P160" s="9">
        <v>0</v>
      </c>
      <c r="Q160" s="9">
        <v>0</v>
      </c>
      <c r="R160" s="9">
        <v>0</v>
      </c>
      <c r="S160" s="8">
        <v>99900</v>
      </c>
      <c r="T160" s="9">
        <v>17</v>
      </c>
      <c r="U160" s="9">
        <f t="shared" si="28"/>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0"/>
        <v>0.18599999999999994</v>
      </c>
      <c r="AO160" s="41" t="s">
        <v>98</v>
      </c>
      <c r="AP160" s="17" t="s">
        <v>98</v>
      </c>
      <c r="AQ160">
        <v>0.504</v>
      </c>
      <c r="AR160" s="39">
        <f t="shared" si="31"/>
        <v>0.496</v>
      </c>
      <c r="AS160" t="s">
        <v>98</v>
      </c>
      <c r="AT160" s="39" t="s">
        <v>98</v>
      </c>
      <c r="AU160">
        <v>0</v>
      </c>
      <c r="AV160" s="17">
        <v>1</v>
      </c>
      <c r="AW160">
        <v>0.32100000000000001</v>
      </c>
      <c r="AX160" s="17">
        <f t="shared" si="32"/>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0</v>
      </c>
      <c r="BS160">
        <v>1</v>
      </c>
      <c r="BT160">
        <v>0</v>
      </c>
      <c r="BU160" s="17">
        <v>0</v>
      </c>
      <c r="BV160">
        <v>0</v>
      </c>
      <c r="BW160">
        <v>0</v>
      </c>
      <c r="BX160">
        <v>1</v>
      </c>
      <c r="BY160" s="17">
        <v>0</v>
      </c>
      <c r="BZ160">
        <v>0</v>
      </c>
      <c r="CA160">
        <v>0</v>
      </c>
      <c r="CB160">
        <v>0</v>
      </c>
      <c r="CC160">
        <v>0</v>
      </c>
      <c r="CD160" s="17">
        <v>0</v>
      </c>
      <c r="CE160">
        <v>0</v>
      </c>
      <c r="CF160">
        <v>0</v>
      </c>
      <c r="CG160">
        <v>1</v>
      </c>
      <c r="CH160">
        <v>1</v>
      </c>
      <c r="CI160">
        <v>0</v>
      </c>
      <c r="CJ160">
        <v>0</v>
      </c>
      <c r="CK160">
        <v>1</v>
      </c>
      <c r="CL160">
        <v>1</v>
      </c>
      <c r="CM160">
        <v>0</v>
      </c>
      <c r="CN160">
        <v>0</v>
      </c>
      <c r="CO160">
        <v>1</v>
      </c>
      <c r="CP160" s="17">
        <v>1</v>
      </c>
      <c r="CQ160">
        <v>0</v>
      </c>
      <c r="CR160">
        <v>106</v>
      </c>
      <c r="CS160">
        <v>0</v>
      </c>
      <c r="CT160">
        <v>1</v>
      </c>
      <c r="CU160">
        <v>33</v>
      </c>
      <c r="DA160" s="33" t="s">
        <v>85</v>
      </c>
    </row>
    <row r="161" spans="1:105" x14ac:dyDescent="0.25">
      <c r="A161">
        <v>160</v>
      </c>
      <c r="B161">
        <v>15</v>
      </c>
      <c r="C161" s="24" t="s">
        <v>166</v>
      </c>
      <c r="D161" s="12">
        <v>5.8212247015734242</v>
      </c>
      <c r="E161" s="13">
        <v>0.15011754244745221</v>
      </c>
      <c r="F161" s="7">
        <v>38.777777777777779</v>
      </c>
      <c r="G161" s="7">
        <f t="shared" si="25"/>
        <v>5.6711071591259721</v>
      </c>
      <c r="H161" s="15">
        <f t="shared" si="26"/>
        <v>5.9713422440208763</v>
      </c>
      <c r="I161" s="11">
        <f>IFERROR(F161/SQRT(F161^2+U161), "X")</f>
        <v>0.12178520489602178</v>
      </c>
      <c r="J161" s="32">
        <f>IFERROR(SQRT((1-I161^2)/U161), "X")</f>
        <v>3.1405926764017074E-3</v>
      </c>
      <c r="K161" s="32">
        <f t="shared" si="27"/>
        <v>318.41123731643444</v>
      </c>
      <c r="L161" s="8">
        <v>1</v>
      </c>
      <c r="M161" s="9">
        <v>0</v>
      </c>
      <c r="N161" s="8">
        <v>0</v>
      </c>
      <c r="O161" s="9">
        <v>1</v>
      </c>
      <c r="P161" s="9">
        <v>0</v>
      </c>
      <c r="Q161" s="9">
        <v>0</v>
      </c>
      <c r="R161" s="9">
        <v>0</v>
      </c>
      <c r="S161" s="8">
        <v>99900</v>
      </c>
      <c r="T161" s="9">
        <v>17</v>
      </c>
      <c r="U161" s="9">
        <f t="shared" si="28"/>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0"/>
        <v>0.18599999999999994</v>
      </c>
      <c r="AO161" s="41" t="s">
        <v>98</v>
      </c>
      <c r="AP161" s="17" t="s">
        <v>98</v>
      </c>
      <c r="AQ161">
        <v>0.504</v>
      </c>
      <c r="AR161" s="39">
        <f t="shared" si="31"/>
        <v>0.496</v>
      </c>
      <c r="AS161" t="s">
        <v>98</v>
      </c>
      <c r="AT161" s="39" t="s">
        <v>98</v>
      </c>
      <c r="AU161">
        <v>0</v>
      </c>
      <c r="AV161" s="17">
        <v>1</v>
      </c>
      <c r="AW161">
        <v>0.32100000000000001</v>
      </c>
      <c r="AX161" s="17">
        <f t="shared" si="32"/>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0</v>
      </c>
      <c r="BS161">
        <v>1</v>
      </c>
      <c r="BT161">
        <v>0</v>
      </c>
      <c r="BU161" s="17">
        <v>0</v>
      </c>
      <c r="BV161">
        <v>0</v>
      </c>
      <c r="BW161">
        <v>0</v>
      </c>
      <c r="BX161">
        <v>1</v>
      </c>
      <c r="BY161" s="17">
        <v>0</v>
      </c>
      <c r="BZ161">
        <v>0</v>
      </c>
      <c r="CA161">
        <v>0</v>
      </c>
      <c r="CB161">
        <v>0</v>
      </c>
      <c r="CC161">
        <v>0</v>
      </c>
      <c r="CD161" s="17">
        <v>0</v>
      </c>
      <c r="CE161">
        <v>0</v>
      </c>
      <c r="CF161">
        <v>0</v>
      </c>
      <c r="CG161">
        <v>1</v>
      </c>
      <c r="CH161">
        <v>1</v>
      </c>
      <c r="CI161">
        <v>0</v>
      </c>
      <c r="CJ161">
        <v>0</v>
      </c>
      <c r="CK161">
        <v>1</v>
      </c>
      <c r="CL161">
        <v>1</v>
      </c>
      <c r="CM161">
        <v>0</v>
      </c>
      <c r="CN161">
        <v>0</v>
      </c>
      <c r="CO161">
        <v>1</v>
      </c>
      <c r="CP161" s="17">
        <v>1</v>
      </c>
      <c r="CQ161">
        <v>0</v>
      </c>
      <c r="CR161">
        <v>106</v>
      </c>
      <c r="CS161">
        <v>0</v>
      </c>
      <c r="CT161">
        <v>1</v>
      </c>
      <c r="CU161">
        <v>33</v>
      </c>
      <c r="DA161" s="33" t="s">
        <v>85</v>
      </c>
    </row>
    <row r="162" spans="1:105" x14ac:dyDescent="0.25">
      <c r="A162">
        <v>161</v>
      </c>
      <c r="B162">
        <v>15</v>
      </c>
      <c r="C162" s="24" t="s">
        <v>166</v>
      </c>
      <c r="D162" s="12">
        <v>10.770032048383911</v>
      </c>
      <c r="E162" s="13">
        <v>0.18697972306222069</v>
      </c>
      <c r="F162" s="7">
        <v>57.599999999999987</v>
      </c>
      <c r="G162" s="7">
        <f t="shared" si="25"/>
        <v>10.58305232532169</v>
      </c>
      <c r="H162" s="15">
        <f t="shared" si="26"/>
        <v>10.957011771446131</v>
      </c>
      <c r="I162" s="11">
        <f>IFERROR(F162/SQRT(F162^2+U162), "X")</f>
        <v>0.17930117672289236</v>
      </c>
      <c r="J162" s="32">
        <f>IFERROR(SQRT((1-I162^2)/U162), "X")</f>
        <v>3.1128676514391041E-3</v>
      </c>
      <c r="K162" s="32">
        <f t="shared" si="27"/>
        <v>321.24719454027922</v>
      </c>
      <c r="L162" s="8">
        <v>1</v>
      </c>
      <c r="M162" s="9">
        <v>0</v>
      </c>
      <c r="N162" s="8">
        <v>0</v>
      </c>
      <c r="O162" s="9">
        <v>1</v>
      </c>
      <c r="P162" s="9">
        <v>0</v>
      </c>
      <c r="Q162" s="9">
        <v>0</v>
      </c>
      <c r="R162" s="9">
        <v>0</v>
      </c>
      <c r="S162" s="8">
        <v>99900</v>
      </c>
      <c r="T162" s="9">
        <v>17</v>
      </c>
      <c r="U162" s="9">
        <f t="shared" si="28"/>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0"/>
        <v>0.18599999999999994</v>
      </c>
      <c r="AO162" s="41" t="s">
        <v>98</v>
      </c>
      <c r="AP162" s="17" t="s">
        <v>98</v>
      </c>
      <c r="AQ162">
        <v>0.504</v>
      </c>
      <c r="AR162" s="39">
        <f t="shared" si="31"/>
        <v>0.496</v>
      </c>
      <c r="AS162" t="s">
        <v>98</v>
      </c>
      <c r="AT162" s="39" t="s">
        <v>98</v>
      </c>
      <c r="AU162">
        <v>0</v>
      </c>
      <c r="AV162" s="17">
        <v>1</v>
      </c>
      <c r="AW162">
        <v>0.32100000000000001</v>
      </c>
      <c r="AX162" s="17">
        <f t="shared" si="32"/>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0</v>
      </c>
      <c r="BS162">
        <v>1</v>
      </c>
      <c r="BT162">
        <v>0</v>
      </c>
      <c r="BU162" s="17">
        <v>0</v>
      </c>
      <c r="BV162">
        <v>0</v>
      </c>
      <c r="BW162">
        <v>0</v>
      </c>
      <c r="BX162">
        <v>1</v>
      </c>
      <c r="BY162" s="17">
        <v>0</v>
      </c>
      <c r="BZ162">
        <v>0</v>
      </c>
      <c r="CA162">
        <v>0</v>
      </c>
      <c r="CB162">
        <v>0</v>
      </c>
      <c r="CC162">
        <v>0</v>
      </c>
      <c r="CD162" s="17">
        <v>0</v>
      </c>
      <c r="CE162">
        <v>0</v>
      </c>
      <c r="CF162">
        <v>0</v>
      </c>
      <c r="CG162">
        <v>1</v>
      </c>
      <c r="CH162">
        <v>1</v>
      </c>
      <c r="CI162">
        <v>0</v>
      </c>
      <c r="CJ162">
        <v>0</v>
      </c>
      <c r="CK162">
        <v>1</v>
      </c>
      <c r="CL162">
        <v>1</v>
      </c>
      <c r="CM162">
        <v>0</v>
      </c>
      <c r="CN162">
        <v>0</v>
      </c>
      <c r="CO162">
        <v>1</v>
      </c>
      <c r="CP162" s="17">
        <v>1</v>
      </c>
      <c r="CQ162">
        <v>0</v>
      </c>
      <c r="CR162">
        <v>106</v>
      </c>
      <c r="CS162">
        <v>0</v>
      </c>
      <c r="CT162">
        <v>1</v>
      </c>
      <c r="CU162">
        <v>33</v>
      </c>
      <c r="DA162" s="33" t="s">
        <v>85</v>
      </c>
    </row>
    <row r="163" spans="1:105" x14ac:dyDescent="0.25">
      <c r="A163">
        <v>162</v>
      </c>
      <c r="B163">
        <v>15</v>
      </c>
      <c r="C163" s="24" t="s">
        <v>166</v>
      </c>
      <c r="D163" s="12">
        <v>11.53474794878948</v>
      </c>
      <c r="E163" s="13">
        <v>0.18286795528568689</v>
      </c>
      <c r="F163" s="7">
        <v>63.076923076923073</v>
      </c>
      <c r="G163" s="7">
        <f t="shared" si="25"/>
        <v>11.351879993503793</v>
      </c>
      <c r="H163" s="15">
        <f t="shared" si="26"/>
        <v>11.717615904075167</v>
      </c>
      <c r="I163" s="11">
        <f>IFERROR(F163/SQRT(F163^2+U163), "X")</f>
        <v>0.19572435976928337</v>
      </c>
      <c r="J163" s="32">
        <f>IFERROR(SQRT((1-I163^2)/U163), "X")</f>
        <v>3.1029471670740048E-3</v>
      </c>
      <c r="K163" s="32">
        <f t="shared" si="27"/>
        <v>322.27425932713282</v>
      </c>
      <c r="L163" s="8">
        <v>1</v>
      </c>
      <c r="M163" s="9">
        <v>0</v>
      </c>
      <c r="N163" s="8">
        <v>0</v>
      </c>
      <c r="O163" s="9">
        <v>1</v>
      </c>
      <c r="P163" s="9">
        <v>0</v>
      </c>
      <c r="Q163" s="9">
        <v>0</v>
      </c>
      <c r="R163" s="9">
        <v>0</v>
      </c>
      <c r="S163" s="8">
        <v>99900</v>
      </c>
      <c r="T163" s="9">
        <v>17</v>
      </c>
      <c r="U163" s="9">
        <f t="shared" si="28"/>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0"/>
        <v>0.18599999999999994</v>
      </c>
      <c r="AO163" s="41" t="s">
        <v>98</v>
      </c>
      <c r="AP163" s="17" t="s">
        <v>98</v>
      </c>
      <c r="AQ163">
        <v>0.504</v>
      </c>
      <c r="AR163" s="39">
        <f t="shared" si="31"/>
        <v>0.496</v>
      </c>
      <c r="AS163" t="s">
        <v>98</v>
      </c>
      <c r="AT163" s="39" t="s">
        <v>98</v>
      </c>
      <c r="AU163">
        <v>0</v>
      </c>
      <c r="AV163" s="17">
        <v>1</v>
      </c>
      <c r="AW163">
        <v>0.32100000000000001</v>
      </c>
      <c r="AX163" s="17">
        <f t="shared" si="32"/>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0</v>
      </c>
      <c r="BS163">
        <v>1</v>
      </c>
      <c r="BT163">
        <v>0</v>
      </c>
      <c r="BU163" s="17">
        <v>0</v>
      </c>
      <c r="BV163">
        <v>0</v>
      </c>
      <c r="BW163">
        <v>0</v>
      </c>
      <c r="BX163">
        <v>1</v>
      </c>
      <c r="BY163" s="17">
        <v>0</v>
      </c>
      <c r="BZ163">
        <v>0</v>
      </c>
      <c r="CA163">
        <v>0</v>
      </c>
      <c r="CB163">
        <v>0</v>
      </c>
      <c r="CC163">
        <v>0</v>
      </c>
      <c r="CD163" s="17">
        <v>0</v>
      </c>
      <c r="CE163">
        <v>0</v>
      </c>
      <c r="CF163">
        <v>0</v>
      </c>
      <c r="CG163">
        <v>1</v>
      </c>
      <c r="CH163">
        <v>1</v>
      </c>
      <c r="CI163">
        <v>0</v>
      </c>
      <c r="CJ163">
        <v>0</v>
      </c>
      <c r="CK163">
        <v>1</v>
      </c>
      <c r="CL163">
        <v>1</v>
      </c>
      <c r="CM163">
        <v>0</v>
      </c>
      <c r="CN163">
        <v>0</v>
      </c>
      <c r="CO163">
        <v>1</v>
      </c>
      <c r="CP163" s="17">
        <v>1</v>
      </c>
      <c r="CQ163">
        <v>0</v>
      </c>
      <c r="CR163">
        <v>106</v>
      </c>
      <c r="CS163">
        <v>0</v>
      </c>
      <c r="CT163">
        <v>1</v>
      </c>
      <c r="CU163">
        <v>33</v>
      </c>
      <c r="DA163" s="33" t="s">
        <v>85</v>
      </c>
    </row>
    <row r="164" spans="1:105" x14ac:dyDescent="0.25">
      <c r="A164">
        <v>163</v>
      </c>
      <c r="B164">
        <v>15</v>
      </c>
      <c r="C164" s="24" t="s">
        <v>166</v>
      </c>
      <c r="D164" s="12">
        <v>13.85762466127971</v>
      </c>
      <c r="E164" s="13">
        <v>0.1390039510776514</v>
      </c>
      <c r="F164" s="7">
        <v>99.692307692307693</v>
      </c>
      <c r="G164" s="7">
        <f t="shared" si="25"/>
        <v>13.718620710202059</v>
      </c>
      <c r="H164" s="15">
        <f t="shared" si="26"/>
        <v>13.996628612357361</v>
      </c>
      <c r="I164" s="11">
        <f>IFERROR(F164/SQRT(F164^2+U164), "X")</f>
        <v>0.30082908983803991</v>
      </c>
      <c r="J164" s="32">
        <f>IFERROR(SQRT((1-I164^2)/U164), "X")</f>
        <v>3.0175757468321905E-3</v>
      </c>
      <c r="K164" s="32">
        <f t="shared" si="27"/>
        <v>331.39184693202355</v>
      </c>
      <c r="L164" s="8">
        <v>1</v>
      </c>
      <c r="M164" s="9">
        <v>0</v>
      </c>
      <c r="N164" s="8">
        <v>0</v>
      </c>
      <c r="O164" s="9">
        <v>1</v>
      </c>
      <c r="P164" s="9">
        <v>0</v>
      </c>
      <c r="Q164" s="9">
        <v>0</v>
      </c>
      <c r="R164" s="9">
        <v>0</v>
      </c>
      <c r="S164" s="8">
        <v>99900</v>
      </c>
      <c r="T164" s="9">
        <v>17</v>
      </c>
      <c r="U164" s="9">
        <f t="shared" si="28"/>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0"/>
        <v>0.18599999999999994</v>
      </c>
      <c r="AO164" s="41" t="s">
        <v>98</v>
      </c>
      <c r="AP164" s="17" t="s">
        <v>98</v>
      </c>
      <c r="AQ164">
        <v>0.504</v>
      </c>
      <c r="AR164" s="39">
        <f t="shared" si="31"/>
        <v>0.496</v>
      </c>
      <c r="AS164" t="s">
        <v>98</v>
      </c>
      <c r="AT164" s="39" t="s">
        <v>98</v>
      </c>
      <c r="AU164">
        <v>0</v>
      </c>
      <c r="AV164" s="17">
        <v>1</v>
      </c>
      <c r="AW164">
        <v>0.32100000000000001</v>
      </c>
      <c r="AX164" s="17">
        <f t="shared" si="32"/>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0</v>
      </c>
      <c r="BS164">
        <v>1</v>
      </c>
      <c r="BT164">
        <v>0</v>
      </c>
      <c r="BU164" s="17">
        <v>0</v>
      </c>
      <c r="BV164">
        <v>0</v>
      </c>
      <c r="BW164">
        <v>0</v>
      </c>
      <c r="BX164">
        <v>1</v>
      </c>
      <c r="BY164" s="17">
        <v>0</v>
      </c>
      <c r="BZ164">
        <v>0</v>
      </c>
      <c r="CA164">
        <v>0</v>
      </c>
      <c r="CB164">
        <v>0</v>
      </c>
      <c r="CC164">
        <v>0</v>
      </c>
      <c r="CD164" s="17">
        <v>0</v>
      </c>
      <c r="CE164">
        <v>0</v>
      </c>
      <c r="CF164">
        <v>0</v>
      </c>
      <c r="CG164">
        <v>1</v>
      </c>
      <c r="CH164">
        <v>1</v>
      </c>
      <c r="CI164">
        <v>0</v>
      </c>
      <c r="CJ164">
        <v>0</v>
      </c>
      <c r="CK164">
        <v>1</v>
      </c>
      <c r="CL164">
        <v>1</v>
      </c>
      <c r="CM164">
        <v>0</v>
      </c>
      <c r="CN164">
        <v>0</v>
      </c>
      <c r="CO164">
        <v>1</v>
      </c>
      <c r="CP164" s="17">
        <v>1</v>
      </c>
      <c r="CQ164">
        <v>0</v>
      </c>
      <c r="CR164">
        <v>106</v>
      </c>
      <c r="CS164">
        <v>0</v>
      </c>
      <c r="CT164">
        <v>1</v>
      </c>
      <c r="CU164">
        <v>33</v>
      </c>
      <c r="DA164" s="33" t="s">
        <v>85</v>
      </c>
    </row>
    <row r="165" spans="1:105" x14ac:dyDescent="0.25">
      <c r="A165">
        <v>164</v>
      </c>
      <c r="B165">
        <v>15</v>
      </c>
      <c r="C165" s="24" t="s">
        <v>166</v>
      </c>
      <c r="D165" s="12">
        <v>4.4338386024890264</v>
      </c>
      <c r="E165" s="13">
        <v>0.31898119442367101</v>
      </c>
      <c r="F165" s="7">
        <v>13.9</v>
      </c>
      <c r="G165" s="7">
        <f t="shared" si="25"/>
        <v>4.1148574080653555</v>
      </c>
      <c r="H165" s="15">
        <f t="shared" si="26"/>
        <v>4.7528197969126973</v>
      </c>
      <c r="I165" s="11">
        <f>IFERROR(F165/SQRT(F165^2+U165), "X")</f>
        <v>5.7463430514540191E-2</v>
      </c>
      <c r="J165" s="32">
        <f>IFERROR(SQRT((1-I165^2)/U165), "X")</f>
        <v>4.1340597492474955E-3</v>
      </c>
      <c r="K165" s="32">
        <f t="shared" si="27"/>
        <v>241.89297220051682</v>
      </c>
      <c r="L165" s="8">
        <v>1</v>
      </c>
      <c r="M165" s="9">
        <v>0</v>
      </c>
      <c r="N165" s="8">
        <v>0</v>
      </c>
      <c r="O165" s="9">
        <v>1</v>
      </c>
      <c r="P165" s="9">
        <v>0</v>
      </c>
      <c r="Q165" s="9">
        <v>0</v>
      </c>
      <c r="R165" s="9">
        <v>0</v>
      </c>
      <c r="S165" s="8">
        <v>58336</v>
      </c>
      <c r="T165" s="9">
        <v>16</v>
      </c>
      <c r="U165" s="9">
        <f t="shared" si="28"/>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0"/>
        <v>0.18599999999999994</v>
      </c>
      <c r="AO165" s="41" t="s">
        <v>98</v>
      </c>
      <c r="AP165" s="17" t="s">
        <v>98</v>
      </c>
      <c r="AQ165">
        <v>0.504</v>
      </c>
      <c r="AR165" s="39">
        <f t="shared" si="31"/>
        <v>0.496</v>
      </c>
      <c r="AS165" t="s">
        <v>98</v>
      </c>
      <c r="AT165" s="39" t="s">
        <v>98</v>
      </c>
      <c r="AU165">
        <v>0</v>
      </c>
      <c r="AV165" s="17">
        <v>1</v>
      </c>
      <c r="AW165">
        <v>0.32100000000000001</v>
      </c>
      <c r="AX165" s="17">
        <f t="shared" si="32"/>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0</v>
      </c>
      <c r="BS165">
        <v>1</v>
      </c>
      <c r="BT165">
        <v>0</v>
      </c>
      <c r="BU165" s="17">
        <v>0</v>
      </c>
      <c r="BV165">
        <v>0</v>
      </c>
      <c r="BW165">
        <v>0</v>
      </c>
      <c r="BX165">
        <v>1</v>
      </c>
      <c r="BY165" s="17">
        <v>0</v>
      </c>
      <c r="BZ165">
        <v>0</v>
      </c>
      <c r="CA165">
        <v>0</v>
      </c>
      <c r="CB165">
        <v>0</v>
      </c>
      <c r="CC165">
        <v>0</v>
      </c>
      <c r="CD165" s="17">
        <v>0</v>
      </c>
      <c r="CE165">
        <v>0</v>
      </c>
      <c r="CF165">
        <v>0</v>
      </c>
      <c r="CG165">
        <v>1</v>
      </c>
      <c r="CH165">
        <v>1</v>
      </c>
      <c r="CI165">
        <v>0</v>
      </c>
      <c r="CJ165">
        <v>0</v>
      </c>
      <c r="CK165">
        <v>1</v>
      </c>
      <c r="CL165">
        <v>1</v>
      </c>
      <c r="CM165">
        <v>0</v>
      </c>
      <c r="CN165">
        <v>0</v>
      </c>
      <c r="CO165">
        <v>0</v>
      </c>
      <c r="CP165" s="17">
        <v>1</v>
      </c>
      <c r="CQ165">
        <v>0</v>
      </c>
      <c r="CR165">
        <v>106</v>
      </c>
      <c r="CS165">
        <v>0</v>
      </c>
      <c r="CT165">
        <v>1</v>
      </c>
      <c r="CU165">
        <v>33</v>
      </c>
      <c r="DA165" s="33" t="s">
        <v>85</v>
      </c>
    </row>
    <row r="166" spans="1:105" x14ac:dyDescent="0.25">
      <c r="A166">
        <v>165</v>
      </c>
      <c r="B166">
        <v>15</v>
      </c>
      <c r="C166" s="24" t="s">
        <v>166</v>
      </c>
      <c r="D166" s="12">
        <v>5.4927707062356168</v>
      </c>
      <c r="E166" s="13">
        <v>0.1930366701871942</v>
      </c>
      <c r="F166" s="7">
        <v>28.45454545454545</v>
      </c>
      <c r="G166" s="7">
        <f t="shared" si="25"/>
        <v>5.2997340360484229</v>
      </c>
      <c r="H166" s="15">
        <f t="shared" si="26"/>
        <v>5.6858073764228108</v>
      </c>
      <c r="I166" s="11">
        <f>IFERROR(F166/SQRT(F166^2+U166), "X")</f>
        <v>0.11701798882572796</v>
      </c>
      <c r="J166" s="32">
        <f>IFERROR(SQRT((1-I166^2)/U166), "X")</f>
        <v>4.1124532814153601E-3</v>
      </c>
      <c r="K166" s="32">
        <f t="shared" si="27"/>
        <v>243.16385660090359</v>
      </c>
      <c r="L166" s="8">
        <v>1</v>
      </c>
      <c r="M166" s="9">
        <v>0</v>
      </c>
      <c r="N166" s="8">
        <v>0</v>
      </c>
      <c r="O166" s="9">
        <v>1</v>
      </c>
      <c r="P166" s="9">
        <v>0</v>
      </c>
      <c r="Q166" s="9">
        <v>0</v>
      </c>
      <c r="R166" s="9">
        <v>0</v>
      </c>
      <c r="S166" s="8">
        <v>58336</v>
      </c>
      <c r="T166" s="9">
        <v>16</v>
      </c>
      <c r="U166" s="9">
        <f t="shared" si="28"/>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0"/>
        <v>0.18599999999999994</v>
      </c>
      <c r="AO166" s="41" t="s">
        <v>98</v>
      </c>
      <c r="AP166" s="17" t="s">
        <v>98</v>
      </c>
      <c r="AQ166">
        <v>0.504</v>
      </c>
      <c r="AR166" s="39">
        <f t="shared" si="31"/>
        <v>0.496</v>
      </c>
      <c r="AS166" t="s">
        <v>98</v>
      </c>
      <c r="AT166" s="39" t="s">
        <v>98</v>
      </c>
      <c r="AU166">
        <v>0</v>
      </c>
      <c r="AV166" s="17">
        <v>1</v>
      </c>
      <c r="AW166">
        <v>0.32100000000000001</v>
      </c>
      <c r="AX166" s="17">
        <f t="shared" si="32"/>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0</v>
      </c>
      <c r="BS166">
        <v>1</v>
      </c>
      <c r="BT166">
        <v>0</v>
      </c>
      <c r="BU166" s="17">
        <v>0</v>
      </c>
      <c r="BV166">
        <v>0</v>
      </c>
      <c r="BW166">
        <v>0</v>
      </c>
      <c r="BX166">
        <v>1</v>
      </c>
      <c r="BY166" s="17">
        <v>0</v>
      </c>
      <c r="BZ166">
        <v>0</v>
      </c>
      <c r="CA166">
        <v>0</v>
      </c>
      <c r="CB166">
        <v>0</v>
      </c>
      <c r="CC166">
        <v>0</v>
      </c>
      <c r="CD166" s="17">
        <v>0</v>
      </c>
      <c r="CE166">
        <v>0</v>
      </c>
      <c r="CF166">
        <v>0</v>
      </c>
      <c r="CG166">
        <v>1</v>
      </c>
      <c r="CH166">
        <v>1</v>
      </c>
      <c r="CI166">
        <v>0</v>
      </c>
      <c r="CJ166">
        <v>0</v>
      </c>
      <c r="CK166">
        <v>1</v>
      </c>
      <c r="CL166">
        <v>1</v>
      </c>
      <c r="CM166">
        <v>0</v>
      </c>
      <c r="CN166">
        <v>0</v>
      </c>
      <c r="CO166">
        <v>0</v>
      </c>
      <c r="CP166" s="17">
        <v>1</v>
      </c>
      <c r="CQ166">
        <v>0</v>
      </c>
      <c r="CR166">
        <v>106</v>
      </c>
      <c r="CS166">
        <v>0</v>
      </c>
      <c r="CT166">
        <v>1</v>
      </c>
      <c r="CU166">
        <v>33</v>
      </c>
      <c r="DA166" s="33" t="s">
        <v>85</v>
      </c>
    </row>
    <row r="167" spans="1:105" x14ac:dyDescent="0.25">
      <c r="A167">
        <v>166</v>
      </c>
      <c r="B167">
        <v>15</v>
      </c>
      <c r="C167" s="24" t="s">
        <v>166</v>
      </c>
      <c r="D167" s="12">
        <v>9.8180313063387601</v>
      </c>
      <c r="E167" s="13">
        <v>0.22700650419280369</v>
      </c>
      <c r="F167" s="7">
        <v>43.25</v>
      </c>
      <c r="G167" s="7">
        <f t="shared" si="25"/>
        <v>9.5910248021459559</v>
      </c>
      <c r="H167" s="15">
        <f t="shared" si="26"/>
        <v>10.045037810531564</v>
      </c>
      <c r="I167" s="11">
        <f>IFERROR(F167/SQRT(F167^2+U167), "X")</f>
        <v>0.17628912351109532</v>
      </c>
      <c r="J167" s="32">
        <f>IFERROR(SQRT((1-I167^2)/U167), "X")</f>
        <v>4.0760490985224359E-3</v>
      </c>
      <c r="K167" s="32">
        <f t="shared" si="27"/>
        <v>245.33561196858474</v>
      </c>
      <c r="L167" s="8">
        <v>1</v>
      </c>
      <c r="M167" s="9">
        <v>0</v>
      </c>
      <c r="N167" s="8">
        <v>0</v>
      </c>
      <c r="O167" s="9">
        <v>1</v>
      </c>
      <c r="P167" s="9">
        <v>0</v>
      </c>
      <c r="Q167" s="9">
        <v>0</v>
      </c>
      <c r="R167" s="9">
        <v>0</v>
      </c>
      <c r="S167" s="8">
        <v>58336</v>
      </c>
      <c r="T167" s="9">
        <v>16</v>
      </c>
      <c r="U167" s="9">
        <f t="shared" si="28"/>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0"/>
        <v>0.18599999999999994</v>
      </c>
      <c r="AO167" s="41" t="s">
        <v>98</v>
      </c>
      <c r="AP167" s="17" t="s">
        <v>98</v>
      </c>
      <c r="AQ167">
        <v>0.504</v>
      </c>
      <c r="AR167" s="39">
        <f t="shared" si="31"/>
        <v>0.496</v>
      </c>
      <c r="AS167" t="s">
        <v>98</v>
      </c>
      <c r="AT167" s="39" t="s">
        <v>98</v>
      </c>
      <c r="AU167">
        <v>0</v>
      </c>
      <c r="AV167" s="17">
        <v>1</v>
      </c>
      <c r="AW167">
        <v>0.32100000000000001</v>
      </c>
      <c r="AX167" s="17">
        <f t="shared" si="32"/>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0</v>
      </c>
      <c r="BS167">
        <v>1</v>
      </c>
      <c r="BT167">
        <v>0</v>
      </c>
      <c r="BU167" s="17">
        <v>0</v>
      </c>
      <c r="BV167">
        <v>0</v>
      </c>
      <c r="BW167">
        <v>0</v>
      </c>
      <c r="BX167">
        <v>1</v>
      </c>
      <c r="BY167" s="17">
        <v>0</v>
      </c>
      <c r="BZ167">
        <v>0</v>
      </c>
      <c r="CA167">
        <v>0</v>
      </c>
      <c r="CB167">
        <v>0</v>
      </c>
      <c r="CC167">
        <v>0</v>
      </c>
      <c r="CD167" s="17">
        <v>0</v>
      </c>
      <c r="CE167">
        <v>0</v>
      </c>
      <c r="CF167">
        <v>0</v>
      </c>
      <c r="CG167">
        <v>1</v>
      </c>
      <c r="CH167">
        <v>1</v>
      </c>
      <c r="CI167">
        <v>0</v>
      </c>
      <c r="CJ167">
        <v>0</v>
      </c>
      <c r="CK167">
        <v>1</v>
      </c>
      <c r="CL167">
        <v>1</v>
      </c>
      <c r="CM167">
        <v>0</v>
      </c>
      <c r="CN167">
        <v>0</v>
      </c>
      <c r="CO167">
        <v>0</v>
      </c>
      <c r="CP167" s="17">
        <v>1</v>
      </c>
      <c r="CQ167">
        <v>0</v>
      </c>
      <c r="CR167">
        <v>106</v>
      </c>
      <c r="CS167">
        <v>0</v>
      </c>
      <c r="CT167">
        <v>1</v>
      </c>
      <c r="CU167">
        <v>33</v>
      </c>
      <c r="DA167" s="33" t="s">
        <v>85</v>
      </c>
    </row>
    <row r="168" spans="1:105" x14ac:dyDescent="0.25">
      <c r="A168">
        <v>167</v>
      </c>
      <c r="B168">
        <v>15</v>
      </c>
      <c r="C168" s="24" t="s">
        <v>166</v>
      </c>
      <c r="D168" s="12">
        <v>9.1787525116494351</v>
      </c>
      <c r="E168" s="13">
        <v>0.2194638434571595</v>
      </c>
      <c r="F168" s="7">
        <v>41.823529411764703</v>
      </c>
      <c r="G168" s="7">
        <f t="shared" si="25"/>
        <v>8.9592886681922757</v>
      </c>
      <c r="H168" s="15">
        <f t="shared" si="26"/>
        <v>9.3982163551065945</v>
      </c>
      <c r="I168" s="11">
        <f>IFERROR(F168/SQRT(F168^2+U168), "X")</f>
        <v>0.17064687625203045</v>
      </c>
      <c r="J168" s="32">
        <f>IFERROR(SQRT((1-I168^2)/U168), "X")</f>
        <v>4.080164411089336E-3</v>
      </c>
      <c r="K168" s="32">
        <f t="shared" si="27"/>
        <v>245.08816293827155</v>
      </c>
      <c r="L168" s="8">
        <v>1</v>
      </c>
      <c r="M168" s="9">
        <v>0</v>
      </c>
      <c r="N168" s="8">
        <v>0</v>
      </c>
      <c r="O168" s="9">
        <v>1</v>
      </c>
      <c r="P168" s="9">
        <v>0</v>
      </c>
      <c r="Q168" s="9">
        <v>0</v>
      </c>
      <c r="R168" s="9">
        <v>0</v>
      </c>
      <c r="S168" s="8">
        <v>58336</v>
      </c>
      <c r="T168" s="9">
        <v>16</v>
      </c>
      <c r="U168" s="9">
        <f t="shared" si="28"/>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0"/>
        <v>0.18599999999999994</v>
      </c>
      <c r="AO168" s="41" t="s">
        <v>98</v>
      </c>
      <c r="AP168" s="17" t="s">
        <v>98</v>
      </c>
      <c r="AQ168">
        <v>0.504</v>
      </c>
      <c r="AR168" s="39">
        <f t="shared" si="31"/>
        <v>0.496</v>
      </c>
      <c r="AS168" t="s">
        <v>98</v>
      </c>
      <c r="AT168" s="39" t="s">
        <v>98</v>
      </c>
      <c r="AU168">
        <v>0</v>
      </c>
      <c r="AV168" s="17">
        <v>1</v>
      </c>
      <c r="AW168">
        <v>0.32100000000000001</v>
      </c>
      <c r="AX168" s="17">
        <f t="shared" si="32"/>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0</v>
      </c>
      <c r="BS168">
        <v>1</v>
      </c>
      <c r="BT168">
        <v>0</v>
      </c>
      <c r="BU168" s="17">
        <v>0</v>
      </c>
      <c r="BV168">
        <v>0</v>
      </c>
      <c r="BW168">
        <v>0</v>
      </c>
      <c r="BX168">
        <v>1</v>
      </c>
      <c r="BY168" s="17">
        <v>0</v>
      </c>
      <c r="BZ168">
        <v>0</v>
      </c>
      <c r="CA168">
        <v>0</v>
      </c>
      <c r="CB168">
        <v>0</v>
      </c>
      <c r="CC168">
        <v>0</v>
      </c>
      <c r="CD168" s="17">
        <v>0</v>
      </c>
      <c r="CE168">
        <v>0</v>
      </c>
      <c r="CF168">
        <v>0</v>
      </c>
      <c r="CG168">
        <v>1</v>
      </c>
      <c r="CH168">
        <v>1</v>
      </c>
      <c r="CI168">
        <v>0</v>
      </c>
      <c r="CJ168">
        <v>0</v>
      </c>
      <c r="CK168">
        <v>1</v>
      </c>
      <c r="CL168">
        <v>1</v>
      </c>
      <c r="CM168">
        <v>0</v>
      </c>
      <c r="CN168">
        <v>0</v>
      </c>
      <c r="CO168">
        <v>0</v>
      </c>
      <c r="CP168" s="17">
        <v>1</v>
      </c>
      <c r="CQ168">
        <v>0</v>
      </c>
      <c r="CR168">
        <v>106</v>
      </c>
      <c r="CS168">
        <v>0</v>
      </c>
      <c r="CT168">
        <v>1</v>
      </c>
      <c r="CU168">
        <v>33</v>
      </c>
      <c r="DA168" s="33" t="s">
        <v>85</v>
      </c>
    </row>
    <row r="169" spans="1:105" x14ac:dyDescent="0.25">
      <c r="A169">
        <v>168</v>
      </c>
      <c r="B169">
        <v>15</v>
      </c>
      <c r="C169" s="24" t="s">
        <v>166</v>
      </c>
      <c r="D169" s="12">
        <v>14.29307988242752</v>
      </c>
      <c r="E169" s="13">
        <v>0.22555524731405549</v>
      </c>
      <c r="F169" s="7">
        <v>63.368421052631582</v>
      </c>
      <c r="G169" s="7">
        <f t="shared" si="25"/>
        <v>14.067524635113465</v>
      </c>
      <c r="H169" s="15">
        <f t="shared" si="26"/>
        <v>14.518635129741575</v>
      </c>
      <c r="I169" s="11">
        <f>IFERROR(F169/SQRT(F169^2+U169), "X")</f>
        <v>0.25380983573220656</v>
      </c>
      <c r="J169" s="32">
        <f>IFERROR(SQRT((1-I169^2)/U169), "X")</f>
        <v>4.0053047167042562E-3</v>
      </c>
      <c r="K169" s="32">
        <f t="shared" si="27"/>
        <v>249.66889431145322</v>
      </c>
      <c r="L169" s="8">
        <v>1</v>
      </c>
      <c r="M169" s="9">
        <v>0</v>
      </c>
      <c r="N169" s="8">
        <v>0</v>
      </c>
      <c r="O169" s="9">
        <v>1</v>
      </c>
      <c r="P169" s="9">
        <v>0</v>
      </c>
      <c r="Q169" s="9">
        <v>0</v>
      </c>
      <c r="R169" s="9">
        <v>0</v>
      </c>
      <c r="S169" s="8">
        <v>58336</v>
      </c>
      <c r="T169" s="9">
        <v>16</v>
      </c>
      <c r="U169" s="9">
        <f t="shared" si="28"/>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0"/>
        <v>0.18599999999999994</v>
      </c>
      <c r="AO169" s="41" t="s">
        <v>98</v>
      </c>
      <c r="AP169" s="17" t="s">
        <v>98</v>
      </c>
      <c r="AQ169">
        <v>0.504</v>
      </c>
      <c r="AR169" s="39">
        <f t="shared" si="31"/>
        <v>0.496</v>
      </c>
      <c r="AS169" t="s">
        <v>98</v>
      </c>
      <c r="AT169" s="39" t="s">
        <v>98</v>
      </c>
      <c r="AU169">
        <v>0</v>
      </c>
      <c r="AV169" s="17">
        <v>1</v>
      </c>
      <c r="AW169">
        <v>0.32100000000000001</v>
      </c>
      <c r="AX169" s="17">
        <f t="shared" si="32"/>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0</v>
      </c>
      <c r="BS169">
        <v>1</v>
      </c>
      <c r="BT169">
        <v>0</v>
      </c>
      <c r="BU169" s="17">
        <v>0</v>
      </c>
      <c r="BV169">
        <v>0</v>
      </c>
      <c r="BW169">
        <v>0</v>
      </c>
      <c r="BX169">
        <v>1</v>
      </c>
      <c r="BY169" s="17">
        <v>0</v>
      </c>
      <c r="BZ169">
        <v>0</v>
      </c>
      <c r="CA169">
        <v>0</v>
      </c>
      <c r="CB169">
        <v>0</v>
      </c>
      <c r="CC169">
        <v>0</v>
      </c>
      <c r="CD169" s="17">
        <v>0</v>
      </c>
      <c r="CE169">
        <v>0</v>
      </c>
      <c r="CF169">
        <v>0</v>
      </c>
      <c r="CG169">
        <v>1</v>
      </c>
      <c r="CH169">
        <v>1</v>
      </c>
      <c r="CI169">
        <v>0</v>
      </c>
      <c r="CJ169">
        <v>0</v>
      </c>
      <c r="CK169">
        <v>1</v>
      </c>
      <c r="CL169">
        <v>1</v>
      </c>
      <c r="CM169">
        <v>0</v>
      </c>
      <c r="CN169">
        <v>0</v>
      </c>
      <c r="CO169">
        <v>0</v>
      </c>
      <c r="CP169" s="17">
        <v>1</v>
      </c>
      <c r="CQ169">
        <v>0</v>
      </c>
      <c r="CR169">
        <v>106</v>
      </c>
      <c r="CS169">
        <v>0</v>
      </c>
      <c r="CT169">
        <v>1</v>
      </c>
      <c r="CU169">
        <v>33</v>
      </c>
      <c r="DA169" s="33" t="s">
        <v>85</v>
      </c>
    </row>
    <row r="170" spans="1:105" x14ac:dyDescent="0.25">
      <c r="A170">
        <v>169</v>
      </c>
      <c r="B170">
        <v>15</v>
      </c>
      <c r="C170" s="24" t="s">
        <v>166</v>
      </c>
      <c r="D170" s="12">
        <v>6.206787502577904</v>
      </c>
      <c r="E170" s="13">
        <v>0.62694823258362664</v>
      </c>
      <c r="F170" s="7">
        <v>9.9</v>
      </c>
      <c r="G170" s="7">
        <f t="shared" si="25"/>
        <v>5.5798392699942774</v>
      </c>
      <c r="H170" s="15">
        <f t="shared" si="26"/>
        <v>6.8337357351615307</v>
      </c>
      <c r="I170" s="11">
        <f>IFERROR(F170/SQRT(F170^2+U170), "X")</f>
        <v>4.8512505975795248E-2</v>
      </c>
      <c r="J170" s="32">
        <f>IFERROR(SQRT((1-I170^2)/U170), "X")</f>
        <v>4.9002531288682072E-3</v>
      </c>
      <c r="K170" s="32">
        <f t="shared" si="27"/>
        <v>204.0710905542478</v>
      </c>
      <c r="L170" s="8">
        <v>1</v>
      </c>
      <c r="M170" s="9">
        <v>0</v>
      </c>
      <c r="N170" s="8">
        <v>0</v>
      </c>
      <c r="O170" s="9">
        <v>1</v>
      </c>
      <c r="P170" s="9">
        <v>0</v>
      </c>
      <c r="Q170" s="9">
        <v>0</v>
      </c>
      <c r="R170" s="9">
        <v>0</v>
      </c>
      <c r="S170" s="8">
        <v>41564</v>
      </c>
      <c r="T170" s="9">
        <v>16</v>
      </c>
      <c r="U170" s="9">
        <f t="shared" si="28"/>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0"/>
        <v>0.18599999999999994</v>
      </c>
      <c r="AO170" s="41" t="s">
        <v>98</v>
      </c>
      <c r="AP170" s="17" t="s">
        <v>98</v>
      </c>
      <c r="AQ170">
        <v>0.504</v>
      </c>
      <c r="AR170" s="39">
        <f t="shared" si="31"/>
        <v>0.496</v>
      </c>
      <c r="AS170" t="s">
        <v>98</v>
      </c>
      <c r="AT170" s="39" t="s">
        <v>98</v>
      </c>
      <c r="AU170">
        <v>0</v>
      </c>
      <c r="AV170" s="17">
        <v>1</v>
      </c>
      <c r="AW170">
        <v>0.32100000000000001</v>
      </c>
      <c r="AX170" s="17">
        <f t="shared" si="32"/>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0</v>
      </c>
      <c r="BS170">
        <v>1</v>
      </c>
      <c r="BT170">
        <v>0</v>
      </c>
      <c r="BU170" s="17">
        <v>0</v>
      </c>
      <c r="BV170">
        <v>0</v>
      </c>
      <c r="BW170">
        <v>0</v>
      </c>
      <c r="BX170">
        <v>1</v>
      </c>
      <c r="BY170" s="17">
        <v>0</v>
      </c>
      <c r="BZ170">
        <v>0</v>
      </c>
      <c r="CA170">
        <v>0</v>
      </c>
      <c r="CB170">
        <v>0</v>
      </c>
      <c r="CC170">
        <v>0</v>
      </c>
      <c r="CD170" s="17">
        <v>0</v>
      </c>
      <c r="CE170">
        <v>0</v>
      </c>
      <c r="CF170">
        <v>0</v>
      </c>
      <c r="CG170">
        <v>1</v>
      </c>
      <c r="CH170">
        <v>1</v>
      </c>
      <c r="CI170">
        <v>0</v>
      </c>
      <c r="CJ170">
        <v>0</v>
      </c>
      <c r="CK170">
        <v>1</v>
      </c>
      <c r="CL170">
        <v>1</v>
      </c>
      <c r="CM170">
        <v>0</v>
      </c>
      <c r="CN170">
        <v>0</v>
      </c>
      <c r="CO170">
        <v>0</v>
      </c>
      <c r="CP170" s="17">
        <v>1</v>
      </c>
      <c r="CQ170">
        <v>0</v>
      </c>
      <c r="CR170">
        <v>106</v>
      </c>
      <c r="CS170">
        <v>0</v>
      </c>
      <c r="CT170">
        <v>1</v>
      </c>
      <c r="CU170">
        <v>33</v>
      </c>
      <c r="DA170" s="33" t="s">
        <v>85</v>
      </c>
    </row>
    <row r="171" spans="1:105" x14ac:dyDescent="0.25">
      <c r="A171">
        <v>170</v>
      </c>
      <c r="B171">
        <v>15</v>
      </c>
      <c r="C171" s="24" t="s">
        <v>166</v>
      </c>
      <c r="D171" s="12">
        <v>5.8509832027769706</v>
      </c>
      <c r="E171" s="13">
        <v>0.28950177305406888</v>
      </c>
      <c r="F171" s="7">
        <v>20.21052631578948</v>
      </c>
      <c r="G171" s="7">
        <f t="shared" si="25"/>
        <v>5.5614814297229014</v>
      </c>
      <c r="H171" s="15">
        <f t="shared" si="26"/>
        <v>6.1404849758310398</v>
      </c>
      <c r="I171" s="11">
        <f>IFERROR(F171/SQRT(F171^2+U171), "X")</f>
        <v>9.8669596470575952E-2</v>
      </c>
      <c r="J171" s="32">
        <f>IFERROR(SQRT((1-I171^2)/U171), "X")</f>
        <v>4.8820894087003713E-3</v>
      </c>
      <c r="K171" s="32">
        <f t="shared" si="27"/>
        <v>204.83033313931122</v>
      </c>
      <c r="L171" s="8">
        <v>1</v>
      </c>
      <c r="M171" s="9">
        <v>0</v>
      </c>
      <c r="N171" s="8">
        <v>0</v>
      </c>
      <c r="O171" s="9">
        <v>1</v>
      </c>
      <c r="P171" s="9">
        <v>0</v>
      </c>
      <c r="Q171" s="9">
        <v>0</v>
      </c>
      <c r="R171" s="9">
        <v>0</v>
      </c>
      <c r="S171" s="8">
        <v>41564</v>
      </c>
      <c r="T171" s="9">
        <v>16</v>
      </c>
      <c r="U171" s="9">
        <f t="shared" si="28"/>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0"/>
        <v>0.18599999999999994</v>
      </c>
      <c r="AO171" s="41" t="s">
        <v>98</v>
      </c>
      <c r="AP171" s="17" t="s">
        <v>98</v>
      </c>
      <c r="AQ171">
        <v>0.504</v>
      </c>
      <c r="AR171" s="39">
        <f t="shared" si="31"/>
        <v>0.496</v>
      </c>
      <c r="AS171" t="s">
        <v>98</v>
      </c>
      <c r="AT171" s="39" t="s">
        <v>98</v>
      </c>
      <c r="AU171">
        <v>0</v>
      </c>
      <c r="AV171" s="17">
        <v>1</v>
      </c>
      <c r="AW171">
        <v>0.32100000000000001</v>
      </c>
      <c r="AX171" s="17">
        <f t="shared" si="32"/>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0</v>
      </c>
      <c r="BS171">
        <v>1</v>
      </c>
      <c r="BT171">
        <v>0</v>
      </c>
      <c r="BU171" s="17">
        <v>0</v>
      </c>
      <c r="BV171">
        <v>0</v>
      </c>
      <c r="BW171">
        <v>0</v>
      </c>
      <c r="BX171">
        <v>1</v>
      </c>
      <c r="BY171" s="17">
        <v>0</v>
      </c>
      <c r="BZ171">
        <v>0</v>
      </c>
      <c r="CA171">
        <v>0</v>
      </c>
      <c r="CB171">
        <v>0</v>
      </c>
      <c r="CC171">
        <v>0</v>
      </c>
      <c r="CD171" s="17">
        <v>0</v>
      </c>
      <c r="CE171">
        <v>0</v>
      </c>
      <c r="CF171">
        <v>0</v>
      </c>
      <c r="CG171">
        <v>1</v>
      </c>
      <c r="CH171">
        <v>1</v>
      </c>
      <c r="CI171">
        <v>0</v>
      </c>
      <c r="CJ171">
        <v>0</v>
      </c>
      <c r="CK171">
        <v>1</v>
      </c>
      <c r="CL171">
        <v>1</v>
      </c>
      <c r="CM171">
        <v>0</v>
      </c>
      <c r="CN171">
        <v>0</v>
      </c>
      <c r="CO171">
        <v>0</v>
      </c>
      <c r="CP171" s="17">
        <v>1</v>
      </c>
      <c r="CQ171">
        <v>0</v>
      </c>
      <c r="CR171">
        <v>106</v>
      </c>
      <c r="CS171">
        <v>0</v>
      </c>
      <c r="CT171">
        <v>1</v>
      </c>
      <c r="CU171">
        <v>33</v>
      </c>
      <c r="DA171" s="33" t="s">
        <v>85</v>
      </c>
    </row>
    <row r="172" spans="1:105" x14ac:dyDescent="0.25">
      <c r="A172">
        <v>171</v>
      </c>
      <c r="B172">
        <v>15</v>
      </c>
      <c r="C172" s="24" t="s">
        <v>166</v>
      </c>
      <c r="D172" s="12">
        <v>12.02678251204039</v>
      </c>
      <c r="E172" s="13">
        <v>0.35760386186035592</v>
      </c>
      <c r="F172" s="7">
        <v>33.631578947368418</v>
      </c>
      <c r="G172" s="7">
        <f t="shared" si="25"/>
        <v>11.669178650180033</v>
      </c>
      <c r="H172" s="15">
        <f t="shared" si="26"/>
        <v>12.384386373900746</v>
      </c>
      <c r="I172" s="11">
        <f>IFERROR(F172/SQRT(F172^2+U172), "X")</f>
        <v>0.16279640298126366</v>
      </c>
      <c r="J172" s="32">
        <f>IFERROR(SQRT((1-I172^2)/U172), "X")</f>
        <v>4.8405816222910954E-3</v>
      </c>
      <c r="K172" s="32">
        <f t="shared" si="27"/>
        <v>206.5867447405401</v>
      </c>
      <c r="L172" s="8">
        <v>1</v>
      </c>
      <c r="M172" s="9">
        <v>0</v>
      </c>
      <c r="N172" s="8">
        <v>0</v>
      </c>
      <c r="O172" s="9">
        <v>1</v>
      </c>
      <c r="P172" s="9">
        <v>0</v>
      </c>
      <c r="Q172" s="9">
        <v>0</v>
      </c>
      <c r="R172" s="9">
        <v>0</v>
      </c>
      <c r="S172" s="8">
        <v>41564</v>
      </c>
      <c r="T172" s="9">
        <v>16</v>
      </c>
      <c r="U172" s="9">
        <f t="shared" si="28"/>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0"/>
        <v>0.18599999999999994</v>
      </c>
      <c r="AO172" s="41" t="s">
        <v>98</v>
      </c>
      <c r="AP172" s="17" t="s">
        <v>98</v>
      </c>
      <c r="AQ172">
        <v>0.504</v>
      </c>
      <c r="AR172" s="39">
        <f t="shared" si="31"/>
        <v>0.496</v>
      </c>
      <c r="AS172" t="s">
        <v>98</v>
      </c>
      <c r="AT172" s="39" t="s">
        <v>98</v>
      </c>
      <c r="AU172">
        <v>0</v>
      </c>
      <c r="AV172" s="17">
        <v>1</v>
      </c>
      <c r="AW172">
        <v>0.32100000000000001</v>
      </c>
      <c r="AX172" s="17">
        <f t="shared" si="32"/>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0</v>
      </c>
      <c r="BS172">
        <v>1</v>
      </c>
      <c r="BT172">
        <v>0</v>
      </c>
      <c r="BU172" s="17">
        <v>0</v>
      </c>
      <c r="BV172">
        <v>0</v>
      </c>
      <c r="BW172">
        <v>0</v>
      </c>
      <c r="BX172">
        <v>1</v>
      </c>
      <c r="BY172" s="17">
        <v>0</v>
      </c>
      <c r="BZ172">
        <v>0</v>
      </c>
      <c r="CA172">
        <v>0</v>
      </c>
      <c r="CB172">
        <v>0</v>
      </c>
      <c r="CC172">
        <v>0</v>
      </c>
      <c r="CD172" s="17">
        <v>0</v>
      </c>
      <c r="CE172">
        <v>0</v>
      </c>
      <c r="CF172">
        <v>0</v>
      </c>
      <c r="CG172">
        <v>1</v>
      </c>
      <c r="CH172">
        <v>1</v>
      </c>
      <c r="CI172">
        <v>0</v>
      </c>
      <c r="CJ172">
        <v>0</v>
      </c>
      <c r="CK172">
        <v>1</v>
      </c>
      <c r="CL172">
        <v>1</v>
      </c>
      <c r="CM172">
        <v>0</v>
      </c>
      <c r="CN172">
        <v>0</v>
      </c>
      <c r="CO172">
        <v>0</v>
      </c>
      <c r="CP172" s="17">
        <v>1</v>
      </c>
      <c r="CQ172">
        <v>0</v>
      </c>
      <c r="CR172">
        <v>106</v>
      </c>
      <c r="CS172">
        <v>0</v>
      </c>
      <c r="CT172">
        <v>1</v>
      </c>
      <c r="CU172">
        <v>33</v>
      </c>
      <c r="DA172" s="33" t="s">
        <v>85</v>
      </c>
    </row>
    <row r="173" spans="1:105" x14ac:dyDescent="0.25">
      <c r="A173">
        <v>172</v>
      </c>
      <c r="B173">
        <v>15</v>
      </c>
      <c r="C173" s="24" t="s">
        <v>166</v>
      </c>
      <c r="D173" s="12">
        <v>13.71015785759864</v>
      </c>
      <c r="E173" s="13">
        <v>0.33834080549867879</v>
      </c>
      <c r="F173" s="7">
        <v>40.521739130434788</v>
      </c>
      <c r="G173" s="7">
        <f t="shared" si="25"/>
        <v>13.371817052099962</v>
      </c>
      <c r="H173" s="15">
        <f t="shared" si="26"/>
        <v>14.048498663097318</v>
      </c>
      <c r="I173" s="11">
        <f>IFERROR(F173/SQRT(F173^2+U173), "X")</f>
        <v>0.19498510876513081</v>
      </c>
      <c r="J173" s="32">
        <f>IFERROR(SQRT((1-I173^2)/U173), "X")</f>
        <v>4.8118642721008669E-3</v>
      </c>
      <c r="K173" s="32">
        <f t="shared" si="27"/>
        <v>207.81966062467481</v>
      </c>
      <c r="L173" s="8">
        <v>1</v>
      </c>
      <c r="M173" s="9">
        <v>0</v>
      </c>
      <c r="N173" s="8">
        <v>0</v>
      </c>
      <c r="O173" s="9">
        <v>1</v>
      </c>
      <c r="P173" s="9">
        <v>0</v>
      </c>
      <c r="Q173" s="9">
        <v>0</v>
      </c>
      <c r="R173" s="9">
        <v>0</v>
      </c>
      <c r="S173" s="8">
        <v>41564</v>
      </c>
      <c r="T173" s="9">
        <v>16</v>
      </c>
      <c r="U173" s="9">
        <f t="shared" si="28"/>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0"/>
        <v>0.18599999999999994</v>
      </c>
      <c r="AO173" s="41" t="s">
        <v>98</v>
      </c>
      <c r="AP173" s="17" t="s">
        <v>98</v>
      </c>
      <c r="AQ173">
        <v>0.504</v>
      </c>
      <c r="AR173" s="39">
        <f t="shared" si="31"/>
        <v>0.496</v>
      </c>
      <c r="AS173" t="s">
        <v>98</v>
      </c>
      <c r="AT173" s="39" t="s">
        <v>98</v>
      </c>
      <c r="AU173">
        <v>0</v>
      </c>
      <c r="AV173" s="17">
        <v>1</v>
      </c>
      <c r="AW173">
        <v>0.32100000000000001</v>
      </c>
      <c r="AX173" s="17">
        <f t="shared" si="32"/>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0</v>
      </c>
      <c r="BS173">
        <v>1</v>
      </c>
      <c r="BT173">
        <v>0</v>
      </c>
      <c r="BU173" s="17">
        <v>0</v>
      </c>
      <c r="BV173">
        <v>0</v>
      </c>
      <c r="BW173">
        <v>0</v>
      </c>
      <c r="BX173">
        <v>1</v>
      </c>
      <c r="BY173" s="17">
        <v>0</v>
      </c>
      <c r="BZ173">
        <v>0</v>
      </c>
      <c r="CA173">
        <v>0</v>
      </c>
      <c r="CB173">
        <v>0</v>
      </c>
      <c r="CC173">
        <v>0</v>
      </c>
      <c r="CD173" s="17">
        <v>0</v>
      </c>
      <c r="CE173">
        <v>0</v>
      </c>
      <c r="CF173">
        <v>0</v>
      </c>
      <c r="CG173">
        <v>1</v>
      </c>
      <c r="CH173">
        <v>1</v>
      </c>
      <c r="CI173">
        <v>0</v>
      </c>
      <c r="CJ173">
        <v>0</v>
      </c>
      <c r="CK173">
        <v>1</v>
      </c>
      <c r="CL173">
        <v>1</v>
      </c>
      <c r="CM173">
        <v>0</v>
      </c>
      <c r="CN173">
        <v>0</v>
      </c>
      <c r="CO173">
        <v>0</v>
      </c>
      <c r="CP173" s="17">
        <v>1</v>
      </c>
      <c r="CQ173">
        <v>0</v>
      </c>
      <c r="CR173">
        <v>106</v>
      </c>
      <c r="CS173">
        <v>0</v>
      </c>
      <c r="CT173">
        <v>1</v>
      </c>
      <c r="CU173">
        <v>33</v>
      </c>
      <c r="DA173" s="33" t="s">
        <v>85</v>
      </c>
    </row>
    <row r="174" spans="1:105" s="50" customFormat="1" x14ac:dyDescent="0.25">
      <c r="A174" s="50">
        <v>173</v>
      </c>
      <c r="B174" s="50">
        <v>15</v>
      </c>
      <c r="C174" s="51" t="s">
        <v>166</v>
      </c>
      <c r="D174" s="52">
        <v>13.28910230943492</v>
      </c>
      <c r="E174" s="53">
        <v>0.21093813189579241</v>
      </c>
      <c r="F174" s="54">
        <v>63</v>
      </c>
      <c r="G174" s="54">
        <f t="shared" si="25"/>
        <v>13.078164177539128</v>
      </c>
      <c r="H174" s="55">
        <f t="shared" si="26"/>
        <v>13.500040441330713</v>
      </c>
      <c r="I174" s="56">
        <f>IFERROR(F174/SQRT(F174^2+U174), "X")</f>
        <v>0.29529663976656012</v>
      </c>
      <c r="J174" s="57">
        <f>IFERROR(SQRT((1-I174^2)/U174), "X")</f>
        <v>4.6872482502628588E-3</v>
      </c>
      <c r="K174" s="57">
        <f t="shared" si="27"/>
        <v>213.34479135896427</v>
      </c>
      <c r="L174" s="58">
        <v>1</v>
      </c>
      <c r="M174" s="59">
        <v>0</v>
      </c>
      <c r="N174" s="58">
        <v>0</v>
      </c>
      <c r="O174" s="59">
        <v>1</v>
      </c>
      <c r="P174" s="59">
        <v>0</v>
      </c>
      <c r="Q174" s="59">
        <v>0</v>
      </c>
      <c r="R174" s="59">
        <v>0</v>
      </c>
      <c r="S174" s="58">
        <v>41564</v>
      </c>
      <c r="T174" s="59">
        <v>16</v>
      </c>
      <c r="U174" s="59">
        <f t="shared" si="28"/>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0"/>
        <v>0.18599999999999994</v>
      </c>
      <c r="AO174" s="63" t="s">
        <v>98</v>
      </c>
      <c r="AP174" s="64" t="s">
        <v>98</v>
      </c>
      <c r="AQ174" s="50">
        <v>0.504</v>
      </c>
      <c r="AR174" s="65">
        <f t="shared" si="31"/>
        <v>0.496</v>
      </c>
      <c r="AS174" s="50" t="s">
        <v>98</v>
      </c>
      <c r="AT174" s="65" t="s">
        <v>98</v>
      </c>
      <c r="AU174">
        <v>0</v>
      </c>
      <c r="AV174" s="64">
        <v>1</v>
      </c>
      <c r="AW174" s="50">
        <v>0.32100000000000001</v>
      </c>
      <c r="AX174" s="64">
        <f t="shared" si="32"/>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0</v>
      </c>
      <c r="BS174" s="50">
        <v>1</v>
      </c>
      <c r="BT174" s="50">
        <v>0</v>
      </c>
      <c r="BU174" s="64">
        <v>0</v>
      </c>
      <c r="BV174" s="50">
        <v>0</v>
      </c>
      <c r="BW174" s="50">
        <v>0</v>
      </c>
      <c r="BX174" s="50">
        <v>1</v>
      </c>
      <c r="BY174" s="64">
        <v>0</v>
      </c>
      <c r="BZ174" s="50">
        <v>0</v>
      </c>
      <c r="CA174" s="50">
        <v>0</v>
      </c>
      <c r="CB174" s="50">
        <v>0</v>
      </c>
      <c r="CC174" s="50">
        <v>0</v>
      </c>
      <c r="CD174" s="64">
        <v>0</v>
      </c>
      <c r="CE174" s="50">
        <v>0</v>
      </c>
      <c r="CF174" s="50">
        <v>0</v>
      </c>
      <c r="CG174" s="50">
        <v>1</v>
      </c>
      <c r="CH174" s="50">
        <v>1</v>
      </c>
      <c r="CI174" s="50">
        <v>0</v>
      </c>
      <c r="CJ174" s="50">
        <v>0</v>
      </c>
      <c r="CK174" s="50">
        <v>1</v>
      </c>
      <c r="CL174">
        <v>1</v>
      </c>
      <c r="CM174" s="50">
        <v>0</v>
      </c>
      <c r="CN174" s="50">
        <v>0</v>
      </c>
      <c r="CO174" s="50">
        <v>0</v>
      </c>
      <c r="CP174" s="64">
        <v>1</v>
      </c>
      <c r="CQ174">
        <v>0</v>
      </c>
      <c r="CR174">
        <v>106</v>
      </c>
      <c r="CS174">
        <v>0</v>
      </c>
      <c r="CT174">
        <v>1</v>
      </c>
      <c r="CU174">
        <v>33</v>
      </c>
      <c r="CV174" s="66"/>
      <c r="DA174" s="33" t="s">
        <v>85</v>
      </c>
    </row>
    <row r="175" spans="1:105" x14ac:dyDescent="0.25">
      <c r="A175">
        <v>174</v>
      </c>
      <c r="B175">
        <v>16</v>
      </c>
      <c r="C175" s="24" t="s">
        <v>192</v>
      </c>
      <c r="D175" s="12">
        <v>3.2706237490793382</v>
      </c>
      <c r="E175" s="13">
        <v>0.79384071579595572</v>
      </c>
      <c r="F175" s="7">
        <v>4.12</v>
      </c>
      <c r="G175" s="7">
        <f t="shared" si="25"/>
        <v>2.4767830332833825</v>
      </c>
      <c r="H175" s="15">
        <f t="shared" si="26"/>
        <v>4.0644644648752939</v>
      </c>
      <c r="I175" s="11">
        <f>IFERROR(F175/SQRT(F175^2+U175), "X")</f>
        <v>7.3536563247082132E-2</v>
      </c>
      <c r="J175" s="32">
        <f>IFERROR(SQRT((1-I175^2)/U175), "X")</f>
        <v>1.7848680399777217E-2</v>
      </c>
      <c r="K175" s="32">
        <f t="shared" si="27"/>
        <v>56.026550848682447</v>
      </c>
      <c r="L175" s="8">
        <v>0</v>
      </c>
      <c r="M175" s="9">
        <v>1</v>
      </c>
      <c r="N175" s="8">
        <v>0</v>
      </c>
      <c r="O175" s="9">
        <v>0</v>
      </c>
      <c r="P175" s="9">
        <v>1</v>
      </c>
      <c r="Q175" s="9">
        <v>0</v>
      </c>
      <c r="R175" s="9">
        <v>0</v>
      </c>
      <c r="S175" s="8">
        <v>3132</v>
      </c>
      <c r="T175" s="9">
        <v>9</v>
      </c>
      <c r="U175" s="9">
        <f t="shared" si="28"/>
        <v>3122</v>
      </c>
      <c r="V175" s="9">
        <f>COUNTIF(B:B,B175)</f>
        <v>48</v>
      </c>
      <c r="W175" s="7">
        <v>9.8249999999999993</v>
      </c>
      <c r="X175" s="7">
        <f>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33">(1-AL175-AM175)/2</f>
        <v>0.26250000000000001</v>
      </c>
      <c r="AL175" s="32">
        <v>0.25</v>
      </c>
      <c r="AM175" s="32">
        <v>0.22500000000000001</v>
      </c>
      <c r="AN175" s="42">
        <f t="shared" ref="AN175:AN214" si="34">(1-AL175-AM175)/2</f>
        <v>0.26250000000000001</v>
      </c>
      <c r="AO175" s="41">
        <v>0.67</v>
      </c>
      <c r="AP175" s="17">
        <v>0.33</v>
      </c>
      <c r="AQ175">
        <v>0</v>
      </c>
      <c r="AR175" s="39">
        <f t="shared" si="31"/>
        <v>1</v>
      </c>
      <c r="AS175">
        <v>0.38</v>
      </c>
      <c r="AT175" s="39">
        <v>0.62</v>
      </c>
      <c r="AU175">
        <v>0</v>
      </c>
      <c r="AV175" s="17">
        <v>1</v>
      </c>
      <c r="AW175">
        <f t="shared" ref="AW175:AW222" si="35">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v>0</v>
      </c>
      <c r="BU175" s="17">
        <v>0</v>
      </c>
      <c r="BV175">
        <v>0</v>
      </c>
      <c r="BW175">
        <v>0</v>
      </c>
      <c r="BX175">
        <v>1</v>
      </c>
      <c r="BY175" s="17">
        <v>0</v>
      </c>
      <c r="BZ175">
        <v>0</v>
      </c>
      <c r="CA175">
        <v>0</v>
      </c>
      <c r="CB175">
        <v>0</v>
      </c>
      <c r="CC175">
        <v>0</v>
      </c>
      <c r="CD175" s="17">
        <v>0</v>
      </c>
      <c r="CE175">
        <v>0</v>
      </c>
      <c r="CF175">
        <v>0</v>
      </c>
      <c r="CG175">
        <v>1</v>
      </c>
      <c r="CH175">
        <v>1</v>
      </c>
      <c r="CI175">
        <v>0</v>
      </c>
      <c r="CJ175">
        <v>0</v>
      </c>
      <c r="CK175">
        <v>0</v>
      </c>
      <c r="CL175">
        <v>0</v>
      </c>
      <c r="CM175">
        <v>0</v>
      </c>
      <c r="CN175">
        <v>0</v>
      </c>
      <c r="CO175">
        <v>1</v>
      </c>
      <c r="CP175" s="17">
        <v>0</v>
      </c>
      <c r="CQ175">
        <v>0</v>
      </c>
      <c r="CR175">
        <v>30</v>
      </c>
      <c r="CS175">
        <v>0</v>
      </c>
      <c r="CT175">
        <v>1</v>
      </c>
      <c r="CU175">
        <v>29</v>
      </c>
      <c r="DA175" s="33" t="s">
        <v>85</v>
      </c>
    </row>
    <row r="176" spans="1:105" x14ac:dyDescent="0.25">
      <c r="A176">
        <v>175</v>
      </c>
      <c r="B176">
        <v>16</v>
      </c>
      <c r="C176" s="24" t="s">
        <v>192</v>
      </c>
      <c r="D176" s="12">
        <v>3.6008025644540531</v>
      </c>
      <c r="E176" s="13">
        <v>0.54066104571382179</v>
      </c>
      <c r="F176" s="7">
        <v>6.66</v>
      </c>
      <c r="G176" s="7">
        <f t="shared" si="25"/>
        <v>3.0601415187402314</v>
      </c>
      <c r="H176" s="15">
        <f t="shared" si="26"/>
        <v>4.1414636101678752</v>
      </c>
      <c r="I176" s="11">
        <f>IFERROR(F176/SQRT(F176^2+U176), "X")</f>
        <v>0.11835711912237923</v>
      </c>
      <c r="J176" s="32">
        <f>IFERROR(SQRT((1-I176^2)/U176), "X")</f>
        <v>1.7771339207564449E-2</v>
      </c>
      <c r="K176" s="32">
        <f t="shared" si="27"/>
        <v>56.270379419371253</v>
      </c>
      <c r="L176" s="8">
        <v>0</v>
      </c>
      <c r="M176" s="9">
        <v>1</v>
      </c>
      <c r="N176" s="8">
        <v>0</v>
      </c>
      <c r="O176" s="9">
        <v>0</v>
      </c>
      <c r="P176" s="9">
        <v>1</v>
      </c>
      <c r="Q176" s="9">
        <v>0</v>
      </c>
      <c r="R176" s="9">
        <v>0</v>
      </c>
      <c r="S176" s="8">
        <v>3132</v>
      </c>
      <c r="T176" s="9">
        <v>9</v>
      </c>
      <c r="U176" s="9">
        <f t="shared" si="28"/>
        <v>3122</v>
      </c>
      <c r="V176" s="9">
        <f>COUNTIF(B:B,B176)</f>
        <v>48</v>
      </c>
      <c r="W176" s="7">
        <v>9.8249999999999993</v>
      </c>
      <c r="X176" s="7">
        <f>BM176-W176-6</f>
        <v>24.175000000000001</v>
      </c>
      <c r="Y176" s="9">
        <v>0</v>
      </c>
      <c r="Z176" s="9">
        <v>1</v>
      </c>
      <c r="AA176" s="9">
        <v>0</v>
      </c>
      <c r="AB176" s="9">
        <v>0</v>
      </c>
      <c r="AC176" s="9">
        <v>1</v>
      </c>
      <c r="AD176" s="29">
        <v>0</v>
      </c>
      <c r="AE176" s="9">
        <v>0</v>
      </c>
      <c r="AF176" s="9">
        <v>1</v>
      </c>
      <c r="AG176" s="29">
        <v>0</v>
      </c>
      <c r="AH176" s="9">
        <v>0</v>
      </c>
      <c r="AI176" s="29">
        <v>1</v>
      </c>
      <c r="AJ176" s="20">
        <v>1992</v>
      </c>
      <c r="AK176" s="32">
        <f t="shared" si="33"/>
        <v>0.26250000000000001</v>
      </c>
      <c r="AL176" s="32">
        <v>0.25</v>
      </c>
      <c r="AM176" s="32">
        <v>0.22500000000000001</v>
      </c>
      <c r="AN176" s="42">
        <f t="shared" si="34"/>
        <v>0.26250000000000001</v>
      </c>
      <c r="AO176" s="41">
        <v>0.67</v>
      </c>
      <c r="AP176" s="17">
        <v>0.33</v>
      </c>
      <c r="AQ176">
        <v>0</v>
      </c>
      <c r="AR176" s="39">
        <f t="shared" si="31"/>
        <v>1</v>
      </c>
      <c r="AS176">
        <v>0.38</v>
      </c>
      <c r="AT176" s="39">
        <v>0.62</v>
      </c>
      <c r="AU176">
        <v>0</v>
      </c>
      <c r="AV176" s="17">
        <v>1</v>
      </c>
      <c r="AW176">
        <f t="shared" si="35"/>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v>0</v>
      </c>
      <c r="BU176" s="17">
        <v>0</v>
      </c>
      <c r="BV176">
        <v>0</v>
      </c>
      <c r="BW176">
        <v>0</v>
      </c>
      <c r="BX176">
        <v>1</v>
      </c>
      <c r="BY176" s="17">
        <v>0</v>
      </c>
      <c r="BZ176">
        <v>0</v>
      </c>
      <c r="CA176">
        <v>0</v>
      </c>
      <c r="CB176">
        <v>0</v>
      </c>
      <c r="CC176">
        <v>0</v>
      </c>
      <c r="CD176" s="17">
        <v>0</v>
      </c>
      <c r="CE176">
        <v>0</v>
      </c>
      <c r="CF176">
        <v>0</v>
      </c>
      <c r="CG176">
        <v>1</v>
      </c>
      <c r="CH176">
        <v>1</v>
      </c>
      <c r="CI176">
        <v>0</v>
      </c>
      <c r="CJ176">
        <v>0</v>
      </c>
      <c r="CK176">
        <v>0</v>
      </c>
      <c r="CL176">
        <v>0</v>
      </c>
      <c r="CM176">
        <v>0</v>
      </c>
      <c r="CN176">
        <v>0</v>
      </c>
      <c r="CO176">
        <v>1</v>
      </c>
      <c r="CP176" s="17">
        <v>0</v>
      </c>
      <c r="CQ176">
        <v>0</v>
      </c>
      <c r="CR176">
        <v>30</v>
      </c>
      <c r="CS176">
        <v>0</v>
      </c>
      <c r="CT176">
        <v>1</v>
      </c>
      <c r="CU176">
        <v>29</v>
      </c>
      <c r="DA176" s="33" t="s">
        <v>85</v>
      </c>
    </row>
    <row r="177" spans="1:105" x14ac:dyDescent="0.25">
      <c r="A177">
        <v>176</v>
      </c>
      <c r="B177">
        <v>16</v>
      </c>
      <c r="C177" s="24" t="s">
        <v>192</v>
      </c>
      <c r="D177" s="12">
        <v>6.4052053179784352</v>
      </c>
      <c r="E177" s="13">
        <v>1.0622231041423611</v>
      </c>
      <c r="F177" s="7">
        <v>6.03</v>
      </c>
      <c r="G177" s="7">
        <f t="shared" si="25"/>
        <v>5.3429822138360743</v>
      </c>
      <c r="H177" s="15">
        <f t="shared" si="26"/>
        <v>7.467428422120796</v>
      </c>
      <c r="I177" s="11">
        <f>IFERROR(F177/SQRT(F177^2+U177), "X")</f>
        <v>0.10729671724387244</v>
      </c>
      <c r="J177" s="32">
        <f>IFERROR(SQRT((1-I177^2)/U177), "X")</f>
        <v>1.7793817121703553E-2</v>
      </c>
      <c r="K177" s="32">
        <f t="shared" si="27"/>
        <v>56.199296258939043</v>
      </c>
      <c r="L177" s="8">
        <v>0</v>
      </c>
      <c r="M177" s="9">
        <v>1</v>
      </c>
      <c r="N177" s="8">
        <v>0</v>
      </c>
      <c r="O177" s="9">
        <v>0</v>
      </c>
      <c r="P177" s="9">
        <v>1</v>
      </c>
      <c r="Q177" s="9">
        <v>0</v>
      </c>
      <c r="R177" s="9">
        <v>0</v>
      </c>
      <c r="S177" s="8">
        <v>3132</v>
      </c>
      <c r="T177" s="9">
        <v>9</v>
      </c>
      <c r="U177" s="9">
        <f t="shared" si="28"/>
        <v>3122</v>
      </c>
      <c r="V177" s="9">
        <f>COUNTIF(B:B,B177)</f>
        <v>48</v>
      </c>
      <c r="W177" s="7">
        <v>9.8249999999999993</v>
      </c>
      <c r="X177" s="7">
        <f>BM177-W177-6</f>
        <v>24.175000000000001</v>
      </c>
      <c r="Y177" s="9">
        <v>0</v>
      </c>
      <c r="Z177" s="9">
        <v>1</v>
      </c>
      <c r="AA177" s="9">
        <v>0</v>
      </c>
      <c r="AB177" s="9">
        <v>0</v>
      </c>
      <c r="AC177" s="9">
        <v>1</v>
      </c>
      <c r="AD177" s="29">
        <v>0</v>
      </c>
      <c r="AE177" s="9">
        <v>0</v>
      </c>
      <c r="AF177" s="9">
        <v>1</v>
      </c>
      <c r="AG177" s="29">
        <v>0</v>
      </c>
      <c r="AH177" s="9">
        <v>0</v>
      </c>
      <c r="AI177" s="29">
        <v>1</v>
      </c>
      <c r="AJ177" s="20">
        <v>1992</v>
      </c>
      <c r="AK177" s="32">
        <f t="shared" si="33"/>
        <v>0.26250000000000001</v>
      </c>
      <c r="AL177" s="32">
        <v>0.25</v>
      </c>
      <c r="AM177" s="32">
        <v>0.22500000000000001</v>
      </c>
      <c r="AN177" s="42">
        <f t="shared" si="34"/>
        <v>0.26250000000000001</v>
      </c>
      <c r="AO177" s="41">
        <v>0.67</v>
      </c>
      <c r="AP177" s="17">
        <v>0.33</v>
      </c>
      <c r="AQ177">
        <v>0</v>
      </c>
      <c r="AR177" s="39">
        <f t="shared" si="31"/>
        <v>1</v>
      </c>
      <c r="AS177">
        <v>0.38</v>
      </c>
      <c r="AT177" s="39">
        <v>0.62</v>
      </c>
      <c r="AU177">
        <v>0</v>
      </c>
      <c r="AV177" s="17">
        <v>1</v>
      </c>
      <c r="AW177">
        <f t="shared" si="35"/>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v>0</v>
      </c>
      <c r="BU177" s="17">
        <v>0</v>
      </c>
      <c r="BV177">
        <v>0</v>
      </c>
      <c r="BW177">
        <v>0</v>
      </c>
      <c r="BX177">
        <v>1</v>
      </c>
      <c r="BY177" s="17">
        <v>0</v>
      </c>
      <c r="BZ177">
        <v>0</v>
      </c>
      <c r="CA177">
        <v>0</v>
      </c>
      <c r="CB177">
        <v>0</v>
      </c>
      <c r="CC177">
        <v>0</v>
      </c>
      <c r="CD177" s="17">
        <v>0</v>
      </c>
      <c r="CE177">
        <v>0</v>
      </c>
      <c r="CF177">
        <v>0</v>
      </c>
      <c r="CG177">
        <v>1</v>
      </c>
      <c r="CH177">
        <v>1</v>
      </c>
      <c r="CI177">
        <v>0</v>
      </c>
      <c r="CJ177">
        <v>0</v>
      </c>
      <c r="CK177">
        <v>0</v>
      </c>
      <c r="CL177">
        <v>0</v>
      </c>
      <c r="CM177">
        <v>0</v>
      </c>
      <c r="CN177">
        <v>0</v>
      </c>
      <c r="CO177">
        <v>1</v>
      </c>
      <c r="CP177" s="17">
        <v>0</v>
      </c>
      <c r="CQ177">
        <v>0</v>
      </c>
      <c r="CR177">
        <v>30</v>
      </c>
      <c r="CS177">
        <v>0</v>
      </c>
      <c r="CT177">
        <v>1</v>
      </c>
      <c r="CU177">
        <v>29</v>
      </c>
      <c r="DA177" s="33" t="s">
        <v>85</v>
      </c>
    </row>
    <row r="178" spans="1:105" x14ac:dyDescent="0.25">
      <c r="A178">
        <v>177</v>
      </c>
      <c r="B178">
        <v>16</v>
      </c>
      <c r="C178" s="24" t="s">
        <v>192</v>
      </c>
      <c r="D178" s="12">
        <v>9.0746131060373223</v>
      </c>
      <c r="E178" s="13">
        <v>2.6847967769341188</v>
      </c>
      <c r="F178" s="7">
        <v>3.38</v>
      </c>
      <c r="G178" s="7">
        <f t="shared" si="25"/>
        <v>6.3898163291032031</v>
      </c>
      <c r="H178" s="15">
        <f t="shared" si="26"/>
        <v>11.759409882971442</v>
      </c>
      <c r="I178" s="11">
        <f>IFERROR(F178/SQRT(F178^2+U178), "X")</f>
        <v>6.0381943826493679E-2</v>
      </c>
      <c r="J178" s="32">
        <f>IFERROR(SQRT((1-I178^2)/U178), "X")</f>
        <v>1.7864480422039548E-2</v>
      </c>
      <c r="K178" s="32">
        <f t="shared" si="27"/>
        <v>55.976998847741029</v>
      </c>
      <c r="L178" s="8">
        <v>0</v>
      </c>
      <c r="M178" s="9">
        <v>1</v>
      </c>
      <c r="N178" s="8">
        <v>0</v>
      </c>
      <c r="O178" s="9">
        <v>0</v>
      </c>
      <c r="P178" s="9">
        <v>1</v>
      </c>
      <c r="Q178" s="9">
        <v>0</v>
      </c>
      <c r="R178" s="9">
        <v>0</v>
      </c>
      <c r="S178" s="8">
        <v>3132</v>
      </c>
      <c r="T178" s="9">
        <v>9</v>
      </c>
      <c r="U178" s="9">
        <f t="shared" si="28"/>
        <v>3122</v>
      </c>
      <c r="V178" s="9">
        <f>COUNTIF(B:B,B178)</f>
        <v>48</v>
      </c>
      <c r="W178" s="7">
        <v>9.8249999999999993</v>
      </c>
      <c r="X178" s="7">
        <f>BM178-W178-6</f>
        <v>24.175000000000001</v>
      </c>
      <c r="Y178" s="9">
        <v>0</v>
      </c>
      <c r="Z178" s="9">
        <v>1</v>
      </c>
      <c r="AA178" s="9">
        <v>0</v>
      </c>
      <c r="AB178" s="9">
        <v>0</v>
      </c>
      <c r="AC178" s="9">
        <v>1</v>
      </c>
      <c r="AD178" s="29">
        <v>0</v>
      </c>
      <c r="AE178" s="9">
        <v>0</v>
      </c>
      <c r="AF178" s="9">
        <v>1</v>
      </c>
      <c r="AG178" s="29">
        <v>0</v>
      </c>
      <c r="AH178" s="9">
        <v>0</v>
      </c>
      <c r="AI178" s="29">
        <v>1</v>
      </c>
      <c r="AJ178" s="20">
        <v>1992</v>
      </c>
      <c r="AK178" s="32">
        <f t="shared" si="33"/>
        <v>0.26250000000000001</v>
      </c>
      <c r="AL178" s="32">
        <v>0.25</v>
      </c>
      <c r="AM178" s="32">
        <v>0.22500000000000001</v>
      </c>
      <c r="AN178" s="42">
        <f t="shared" si="34"/>
        <v>0.26250000000000001</v>
      </c>
      <c r="AO178" s="41">
        <v>0.67</v>
      </c>
      <c r="AP178" s="17">
        <v>0.33</v>
      </c>
      <c r="AQ178">
        <v>0</v>
      </c>
      <c r="AR178" s="39">
        <f t="shared" si="31"/>
        <v>1</v>
      </c>
      <c r="AS178">
        <v>0.38</v>
      </c>
      <c r="AT178" s="39">
        <v>0.62</v>
      </c>
      <c r="AU178">
        <v>0</v>
      </c>
      <c r="AV178" s="17">
        <v>1</v>
      </c>
      <c r="AW178">
        <f t="shared" si="35"/>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v>0</v>
      </c>
      <c r="BU178" s="17">
        <v>0</v>
      </c>
      <c r="BV178">
        <v>0</v>
      </c>
      <c r="BW178">
        <v>0</v>
      </c>
      <c r="BX178">
        <v>1</v>
      </c>
      <c r="BY178" s="17">
        <v>0</v>
      </c>
      <c r="BZ178">
        <v>0</v>
      </c>
      <c r="CA178">
        <v>0</v>
      </c>
      <c r="CB178">
        <v>0</v>
      </c>
      <c r="CC178">
        <v>0</v>
      </c>
      <c r="CD178" s="17">
        <v>0</v>
      </c>
      <c r="CE178">
        <v>0</v>
      </c>
      <c r="CF178">
        <v>0</v>
      </c>
      <c r="CG178">
        <v>1</v>
      </c>
      <c r="CH178">
        <v>1</v>
      </c>
      <c r="CI178">
        <v>0</v>
      </c>
      <c r="CJ178">
        <v>0</v>
      </c>
      <c r="CK178">
        <v>0</v>
      </c>
      <c r="CL178">
        <v>0</v>
      </c>
      <c r="CM178">
        <v>0</v>
      </c>
      <c r="CN178">
        <v>0</v>
      </c>
      <c r="CO178">
        <v>1</v>
      </c>
      <c r="CP178" s="17">
        <v>0</v>
      </c>
      <c r="CQ178">
        <v>0</v>
      </c>
      <c r="CR178">
        <v>30</v>
      </c>
      <c r="CS178">
        <v>0</v>
      </c>
      <c r="CT178">
        <v>1</v>
      </c>
      <c r="CU178">
        <v>29</v>
      </c>
      <c r="DA178" s="33" t="s">
        <v>85</v>
      </c>
    </row>
    <row r="179" spans="1:105" x14ac:dyDescent="0.25">
      <c r="A179">
        <v>178</v>
      </c>
      <c r="B179">
        <v>16</v>
      </c>
      <c r="C179" s="24" t="s">
        <v>192</v>
      </c>
      <c r="D179" s="12">
        <v>0.39605768733643743</v>
      </c>
      <c r="E179" s="13">
        <v>0.8251201819509113</v>
      </c>
      <c r="F179" s="7">
        <v>0.48</v>
      </c>
      <c r="G179" s="7">
        <f t="shared" si="25"/>
        <v>-0.42906249461447388</v>
      </c>
      <c r="H179" s="15">
        <f t="shared" si="26"/>
        <v>1.2211778692873487</v>
      </c>
      <c r="I179" s="11">
        <f>IFERROR(F179/SQRT(F179^2+U179), "X")</f>
        <v>8.3440660789958192E-3</v>
      </c>
      <c r="J179" s="32">
        <f>IFERROR(SQRT((1-I179^2)/U179), "X")</f>
        <v>1.7383470997907959E-2</v>
      </c>
      <c r="K179" s="32">
        <f t="shared" si="27"/>
        <v>57.525910683795345</v>
      </c>
      <c r="L179" s="8">
        <v>0</v>
      </c>
      <c r="M179" s="9">
        <v>1</v>
      </c>
      <c r="N179" s="8">
        <v>0</v>
      </c>
      <c r="O179" s="9">
        <v>0</v>
      </c>
      <c r="P179" s="9">
        <v>1</v>
      </c>
      <c r="Q179" s="9">
        <v>0</v>
      </c>
      <c r="R179" s="9">
        <v>0</v>
      </c>
      <c r="S179" s="8">
        <v>3319</v>
      </c>
      <c r="T179" s="9">
        <v>9</v>
      </c>
      <c r="U179" s="9">
        <f t="shared" si="28"/>
        <v>3309</v>
      </c>
      <c r="V179" s="9">
        <f>COUNTIF(B:B,B179)</f>
        <v>48</v>
      </c>
      <c r="W179" s="7">
        <v>10.52</v>
      </c>
      <c r="X179" s="7">
        <f>BM179-W179-6</f>
        <v>23.48</v>
      </c>
      <c r="Y179" s="9">
        <v>0</v>
      </c>
      <c r="Z179" s="9">
        <v>1</v>
      </c>
      <c r="AA179" s="9">
        <v>0</v>
      </c>
      <c r="AB179" s="9">
        <v>0</v>
      </c>
      <c r="AC179" s="9">
        <v>1</v>
      </c>
      <c r="AD179" s="29">
        <v>0</v>
      </c>
      <c r="AE179" s="9">
        <v>0</v>
      </c>
      <c r="AF179" s="9">
        <v>1</v>
      </c>
      <c r="AG179" s="29">
        <v>0</v>
      </c>
      <c r="AH179" s="9">
        <v>0</v>
      </c>
      <c r="AI179" s="29">
        <v>1</v>
      </c>
      <c r="AJ179" s="20">
        <v>1992</v>
      </c>
      <c r="AK179" s="32">
        <f t="shared" si="33"/>
        <v>0.17</v>
      </c>
      <c r="AL179" s="32">
        <v>0.2</v>
      </c>
      <c r="AM179" s="32">
        <v>0.46</v>
      </c>
      <c r="AN179" s="42">
        <f t="shared" si="34"/>
        <v>0.17</v>
      </c>
      <c r="AO179" s="41">
        <v>0.67</v>
      </c>
      <c r="AP179" s="17">
        <v>0.33</v>
      </c>
      <c r="AQ179">
        <v>1</v>
      </c>
      <c r="AR179" s="39">
        <f t="shared" si="31"/>
        <v>0</v>
      </c>
      <c r="AS179">
        <v>0.31</v>
      </c>
      <c r="AT179" s="39">
        <v>0.69</v>
      </c>
      <c r="AU179">
        <v>0</v>
      </c>
      <c r="AV179" s="17">
        <v>1</v>
      </c>
      <c r="AW179">
        <f t="shared" si="35"/>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v>0</v>
      </c>
      <c r="BU179" s="17">
        <v>0</v>
      </c>
      <c r="BV179">
        <v>0</v>
      </c>
      <c r="BW179">
        <v>0</v>
      </c>
      <c r="BX179">
        <v>1</v>
      </c>
      <c r="BY179" s="17">
        <v>0</v>
      </c>
      <c r="BZ179">
        <v>0</v>
      </c>
      <c r="CA179">
        <v>0</v>
      </c>
      <c r="CB179">
        <v>0</v>
      </c>
      <c r="CC179">
        <v>0</v>
      </c>
      <c r="CD179" s="17">
        <v>0</v>
      </c>
      <c r="CE179">
        <v>0</v>
      </c>
      <c r="CF179">
        <v>0</v>
      </c>
      <c r="CG179">
        <v>1</v>
      </c>
      <c r="CH179">
        <v>1</v>
      </c>
      <c r="CI179">
        <v>0</v>
      </c>
      <c r="CJ179">
        <v>0</v>
      </c>
      <c r="CK179">
        <v>0</v>
      </c>
      <c r="CL179">
        <v>0</v>
      </c>
      <c r="CM179">
        <v>0</v>
      </c>
      <c r="CN179">
        <v>0</v>
      </c>
      <c r="CO179">
        <v>1</v>
      </c>
      <c r="CP179" s="17">
        <v>0</v>
      </c>
      <c r="CQ179">
        <v>0</v>
      </c>
      <c r="CR179">
        <v>30</v>
      </c>
      <c r="CS179">
        <v>0</v>
      </c>
      <c r="CT179">
        <v>1</v>
      </c>
      <c r="CU179">
        <v>29</v>
      </c>
      <c r="DA179" s="33" t="s">
        <v>85</v>
      </c>
    </row>
    <row r="180" spans="1:105" x14ac:dyDescent="0.25">
      <c r="A180">
        <v>179</v>
      </c>
      <c r="B180">
        <v>16</v>
      </c>
      <c r="C180" s="24" t="s">
        <v>192</v>
      </c>
      <c r="D180" s="12">
        <v>3.9809133284585352</v>
      </c>
      <c r="E180" s="13">
        <v>0.99274646594975946</v>
      </c>
      <c r="F180" s="7">
        <v>4.01</v>
      </c>
      <c r="G180" s="7">
        <f t="shared" si="25"/>
        <v>2.9881668625087756</v>
      </c>
      <c r="H180" s="15">
        <f t="shared" si="26"/>
        <v>4.9736597944082943</v>
      </c>
      <c r="I180" s="11">
        <f>IFERROR(F180/SQRT(F180^2+U180), "X")</f>
        <v>6.9541381927090723E-2</v>
      </c>
      <c r="J180" s="32">
        <f>IFERROR(SQRT((1-I180^2)/U180), "X")</f>
        <v>1.7341990505508911E-2</v>
      </c>
      <c r="K180" s="32">
        <f t="shared" si="27"/>
        <v>57.663507524256623</v>
      </c>
      <c r="L180" s="8">
        <v>0</v>
      </c>
      <c r="M180" s="9">
        <v>1</v>
      </c>
      <c r="N180" s="8">
        <v>0</v>
      </c>
      <c r="O180" s="9">
        <v>0</v>
      </c>
      <c r="P180" s="9">
        <v>1</v>
      </c>
      <c r="Q180" s="9">
        <v>0</v>
      </c>
      <c r="R180" s="9">
        <v>0</v>
      </c>
      <c r="S180" s="8">
        <v>3319</v>
      </c>
      <c r="T180" s="9">
        <v>9</v>
      </c>
      <c r="U180" s="9">
        <f t="shared" si="28"/>
        <v>3309</v>
      </c>
      <c r="V180" s="9">
        <f>COUNTIF(B:B,B180)</f>
        <v>48</v>
      </c>
      <c r="W180" s="7">
        <v>10.52</v>
      </c>
      <c r="X180" s="7">
        <f>BM180-W180-6</f>
        <v>23.48</v>
      </c>
      <c r="Y180" s="9">
        <v>0</v>
      </c>
      <c r="Z180" s="9">
        <v>1</v>
      </c>
      <c r="AA180" s="9">
        <v>0</v>
      </c>
      <c r="AB180" s="9">
        <v>0</v>
      </c>
      <c r="AC180" s="9">
        <v>1</v>
      </c>
      <c r="AD180" s="29">
        <v>0</v>
      </c>
      <c r="AE180" s="9">
        <v>0</v>
      </c>
      <c r="AF180" s="9">
        <v>1</v>
      </c>
      <c r="AG180" s="29">
        <v>0</v>
      </c>
      <c r="AH180" s="9">
        <v>0</v>
      </c>
      <c r="AI180" s="29">
        <v>1</v>
      </c>
      <c r="AJ180" s="20">
        <v>1992</v>
      </c>
      <c r="AK180" s="32">
        <f t="shared" si="33"/>
        <v>0.17</v>
      </c>
      <c r="AL180" s="32">
        <v>0.2</v>
      </c>
      <c r="AM180" s="32">
        <v>0.46</v>
      </c>
      <c r="AN180" s="42">
        <f t="shared" si="34"/>
        <v>0.17</v>
      </c>
      <c r="AO180" s="41">
        <v>0.67</v>
      </c>
      <c r="AP180" s="17">
        <v>0.33</v>
      </c>
      <c r="AQ180">
        <v>1</v>
      </c>
      <c r="AR180" s="39">
        <f t="shared" si="31"/>
        <v>0</v>
      </c>
      <c r="AS180">
        <v>0.31</v>
      </c>
      <c r="AT180" s="39">
        <v>0.69</v>
      </c>
      <c r="AU180">
        <v>0</v>
      </c>
      <c r="AV180" s="17">
        <v>1</v>
      </c>
      <c r="AW180">
        <f t="shared" si="35"/>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v>0</v>
      </c>
      <c r="BU180" s="17">
        <v>0</v>
      </c>
      <c r="BV180">
        <v>0</v>
      </c>
      <c r="BW180">
        <v>0</v>
      </c>
      <c r="BX180">
        <v>1</v>
      </c>
      <c r="BY180" s="17">
        <v>0</v>
      </c>
      <c r="BZ180">
        <v>0</v>
      </c>
      <c r="CA180">
        <v>0</v>
      </c>
      <c r="CB180">
        <v>0</v>
      </c>
      <c r="CC180">
        <v>0</v>
      </c>
      <c r="CD180" s="17">
        <v>0</v>
      </c>
      <c r="CE180">
        <v>0</v>
      </c>
      <c r="CF180">
        <v>0</v>
      </c>
      <c r="CG180">
        <v>1</v>
      </c>
      <c r="CH180">
        <v>1</v>
      </c>
      <c r="CI180">
        <v>0</v>
      </c>
      <c r="CJ180">
        <v>0</v>
      </c>
      <c r="CK180">
        <v>0</v>
      </c>
      <c r="CL180">
        <v>0</v>
      </c>
      <c r="CM180">
        <v>0</v>
      </c>
      <c r="CN180">
        <v>0</v>
      </c>
      <c r="CO180">
        <v>1</v>
      </c>
      <c r="CP180" s="17">
        <v>0</v>
      </c>
      <c r="CQ180">
        <v>0</v>
      </c>
      <c r="CR180">
        <v>30</v>
      </c>
      <c r="CS180">
        <v>0</v>
      </c>
      <c r="CT180">
        <v>1</v>
      </c>
      <c r="CU180">
        <v>29</v>
      </c>
      <c r="DA180" s="33" t="s">
        <v>85</v>
      </c>
    </row>
    <row r="181" spans="1:105" x14ac:dyDescent="0.25">
      <c r="A181">
        <v>180</v>
      </c>
      <c r="B181">
        <v>16</v>
      </c>
      <c r="C181" s="24" t="s">
        <v>192</v>
      </c>
      <c r="D181" s="12">
        <v>6.498652656427617</v>
      </c>
      <c r="E181" s="13">
        <v>0.97577367213627886</v>
      </c>
      <c r="F181" s="7">
        <v>6.66</v>
      </c>
      <c r="G181" s="7">
        <f t="shared" si="25"/>
        <v>5.5228789842913386</v>
      </c>
      <c r="H181" s="15">
        <f t="shared" si="26"/>
        <v>7.4744263285638954</v>
      </c>
      <c r="I181" s="11">
        <f>IFERROR(F181/SQRT(F181^2+U181), "X")</f>
        <v>0.1150096877331656</v>
      </c>
      <c r="J181" s="32">
        <f>IFERROR(SQRT((1-I181^2)/U181), "X")</f>
        <v>1.7268721881856693E-2</v>
      </c>
      <c r="K181" s="32">
        <f t="shared" si="27"/>
        <v>57.908165227366688</v>
      </c>
      <c r="L181" s="8">
        <v>0</v>
      </c>
      <c r="M181" s="9">
        <v>1</v>
      </c>
      <c r="N181" s="8">
        <v>0</v>
      </c>
      <c r="O181" s="9">
        <v>0</v>
      </c>
      <c r="P181" s="9">
        <v>1</v>
      </c>
      <c r="Q181" s="9">
        <v>0</v>
      </c>
      <c r="R181" s="9">
        <v>0</v>
      </c>
      <c r="S181" s="8">
        <v>3319</v>
      </c>
      <c r="T181" s="9">
        <v>9</v>
      </c>
      <c r="U181" s="9">
        <f t="shared" si="28"/>
        <v>3309</v>
      </c>
      <c r="V181" s="9">
        <f>COUNTIF(B:B,B181)</f>
        <v>48</v>
      </c>
      <c r="W181" s="7">
        <v>10.52</v>
      </c>
      <c r="X181" s="7">
        <f>BM181-W181-6</f>
        <v>23.48</v>
      </c>
      <c r="Y181" s="9">
        <v>0</v>
      </c>
      <c r="Z181" s="9">
        <v>1</v>
      </c>
      <c r="AA181" s="9">
        <v>0</v>
      </c>
      <c r="AB181" s="9">
        <v>0</v>
      </c>
      <c r="AC181" s="9">
        <v>1</v>
      </c>
      <c r="AD181" s="29">
        <v>0</v>
      </c>
      <c r="AE181" s="9">
        <v>0</v>
      </c>
      <c r="AF181" s="9">
        <v>1</v>
      </c>
      <c r="AG181" s="29">
        <v>0</v>
      </c>
      <c r="AH181" s="9">
        <v>0</v>
      </c>
      <c r="AI181" s="29">
        <v>1</v>
      </c>
      <c r="AJ181" s="20">
        <v>1992</v>
      </c>
      <c r="AK181" s="32">
        <f t="shared" si="33"/>
        <v>0.17</v>
      </c>
      <c r="AL181" s="32">
        <v>0.2</v>
      </c>
      <c r="AM181" s="32">
        <v>0.46</v>
      </c>
      <c r="AN181" s="42">
        <f t="shared" si="34"/>
        <v>0.17</v>
      </c>
      <c r="AO181" s="41">
        <v>0.67</v>
      </c>
      <c r="AP181" s="17">
        <v>0.33</v>
      </c>
      <c r="AQ181">
        <v>1</v>
      </c>
      <c r="AR181" s="39">
        <f t="shared" si="31"/>
        <v>0</v>
      </c>
      <c r="AS181">
        <v>0.31</v>
      </c>
      <c r="AT181" s="39">
        <v>0.69</v>
      </c>
      <c r="AU181">
        <v>0</v>
      </c>
      <c r="AV181" s="17">
        <v>1</v>
      </c>
      <c r="AW181">
        <f t="shared" si="35"/>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v>0</v>
      </c>
      <c r="BU181" s="17">
        <v>0</v>
      </c>
      <c r="BV181">
        <v>0</v>
      </c>
      <c r="BW181">
        <v>0</v>
      </c>
      <c r="BX181">
        <v>1</v>
      </c>
      <c r="BY181" s="17">
        <v>0</v>
      </c>
      <c r="BZ181">
        <v>0</v>
      </c>
      <c r="CA181">
        <v>0</v>
      </c>
      <c r="CB181">
        <v>0</v>
      </c>
      <c r="CC181">
        <v>0</v>
      </c>
      <c r="CD181" s="17">
        <v>0</v>
      </c>
      <c r="CE181">
        <v>0</v>
      </c>
      <c r="CF181">
        <v>0</v>
      </c>
      <c r="CG181">
        <v>1</v>
      </c>
      <c r="CH181">
        <v>1</v>
      </c>
      <c r="CI181">
        <v>0</v>
      </c>
      <c r="CJ181">
        <v>0</v>
      </c>
      <c r="CK181">
        <v>0</v>
      </c>
      <c r="CL181">
        <v>0</v>
      </c>
      <c r="CM181">
        <v>0</v>
      </c>
      <c r="CN181">
        <v>0</v>
      </c>
      <c r="CO181">
        <v>1</v>
      </c>
      <c r="CP181" s="17">
        <v>0</v>
      </c>
      <c r="CQ181">
        <v>0</v>
      </c>
      <c r="CR181">
        <v>30</v>
      </c>
      <c r="CS181">
        <v>0</v>
      </c>
      <c r="CT181">
        <v>1</v>
      </c>
      <c r="CU181">
        <v>29</v>
      </c>
      <c r="DA181" s="33" t="s">
        <v>85</v>
      </c>
    </row>
    <row r="182" spans="1:105" x14ac:dyDescent="0.25">
      <c r="A182">
        <v>181</v>
      </c>
      <c r="B182">
        <v>16</v>
      </c>
      <c r="C182" s="24" t="s">
        <v>192</v>
      </c>
      <c r="D182" s="12">
        <v>10.23099809516752</v>
      </c>
      <c r="E182" s="13">
        <v>1.7252947883924989</v>
      </c>
      <c r="F182" s="7">
        <v>5.93</v>
      </c>
      <c r="G182" s="7">
        <f t="shared" si="25"/>
        <v>8.5057033067750201</v>
      </c>
      <c r="H182" s="15">
        <f t="shared" si="26"/>
        <v>11.956292883560019</v>
      </c>
      <c r="I182" s="11">
        <f>IFERROR(F182/SQRT(F182^2+U182), "X")</f>
        <v>0.10254414096067127</v>
      </c>
      <c r="J182" s="32">
        <f>IFERROR(SQRT((1-I182^2)/U182), "X")</f>
        <v>1.7292435237887233E-2</v>
      </c>
      <c r="K182" s="32">
        <f t="shared" si="27"/>
        <v>57.828754958065623</v>
      </c>
      <c r="L182" s="8">
        <v>0</v>
      </c>
      <c r="M182" s="9">
        <v>1</v>
      </c>
      <c r="N182" s="8">
        <v>0</v>
      </c>
      <c r="O182" s="9">
        <v>0</v>
      </c>
      <c r="P182" s="9">
        <v>1</v>
      </c>
      <c r="Q182" s="9">
        <v>0</v>
      </c>
      <c r="R182" s="9">
        <v>0</v>
      </c>
      <c r="S182" s="8">
        <v>3319</v>
      </c>
      <c r="T182" s="9">
        <v>9</v>
      </c>
      <c r="U182" s="9">
        <f t="shared" si="28"/>
        <v>3309</v>
      </c>
      <c r="V182" s="9">
        <f>COUNTIF(B:B,B182)</f>
        <v>48</v>
      </c>
      <c r="W182" s="7">
        <v>10.52</v>
      </c>
      <c r="X182" s="7">
        <f>BM182-W182-6</f>
        <v>23.48</v>
      </c>
      <c r="Y182" s="9">
        <v>0</v>
      </c>
      <c r="Z182" s="9">
        <v>1</v>
      </c>
      <c r="AA182" s="9">
        <v>0</v>
      </c>
      <c r="AB182" s="9">
        <v>0</v>
      </c>
      <c r="AC182" s="9">
        <v>1</v>
      </c>
      <c r="AD182" s="29">
        <v>0</v>
      </c>
      <c r="AE182" s="9">
        <v>0</v>
      </c>
      <c r="AF182" s="9">
        <v>1</v>
      </c>
      <c r="AG182" s="29">
        <v>0</v>
      </c>
      <c r="AH182" s="9">
        <v>0</v>
      </c>
      <c r="AI182" s="29">
        <v>1</v>
      </c>
      <c r="AJ182" s="20">
        <v>1992</v>
      </c>
      <c r="AK182" s="32">
        <f t="shared" si="33"/>
        <v>0.17</v>
      </c>
      <c r="AL182" s="32">
        <v>0.2</v>
      </c>
      <c r="AM182" s="32">
        <v>0.46</v>
      </c>
      <c r="AN182" s="42">
        <f t="shared" si="34"/>
        <v>0.17</v>
      </c>
      <c r="AO182" s="41">
        <v>0.67</v>
      </c>
      <c r="AP182" s="17">
        <v>0.33</v>
      </c>
      <c r="AQ182">
        <v>1</v>
      </c>
      <c r="AR182" s="39">
        <f t="shared" si="31"/>
        <v>0</v>
      </c>
      <c r="AS182">
        <v>0.31</v>
      </c>
      <c r="AT182" s="39">
        <v>0.69</v>
      </c>
      <c r="AU182">
        <v>0</v>
      </c>
      <c r="AV182" s="17">
        <v>1</v>
      </c>
      <c r="AW182">
        <f t="shared" si="35"/>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v>0</v>
      </c>
      <c r="BU182" s="17">
        <v>0</v>
      </c>
      <c r="BV182">
        <v>0</v>
      </c>
      <c r="BW182">
        <v>0</v>
      </c>
      <c r="BX182">
        <v>1</v>
      </c>
      <c r="BY182" s="17">
        <v>0</v>
      </c>
      <c r="BZ182">
        <v>0</v>
      </c>
      <c r="CA182">
        <v>0</v>
      </c>
      <c r="CB182">
        <v>0</v>
      </c>
      <c r="CC182">
        <v>0</v>
      </c>
      <c r="CD182" s="17">
        <v>0</v>
      </c>
      <c r="CE182">
        <v>0</v>
      </c>
      <c r="CF182">
        <v>0</v>
      </c>
      <c r="CG182">
        <v>1</v>
      </c>
      <c r="CH182">
        <v>1</v>
      </c>
      <c r="CI182">
        <v>0</v>
      </c>
      <c r="CJ182">
        <v>0</v>
      </c>
      <c r="CK182">
        <v>0</v>
      </c>
      <c r="CL182">
        <v>0</v>
      </c>
      <c r="CM182">
        <v>0</v>
      </c>
      <c r="CN182">
        <v>0</v>
      </c>
      <c r="CO182">
        <v>1</v>
      </c>
      <c r="CP182" s="17">
        <v>0</v>
      </c>
      <c r="CQ182">
        <v>0</v>
      </c>
      <c r="CR182">
        <v>30</v>
      </c>
      <c r="CS182">
        <v>0</v>
      </c>
      <c r="CT182">
        <v>1</v>
      </c>
      <c r="CU182">
        <v>29</v>
      </c>
      <c r="DA182" s="33" t="s">
        <v>85</v>
      </c>
    </row>
    <row r="183" spans="1:105" x14ac:dyDescent="0.25">
      <c r="A183">
        <v>182</v>
      </c>
      <c r="B183">
        <v>16</v>
      </c>
      <c r="C183" s="24" t="s">
        <v>192</v>
      </c>
      <c r="D183" s="12">
        <v>4.4697507923277202</v>
      </c>
      <c r="E183" s="13">
        <v>1.0228262682672129</v>
      </c>
      <c r="F183" s="7">
        <v>4.37</v>
      </c>
      <c r="G183" s="7">
        <f t="shared" si="25"/>
        <v>3.4469245240605071</v>
      </c>
      <c r="H183" s="15">
        <f t="shared" si="26"/>
        <v>5.4925770605949333</v>
      </c>
      <c r="I183" s="11">
        <f>IFERROR(F183/SQRT(F183^2+U183), "X")</f>
        <v>9.2496418034845096E-2</v>
      </c>
      <c r="J183" s="32">
        <f>IFERROR(SQRT((1-I183^2)/U183), "X")</f>
        <v>2.1166228383259746E-2</v>
      </c>
      <c r="K183" s="32">
        <f t="shared" si="27"/>
        <v>47.245072758966096</v>
      </c>
      <c r="L183" s="8">
        <v>0</v>
      </c>
      <c r="M183" s="9">
        <v>1</v>
      </c>
      <c r="N183" s="8">
        <v>0</v>
      </c>
      <c r="O183" s="9">
        <v>0</v>
      </c>
      <c r="P183" s="9">
        <v>1</v>
      </c>
      <c r="Q183" s="9">
        <v>0</v>
      </c>
      <c r="R183" s="9">
        <v>0</v>
      </c>
      <c r="S183" s="8">
        <v>2223</v>
      </c>
      <c r="T183" s="9">
        <v>9</v>
      </c>
      <c r="U183" s="9">
        <f t="shared" si="28"/>
        <v>2213</v>
      </c>
      <c r="V183" s="9">
        <f>COUNTIF(B:B,B183)</f>
        <v>48</v>
      </c>
      <c r="W183" s="7">
        <v>9.8450000000000006</v>
      </c>
      <c r="X183" s="7">
        <f>BM183-W183-6</f>
        <v>24.155000000000001</v>
      </c>
      <c r="Y183" s="9">
        <v>0</v>
      </c>
      <c r="Z183" s="9">
        <v>1</v>
      </c>
      <c r="AA183" s="9">
        <v>0</v>
      </c>
      <c r="AB183" s="9">
        <v>0</v>
      </c>
      <c r="AC183" s="9">
        <v>1</v>
      </c>
      <c r="AD183" s="29">
        <v>0</v>
      </c>
      <c r="AE183" s="9">
        <v>0</v>
      </c>
      <c r="AF183" s="9">
        <v>1</v>
      </c>
      <c r="AG183" s="29">
        <v>0</v>
      </c>
      <c r="AH183" s="9">
        <v>0</v>
      </c>
      <c r="AI183" s="29">
        <v>1</v>
      </c>
      <c r="AJ183" s="20">
        <v>1999</v>
      </c>
      <c r="AK183" s="32">
        <f t="shared" si="33"/>
        <v>0.19249999999999998</v>
      </c>
      <c r="AL183" s="32">
        <v>0.28999999999999998</v>
      </c>
      <c r="AM183" s="32">
        <v>0.32500000000000001</v>
      </c>
      <c r="AN183" s="42">
        <f t="shared" si="34"/>
        <v>0.19249999999999998</v>
      </c>
      <c r="AO183" s="41">
        <v>0.67</v>
      </c>
      <c r="AP183" s="17">
        <v>0.33</v>
      </c>
      <c r="AQ183">
        <v>0</v>
      </c>
      <c r="AR183" s="39">
        <f t="shared" si="31"/>
        <v>1</v>
      </c>
      <c r="AS183">
        <v>0.38</v>
      </c>
      <c r="AT183" s="39">
        <v>0.62</v>
      </c>
      <c r="AU183">
        <v>0</v>
      </c>
      <c r="AV183" s="17">
        <v>1</v>
      </c>
      <c r="AW183">
        <f t="shared" si="35"/>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v>0</v>
      </c>
      <c r="BU183" s="17">
        <v>0</v>
      </c>
      <c r="BV183">
        <v>0</v>
      </c>
      <c r="BW183">
        <v>0</v>
      </c>
      <c r="BX183">
        <v>1</v>
      </c>
      <c r="BY183" s="17">
        <v>0</v>
      </c>
      <c r="BZ183">
        <v>0</v>
      </c>
      <c r="CA183">
        <v>0</v>
      </c>
      <c r="CB183">
        <v>0</v>
      </c>
      <c r="CC183">
        <v>0</v>
      </c>
      <c r="CD183" s="17">
        <v>0</v>
      </c>
      <c r="CE183">
        <v>0</v>
      </c>
      <c r="CF183">
        <v>0</v>
      </c>
      <c r="CG183">
        <v>1</v>
      </c>
      <c r="CH183">
        <v>1</v>
      </c>
      <c r="CI183">
        <v>0</v>
      </c>
      <c r="CJ183">
        <v>0</v>
      </c>
      <c r="CK183">
        <v>0</v>
      </c>
      <c r="CL183">
        <v>0</v>
      </c>
      <c r="CM183">
        <v>0</v>
      </c>
      <c r="CN183">
        <v>0</v>
      </c>
      <c r="CO183">
        <v>1</v>
      </c>
      <c r="CP183" s="17">
        <v>0</v>
      </c>
      <c r="CQ183">
        <v>0</v>
      </c>
      <c r="CR183">
        <v>30</v>
      </c>
      <c r="CS183">
        <v>0</v>
      </c>
      <c r="CT183">
        <v>1</v>
      </c>
      <c r="CU183">
        <v>29</v>
      </c>
      <c r="DA183" s="33" t="s">
        <v>85</v>
      </c>
    </row>
    <row r="184" spans="1:105" x14ac:dyDescent="0.25">
      <c r="A184">
        <v>183</v>
      </c>
      <c r="B184">
        <v>16</v>
      </c>
      <c r="C184" s="24" t="s">
        <v>192</v>
      </c>
      <c r="D184" s="12">
        <v>3.802557760590775</v>
      </c>
      <c r="E184" s="13">
        <v>0.56924517374113393</v>
      </c>
      <c r="F184" s="7">
        <v>6.68</v>
      </c>
      <c r="G184" s="7">
        <f t="shared" si="25"/>
        <v>3.2333125868496411</v>
      </c>
      <c r="H184" s="15">
        <f t="shared" si="26"/>
        <v>4.3718029343319085</v>
      </c>
      <c r="I184" s="11">
        <f>IFERROR(F184/SQRT(F184^2+U184), "X")</f>
        <v>0.14058882775051673</v>
      </c>
      <c r="J184" s="32">
        <f>IFERROR(SQRT((1-I184^2)/U184), "X")</f>
        <v>2.1046231699179154E-2</v>
      </c>
      <c r="K184" s="32">
        <f t="shared" si="27"/>
        <v>47.514444119656922</v>
      </c>
      <c r="L184" s="8">
        <v>0</v>
      </c>
      <c r="M184" s="9">
        <v>1</v>
      </c>
      <c r="N184" s="8">
        <v>0</v>
      </c>
      <c r="O184" s="9">
        <v>0</v>
      </c>
      <c r="P184" s="9">
        <v>1</v>
      </c>
      <c r="Q184" s="9">
        <v>0</v>
      </c>
      <c r="R184" s="9">
        <v>0</v>
      </c>
      <c r="S184" s="8">
        <v>2223</v>
      </c>
      <c r="T184" s="9">
        <v>9</v>
      </c>
      <c r="U184" s="9">
        <f t="shared" si="28"/>
        <v>2213</v>
      </c>
      <c r="V184" s="9">
        <f>COUNTIF(B:B,B184)</f>
        <v>48</v>
      </c>
      <c r="W184" s="7">
        <v>9.8450000000000006</v>
      </c>
      <c r="X184" s="7">
        <f>BM184-W184-6</f>
        <v>24.155000000000001</v>
      </c>
      <c r="Y184" s="9">
        <v>0</v>
      </c>
      <c r="Z184" s="9">
        <v>1</v>
      </c>
      <c r="AA184" s="9">
        <v>0</v>
      </c>
      <c r="AB184" s="9">
        <v>0</v>
      </c>
      <c r="AC184" s="9">
        <v>1</v>
      </c>
      <c r="AD184" s="29">
        <v>0</v>
      </c>
      <c r="AE184" s="9">
        <v>0</v>
      </c>
      <c r="AF184" s="9">
        <v>1</v>
      </c>
      <c r="AG184" s="29">
        <v>0</v>
      </c>
      <c r="AH184" s="9">
        <v>0</v>
      </c>
      <c r="AI184" s="29">
        <v>1</v>
      </c>
      <c r="AJ184" s="20">
        <v>1999</v>
      </c>
      <c r="AK184" s="32">
        <f t="shared" si="33"/>
        <v>0.19249999999999998</v>
      </c>
      <c r="AL184" s="32">
        <v>0.28999999999999998</v>
      </c>
      <c r="AM184" s="32">
        <v>0.32500000000000001</v>
      </c>
      <c r="AN184" s="42">
        <f t="shared" si="34"/>
        <v>0.19249999999999998</v>
      </c>
      <c r="AO184" s="41">
        <v>0.67</v>
      </c>
      <c r="AP184" s="17">
        <v>0.33</v>
      </c>
      <c r="AQ184">
        <v>0</v>
      </c>
      <c r="AR184" s="39">
        <f t="shared" si="31"/>
        <v>1</v>
      </c>
      <c r="AS184">
        <v>0.38</v>
      </c>
      <c r="AT184" s="39">
        <v>0.62</v>
      </c>
      <c r="AU184">
        <v>0</v>
      </c>
      <c r="AV184" s="17">
        <v>1</v>
      </c>
      <c r="AW184">
        <f t="shared" si="35"/>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v>0</v>
      </c>
      <c r="BU184" s="17">
        <v>0</v>
      </c>
      <c r="BV184">
        <v>0</v>
      </c>
      <c r="BW184">
        <v>0</v>
      </c>
      <c r="BX184">
        <v>1</v>
      </c>
      <c r="BY184" s="17">
        <v>0</v>
      </c>
      <c r="BZ184">
        <v>0</v>
      </c>
      <c r="CA184">
        <v>0</v>
      </c>
      <c r="CB184">
        <v>0</v>
      </c>
      <c r="CC184">
        <v>0</v>
      </c>
      <c r="CD184" s="17">
        <v>0</v>
      </c>
      <c r="CE184">
        <v>0</v>
      </c>
      <c r="CF184">
        <v>0</v>
      </c>
      <c r="CG184">
        <v>1</v>
      </c>
      <c r="CH184">
        <v>1</v>
      </c>
      <c r="CI184">
        <v>0</v>
      </c>
      <c r="CJ184">
        <v>0</v>
      </c>
      <c r="CK184">
        <v>0</v>
      </c>
      <c r="CL184">
        <v>0</v>
      </c>
      <c r="CM184">
        <v>0</v>
      </c>
      <c r="CN184">
        <v>0</v>
      </c>
      <c r="CO184">
        <v>1</v>
      </c>
      <c r="CP184" s="17">
        <v>0</v>
      </c>
      <c r="CQ184">
        <v>0</v>
      </c>
      <c r="CR184">
        <v>30</v>
      </c>
      <c r="CS184">
        <v>0</v>
      </c>
      <c r="CT184">
        <v>1</v>
      </c>
      <c r="CU184">
        <v>29</v>
      </c>
      <c r="DA184" s="33" t="s">
        <v>85</v>
      </c>
    </row>
    <row r="185" spans="1:105" x14ac:dyDescent="0.25">
      <c r="A185">
        <v>184</v>
      </c>
      <c r="B185">
        <v>16</v>
      </c>
      <c r="C185" s="24" t="s">
        <v>192</v>
      </c>
      <c r="D185" s="12">
        <v>10.047633068422289</v>
      </c>
      <c r="E185" s="13">
        <v>1.8503928302803481</v>
      </c>
      <c r="F185" s="7">
        <v>5.43</v>
      </c>
      <c r="G185" s="7">
        <f t="shared" si="25"/>
        <v>8.1972402381419407</v>
      </c>
      <c r="H185" s="15">
        <f t="shared" si="26"/>
        <v>11.898025898702638</v>
      </c>
      <c r="I185" s="11">
        <f>IFERROR(F185/SQRT(F185^2+U185), "X")</f>
        <v>0.11466610641194247</v>
      </c>
      <c r="J185" s="32">
        <f>IFERROR(SQRT((1-I185^2)/U185), "X")</f>
        <v>2.1117146668866014E-2</v>
      </c>
      <c r="K185" s="32">
        <f t="shared" si="27"/>
        <v>47.354882536017342</v>
      </c>
      <c r="L185" s="8">
        <v>0</v>
      </c>
      <c r="M185" s="9">
        <v>1</v>
      </c>
      <c r="N185" s="8">
        <v>0</v>
      </c>
      <c r="O185" s="9">
        <v>0</v>
      </c>
      <c r="P185" s="9">
        <v>1</v>
      </c>
      <c r="Q185" s="9">
        <v>0</v>
      </c>
      <c r="R185" s="9">
        <v>0</v>
      </c>
      <c r="S185" s="8">
        <v>2223</v>
      </c>
      <c r="T185" s="9">
        <v>9</v>
      </c>
      <c r="U185" s="9">
        <f t="shared" si="28"/>
        <v>2213</v>
      </c>
      <c r="V185" s="9">
        <f>COUNTIF(B:B,B185)</f>
        <v>48</v>
      </c>
      <c r="W185" s="7">
        <v>9.8450000000000006</v>
      </c>
      <c r="X185" s="7">
        <f>BM185-W185-6</f>
        <v>24.155000000000001</v>
      </c>
      <c r="Y185" s="9">
        <v>0</v>
      </c>
      <c r="Z185" s="9">
        <v>1</v>
      </c>
      <c r="AA185" s="9">
        <v>0</v>
      </c>
      <c r="AB185" s="9">
        <v>0</v>
      </c>
      <c r="AC185" s="9">
        <v>1</v>
      </c>
      <c r="AD185" s="29">
        <v>0</v>
      </c>
      <c r="AE185" s="9">
        <v>0</v>
      </c>
      <c r="AF185" s="9">
        <v>1</v>
      </c>
      <c r="AG185" s="29">
        <v>0</v>
      </c>
      <c r="AH185" s="9">
        <v>0</v>
      </c>
      <c r="AI185" s="29">
        <v>1</v>
      </c>
      <c r="AJ185" s="20">
        <v>1999</v>
      </c>
      <c r="AK185" s="32">
        <f t="shared" si="33"/>
        <v>0.19249999999999998</v>
      </c>
      <c r="AL185" s="32">
        <v>0.28999999999999998</v>
      </c>
      <c r="AM185" s="32">
        <v>0.32500000000000001</v>
      </c>
      <c r="AN185" s="42">
        <f t="shared" si="34"/>
        <v>0.19249999999999998</v>
      </c>
      <c r="AO185" s="41">
        <v>0.67</v>
      </c>
      <c r="AP185" s="17">
        <v>0.33</v>
      </c>
      <c r="AQ185">
        <v>0</v>
      </c>
      <c r="AR185" s="39">
        <f t="shared" si="31"/>
        <v>1</v>
      </c>
      <c r="AS185">
        <v>0.38</v>
      </c>
      <c r="AT185" s="39">
        <v>0.62</v>
      </c>
      <c r="AU185">
        <v>0</v>
      </c>
      <c r="AV185" s="17">
        <v>1</v>
      </c>
      <c r="AW185">
        <f t="shared" si="35"/>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v>0</v>
      </c>
      <c r="BU185" s="17">
        <v>0</v>
      </c>
      <c r="BV185">
        <v>0</v>
      </c>
      <c r="BW185">
        <v>0</v>
      </c>
      <c r="BX185">
        <v>1</v>
      </c>
      <c r="BY185" s="17">
        <v>0</v>
      </c>
      <c r="BZ185">
        <v>0</v>
      </c>
      <c r="CA185">
        <v>0</v>
      </c>
      <c r="CB185">
        <v>0</v>
      </c>
      <c r="CC185">
        <v>0</v>
      </c>
      <c r="CD185" s="17">
        <v>0</v>
      </c>
      <c r="CE185">
        <v>0</v>
      </c>
      <c r="CF185">
        <v>0</v>
      </c>
      <c r="CG185">
        <v>1</v>
      </c>
      <c r="CH185">
        <v>1</v>
      </c>
      <c r="CI185">
        <v>0</v>
      </c>
      <c r="CJ185">
        <v>0</v>
      </c>
      <c r="CK185">
        <v>0</v>
      </c>
      <c r="CL185">
        <v>0</v>
      </c>
      <c r="CM185">
        <v>0</v>
      </c>
      <c r="CN185">
        <v>0</v>
      </c>
      <c r="CO185">
        <v>1</v>
      </c>
      <c r="CP185" s="17">
        <v>0</v>
      </c>
      <c r="CQ185">
        <v>0</v>
      </c>
      <c r="CR185">
        <v>30</v>
      </c>
      <c r="CS185">
        <v>0</v>
      </c>
      <c r="CT185">
        <v>1</v>
      </c>
      <c r="CU185">
        <v>29</v>
      </c>
      <c r="DA185" s="33" t="s">
        <v>85</v>
      </c>
    </row>
    <row r="186" spans="1:105" x14ac:dyDescent="0.25">
      <c r="A186">
        <v>185</v>
      </c>
      <c r="B186">
        <v>16</v>
      </c>
      <c r="C186" s="24" t="s">
        <v>192</v>
      </c>
      <c r="D186" s="12">
        <v>13.171657196739091</v>
      </c>
      <c r="E186" s="13">
        <v>3.795866627302332</v>
      </c>
      <c r="F186" s="7">
        <v>3.47</v>
      </c>
      <c r="G186" s="7">
        <f t="shared" si="25"/>
        <v>9.3757905694367594</v>
      </c>
      <c r="H186" s="15">
        <f t="shared" si="26"/>
        <v>16.967523824041422</v>
      </c>
      <c r="I186" s="11">
        <f>IFERROR(F186/SQRT(F186^2+U186), "X")</f>
        <v>7.3563176755564355E-2</v>
      </c>
      <c r="J186" s="32">
        <f>IFERROR(SQRT((1-I186^2)/U186), "X")</f>
        <v>2.1199762753764943E-2</v>
      </c>
      <c r="K186" s="32">
        <f t="shared" si="27"/>
        <v>47.17033919742363</v>
      </c>
      <c r="L186" s="8">
        <v>0</v>
      </c>
      <c r="M186" s="9">
        <v>1</v>
      </c>
      <c r="N186" s="8">
        <v>0</v>
      </c>
      <c r="O186" s="9">
        <v>0</v>
      </c>
      <c r="P186" s="9">
        <v>1</v>
      </c>
      <c r="Q186" s="9">
        <v>0</v>
      </c>
      <c r="R186" s="9">
        <v>0</v>
      </c>
      <c r="S186" s="8">
        <v>2223</v>
      </c>
      <c r="T186" s="9">
        <v>9</v>
      </c>
      <c r="U186" s="9">
        <f t="shared" si="28"/>
        <v>2213</v>
      </c>
      <c r="V186" s="9">
        <f>COUNTIF(B:B,B186)</f>
        <v>48</v>
      </c>
      <c r="W186" s="7">
        <v>9.8450000000000006</v>
      </c>
      <c r="X186" s="7">
        <f>BM186-W186-6</f>
        <v>24.155000000000001</v>
      </c>
      <c r="Y186" s="9">
        <v>0</v>
      </c>
      <c r="Z186" s="9">
        <v>1</v>
      </c>
      <c r="AA186" s="9">
        <v>0</v>
      </c>
      <c r="AB186" s="9">
        <v>0</v>
      </c>
      <c r="AC186" s="9">
        <v>1</v>
      </c>
      <c r="AD186" s="29">
        <v>0</v>
      </c>
      <c r="AE186" s="9">
        <v>0</v>
      </c>
      <c r="AF186" s="9">
        <v>1</v>
      </c>
      <c r="AG186" s="29">
        <v>0</v>
      </c>
      <c r="AH186" s="9">
        <v>0</v>
      </c>
      <c r="AI186" s="29">
        <v>1</v>
      </c>
      <c r="AJ186" s="20">
        <v>1999</v>
      </c>
      <c r="AK186" s="32">
        <f t="shared" si="33"/>
        <v>0.19249999999999998</v>
      </c>
      <c r="AL186" s="32">
        <v>0.28999999999999998</v>
      </c>
      <c r="AM186" s="32">
        <v>0.32500000000000001</v>
      </c>
      <c r="AN186" s="42">
        <f t="shared" si="34"/>
        <v>0.19249999999999998</v>
      </c>
      <c r="AO186" s="41">
        <v>0.67</v>
      </c>
      <c r="AP186" s="17">
        <v>0.33</v>
      </c>
      <c r="AQ186">
        <v>0</v>
      </c>
      <c r="AR186" s="39">
        <f t="shared" si="31"/>
        <v>1</v>
      </c>
      <c r="AS186">
        <v>0.38</v>
      </c>
      <c r="AT186" s="39">
        <v>0.62</v>
      </c>
      <c r="AU186">
        <v>0</v>
      </c>
      <c r="AV186" s="17">
        <v>1</v>
      </c>
      <c r="AW186">
        <f t="shared" si="35"/>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v>0</v>
      </c>
      <c r="BU186" s="17">
        <v>0</v>
      </c>
      <c r="BV186">
        <v>0</v>
      </c>
      <c r="BW186">
        <v>0</v>
      </c>
      <c r="BX186">
        <v>1</v>
      </c>
      <c r="BY186" s="17">
        <v>0</v>
      </c>
      <c r="BZ186">
        <v>0</v>
      </c>
      <c r="CA186">
        <v>0</v>
      </c>
      <c r="CB186">
        <v>0</v>
      </c>
      <c r="CC186">
        <v>0</v>
      </c>
      <c r="CD186" s="17">
        <v>0</v>
      </c>
      <c r="CE186">
        <v>0</v>
      </c>
      <c r="CF186">
        <v>0</v>
      </c>
      <c r="CG186">
        <v>1</v>
      </c>
      <c r="CH186">
        <v>1</v>
      </c>
      <c r="CI186">
        <v>0</v>
      </c>
      <c r="CJ186">
        <v>0</v>
      </c>
      <c r="CK186">
        <v>0</v>
      </c>
      <c r="CL186">
        <v>0</v>
      </c>
      <c r="CM186">
        <v>0</v>
      </c>
      <c r="CN186">
        <v>0</v>
      </c>
      <c r="CO186">
        <v>1</v>
      </c>
      <c r="CP186" s="17">
        <v>0</v>
      </c>
      <c r="CQ186">
        <v>0</v>
      </c>
      <c r="CR186">
        <v>30</v>
      </c>
      <c r="CS186">
        <v>0</v>
      </c>
      <c r="CT186">
        <v>1</v>
      </c>
      <c r="CU186">
        <v>29</v>
      </c>
      <c r="DA186" s="33" t="s">
        <v>85</v>
      </c>
    </row>
    <row r="187" spans="1:105" x14ac:dyDescent="0.25">
      <c r="A187">
        <v>186</v>
      </c>
      <c r="B187">
        <v>16</v>
      </c>
      <c r="C187" s="24" t="s">
        <v>192</v>
      </c>
      <c r="D187" s="12">
        <v>1.2596589090453361</v>
      </c>
      <c r="E187" s="13">
        <v>1.384240559390479</v>
      </c>
      <c r="F187" s="7">
        <v>0.91</v>
      </c>
      <c r="G187" s="7">
        <f t="shared" si="25"/>
        <v>-0.1245816503451429</v>
      </c>
      <c r="H187" s="15">
        <f t="shared" si="26"/>
        <v>2.6438994684358148</v>
      </c>
      <c r="I187" s="11">
        <f>IFERROR(F187/SQRT(F187^2+U187), "X")</f>
        <v>2.1987937949940178E-2</v>
      </c>
      <c r="J187" s="32">
        <f>IFERROR(SQRT((1-I187^2)/U187), "X")</f>
        <v>2.4162569175758434E-2</v>
      </c>
      <c r="K187" s="32">
        <f t="shared" si="27"/>
        <v>41.386327452432887</v>
      </c>
      <c r="L187" s="8">
        <v>0</v>
      </c>
      <c r="M187" s="9">
        <v>1</v>
      </c>
      <c r="N187" s="8">
        <v>0</v>
      </c>
      <c r="O187" s="9">
        <v>0</v>
      </c>
      <c r="P187" s="9">
        <v>1</v>
      </c>
      <c r="Q187" s="9">
        <v>0</v>
      </c>
      <c r="R187" s="9">
        <v>0</v>
      </c>
      <c r="S187" s="8">
        <v>1722</v>
      </c>
      <c r="T187" s="9">
        <v>9</v>
      </c>
      <c r="U187" s="9">
        <f t="shared" si="28"/>
        <v>1712</v>
      </c>
      <c r="V187" s="9">
        <f>COUNTIF(B:B,B187)</f>
        <v>48</v>
      </c>
      <c r="W187" s="7">
        <v>10.525</v>
      </c>
      <c r="X187" s="7">
        <f>BM187-W187-6</f>
        <v>23.475000000000001</v>
      </c>
      <c r="Y187" s="9">
        <v>0</v>
      </c>
      <c r="Z187" s="9">
        <v>1</v>
      </c>
      <c r="AA187" s="9">
        <v>0</v>
      </c>
      <c r="AB187" s="9">
        <v>0</v>
      </c>
      <c r="AC187" s="9">
        <v>1</v>
      </c>
      <c r="AD187" s="29">
        <v>0</v>
      </c>
      <c r="AE187" s="9">
        <v>0</v>
      </c>
      <c r="AF187" s="9">
        <v>1</v>
      </c>
      <c r="AG187" s="29">
        <v>0</v>
      </c>
      <c r="AH187" s="9">
        <v>0</v>
      </c>
      <c r="AI187" s="29">
        <v>1</v>
      </c>
      <c r="AJ187" s="20">
        <v>1999</v>
      </c>
      <c r="AK187" s="32">
        <f t="shared" si="33"/>
        <v>0.12</v>
      </c>
      <c r="AL187" s="32">
        <v>0.23</v>
      </c>
      <c r="AM187" s="32">
        <v>0.53</v>
      </c>
      <c r="AN187" s="42">
        <f t="shared" si="34"/>
        <v>0.12</v>
      </c>
      <c r="AO187" s="41">
        <v>0.67</v>
      </c>
      <c r="AP187" s="17">
        <v>0.33</v>
      </c>
      <c r="AQ187">
        <v>1</v>
      </c>
      <c r="AR187" s="39">
        <f t="shared" si="31"/>
        <v>0</v>
      </c>
      <c r="AS187">
        <v>0.31</v>
      </c>
      <c r="AT187" s="39">
        <v>0.69</v>
      </c>
      <c r="AU187">
        <v>0</v>
      </c>
      <c r="AV187" s="17">
        <v>1</v>
      </c>
      <c r="AW187">
        <f t="shared" si="35"/>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v>0</v>
      </c>
      <c r="BU187" s="17">
        <v>0</v>
      </c>
      <c r="BV187">
        <v>0</v>
      </c>
      <c r="BW187">
        <v>0</v>
      </c>
      <c r="BX187">
        <v>1</v>
      </c>
      <c r="BY187" s="17">
        <v>0</v>
      </c>
      <c r="BZ187">
        <v>0</v>
      </c>
      <c r="CA187">
        <v>0</v>
      </c>
      <c r="CB187">
        <v>0</v>
      </c>
      <c r="CC187">
        <v>0</v>
      </c>
      <c r="CD187" s="17">
        <v>0</v>
      </c>
      <c r="CE187">
        <v>0</v>
      </c>
      <c r="CF187">
        <v>0</v>
      </c>
      <c r="CG187">
        <v>1</v>
      </c>
      <c r="CH187">
        <v>1</v>
      </c>
      <c r="CI187">
        <v>0</v>
      </c>
      <c r="CJ187">
        <v>0</v>
      </c>
      <c r="CK187">
        <v>0</v>
      </c>
      <c r="CL187">
        <v>0</v>
      </c>
      <c r="CM187">
        <v>0</v>
      </c>
      <c r="CN187">
        <v>0</v>
      </c>
      <c r="CO187">
        <v>1</v>
      </c>
      <c r="CP187" s="17">
        <v>0</v>
      </c>
      <c r="CQ187">
        <v>0</v>
      </c>
      <c r="CR187">
        <v>30</v>
      </c>
      <c r="CS187">
        <v>0</v>
      </c>
      <c r="CT187">
        <v>1</v>
      </c>
      <c r="CU187">
        <v>29</v>
      </c>
      <c r="DA187" s="33" t="s">
        <v>85</v>
      </c>
    </row>
    <row r="188" spans="1:105" x14ac:dyDescent="0.25">
      <c r="A188">
        <v>187</v>
      </c>
      <c r="B188">
        <v>16</v>
      </c>
      <c r="C188" s="24" t="s">
        <v>192</v>
      </c>
      <c r="D188" s="12">
        <v>5.1614617659882178</v>
      </c>
      <c r="E188" s="13">
        <v>1.3371662606187089</v>
      </c>
      <c r="F188" s="7">
        <v>3.86</v>
      </c>
      <c r="G188" s="7">
        <f t="shared" si="25"/>
        <v>3.8242955053695091</v>
      </c>
      <c r="H188" s="15">
        <f t="shared" si="26"/>
        <v>6.4986280266069265</v>
      </c>
      <c r="I188" s="11">
        <f>IFERROR(F188/SQRT(F188^2+U188), "X")</f>
        <v>9.2886748403319508E-2</v>
      </c>
      <c r="J188" s="32">
        <f>IFERROR(SQRT((1-I188^2)/U188), "X")</f>
        <v>2.4063924456818524E-2</v>
      </c>
      <c r="K188" s="32">
        <f t="shared" si="27"/>
        <v>41.555981518910123</v>
      </c>
      <c r="L188" s="8">
        <v>0</v>
      </c>
      <c r="M188" s="9">
        <v>1</v>
      </c>
      <c r="N188" s="8">
        <v>0</v>
      </c>
      <c r="O188" s="9">
        <v>0</v>
      </c>
      <c r="P188" s="9">
        <v>1</v>
      </c>
      <c r="Q188" s="9">
        <v>0</v>
      </c>
      <c r="R188" s="9">
        <v>0</v>
      </c>
      <c r="S188" s="8">
        <v>1722</v>
      </c>
      <c r="T188" s="9">
        <v>9</v>
      </c>
      <c r="U188" s="9">
        <f t="shared" si="28"/>
        <v>1712</v>
      </c>
      <c r="V188" s="9">
        <f>COUNTIF(B:B,B188)</f>
        <v>48</v>
      </c>
      <c r="W188" s="7">
        <v>10.525</v>
      </c>
      <c r="X188" s="7">
        <f>BM188-W188-6</f>
        <v>23.475000000000001</v>
      </c>
      <c r="Y188" s="9">
        <v>0</v>
      </c>
      <c r="Z188" s="9">
        <v>1</v>
      </c>
      <c r="AA188" s="9">
        <v>0</v>
      </c>
      <c r="AB188" s="9">
        <v>0</v>
      </c>
      <c r="AC188" s="9">
        <v>1</v>
      </c>
      <c r="AD188" s="29">
        <v>0</v>
      </c>
      <c r="AE188" s="9">
        <v>0</v>
      </c>
      <c r="AF188" s="9">
        <v>1</v>
      </c>
      <c r="AG188" s="29">
        <v>0</v>
      </c>
      <c r="AH188" s="9">
        <v>0</v>
      </c>
      <c r="AI188" s="29">
        <v>1</v>
      </c>
      <c r="AJ188" s="20">
        <v>1999</v>
      </c>
      <c r="AK188" s="32">
        <f t="shared" si="33"/>
        <v>0.12</v>
      </c>
      <c r="AL188" s="32">
        <v>0.23</v>
      </c>
      <c r="AM188" s="32">
        <v>0.53</v>
      </c>
      <c r="AN188" s="42">
        <f t="shared" si="34"/>
        <v>0.12</v>
      </c>
      <c r="AO188" s="41">
        <v>0.67</v>
      </c>
      <c r="AP188" s="17">
        <v>0.33</v>
      </c>
      <c r="AQ188">
        <v>1</v>
      </c>
      <c r="AR188" s="39">
        <f t="shared" si="31"/>
        <v>0</v>
      </c>
      <c r="AS188">
        <v>0.31</v>
      </c>
      <c r="AT188" s="39">
        <v>0.69</v>
      </c>
      <c r="AU188">
        <v>0</v>
      </c>
      <c r="AV188" s="17">
        <v>1</v>
      </c>
      <c r="AW188">
        <f t="shared" si="35"/>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v>0</v>
      </c>
      <c r="BU188" s="17">
        <v>0</v>
      </c>
      <c r="BV188">
        <v>0</v>
      </c>
      <c r="BW188">
        <v>0</v>
      </c>
      <c r="BX188">
        <v>1</v>
      </c>
      <c r="BY188" s="17">
        <v>0</v>
      </c>
      <c r="BZ188">
        <v>0</v>
      </c>
      <c r="CA188">
        <v>0</v>
      </c>
      <c r="CB188">
        <v>0</v>
      </c>
      <c r="CC188">
        <v>0</v>
      </c>
      <c r="CD188" s="17">
        <v>0</v>
      </c>
      <c r="CE188">
        <v>0</v>
      </c>
      <c r="CF188">
        <v>0</v>
      </c>
      <c r="CG188">
        <v>1</v>
      </c>
      <c r="CH188">
        <v>1</v>
      </c>
      <c r="CI188">
        <v>0</v>
      </c>
      <c r="CJ188">
        <v>0</v>
      </c>
      <c r="CK188">
        <v>0</v>
      </c>
      <c r="CL188">
        <v>0</v>
      </c>
      <c r="CM188">
        <v>0</v>
      </c>
      <c r="CN188">
        <v>0</v>
      </c>
      <c r="CO188">
        <v>1</v>
      </c>
      <c r="CP188" s="17">
        <v>0</v>
      </c>
      <c r="CQ188">
        <v>0</v>
      </c>
      <c r="CR188">
        <v>30</v>
      </c>
      <c r="CS188">
        <v>0</v>
      </c>
      <c r="CT188">
        <v>1</v>
      </c>
      <c r="CU188">
        <v>29</v>
      </c>
      <c r="DA188" s="33" t="s">
        <v>85</v>
      </c>
    </row>
    <row r="189" spans="1:105" x14ac:dyDescent="0.25">
      <c r="A189">
        <v>188</v>
      </c>
      <c r="B189">
        <v>16</v>
      </c>
      <c r="C189" s="24" t="s">
        <v>192</v>
      </c>
      <c r="D189" s="12">
        <v>5.1430632213731453</v>
      </c>
      <c r="E189" s="13">
        <v>1.201650285367557</v>
      </c>
      <c r="F189" s="7">
        <v>4.28</v>
      </c>
      <c r="G189" s="7">
        <f t="shared" si="25"/>
        <v>3.9414129360055883</v>
      </c>
      <c r="H189" s="15">
        <f t="shared" si="26"/>
        <v>6.3447135067407023</v>
      </c>
      <c r="I189" s="11">
        <f>IFERROR(F189/SQRT(F189^2+U189), "X")</f>
        <v>0.10289179789375939</v>
      </c>
      <c r="J189" s="32">
        <f>IFERROR(SQRT((1-I189^2)/U189), "X")</f>
        <v>2.4040139694803595E-2</v>
      </c>
      <c r="K189" s="32">
        <f t="shared" si="27"/>
        <v>41.59709605248905</v>
      </c>
      <c r="L189" s="8">
        <v>0</v>
      </c>
      <c r="M189" s="9">
        <v>1</v>
      </c>
      <c r="N189" s="8">
        <v>0</v>
      </c>
      <c r="O189" s="9">
        <v>0</v>
      </c>
      <c r="P189" s="9">
        <v>1</v>
      </c>
      <c r="Q189" s="9">
        <v>0</v>
      </c>
      <c r="R189" s="9">
        <v>0</v>
      </c>
      <c r="S189" s="8">
        <v>1722</v>
      </c>
      <c r="T189" s="9">
        <v>9</v>
      </c>
      <c r="U189" s="9">
        <f t="shared" si="28"/>
        <v>1712</v>
      </c>
      <c r="V189" s="9">
        <f>COUNTIF(B:B,B189)</f>
        <v>48</v>
      </c>
      <c r="W189" s="7">
        <v>10.525</v>
      </c>
      <c r="X189" s="7">
        <f>BM189-W189-6</f>
        <v>23.475000000000001</v>
      </c>
      <c r="Y189" s="9">
        <v>0</v>
      </c>
      <c r="Z189" s="9">
        <v>1</v>
      </c>
      <c r="AA189" s="9">
        <v>0</v>
      </c>
      <c r="AB189" s="9">
        <v>0</v>
      </c>
      <c r="AC189" s="9">
        <v>1</v>
      </c>
      <c r="AD189" s="29">
        <v>0</v>
      </c>
      <c r="AE189" s="9">
        <v>0</v>
      </c>
      <c r="AF189" s="9">
        <v>1</v>
      </c>
      <c r="AG189" s="29">
        <v>0</v>
      </c>
      <c r="AH189" s="9">
        <v>0</v>
      </c>
      <c r="AI189" s="29">
        <v>1</v>
      </c>
      <c r="AJ189" s="20">
        <v>1999</v>
      </c>
      <c r="AK189" s="32">
        <f t="shared" si="33"/>
        <v>0.12</v>
      </c>
      <c r="AL189" s="32">
        <v>0.23</v>
      </c>
      <c r="AM189" s="32">
        <v>0.53</v>
      </c>
      <c r="AN189" s="42">
        <f t="shared" si="34"/>
        <v>0.12</v>
      </c>
      <c r="AO189" s="41">
        <v>0.67</v>
      </c>
      <c r="AP189" s="17">
        <v>0.33</v>
      </c>
      <c r="AQ189">
        <v>1</v>
      </c>
      <c r="AR189" s="39">
        <f t="shared" si="31"/>
        <v>0</v>
      </c>
      <c r="AS189">
        <v>0.31</v>
      </c>
      <c r="AT189" s="39">
        <v>0.69</v>
      </c>
      <c r="AU189">
        <v>0</v>
      </c>
      <c r="AV189" s="17">
        <v>1</v>
      </c>
      <c r="AW189">
        <f t="shared" si="35"/>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v>0</v>
      </c>
      <c r="BU189" s="17">
        <v>0</v>
      </c>
      <c r="BV189">
        <v>0</v>
      </c>
      <c r="BW189">
        <v>0</v>
      </c>
      <c r="BX189">
        <v>1</v>
      </c>
      <c r="BY189" s="17">
        <v>0</v>
      </c>
      <c r="BZ189">
        <v>0</v>
      </c>
      <c r="CA189">
        <v>0</v>
      </c>
      <c r="CB189">
        <v>0</v>
      </c>
      <c r="CC189">
        <v>0</v>
      </c>
      <c r="CD189" s="17">
        <v>0</v>
      </c>
      <c r="CE189">
        <v>0</v>
      </c>
      <c r="CF189">
        <v>0</v>
      </c>
      <c r="CG189">
        <v>1</v>
      </c>
      <c r="CH189">
        <v>1</v>
      </c>
      <c r="CI189">
        <v>0</v>
      </c>
      <c r="CJ189">
        <v>0</v>
      </c>
      <c r="CK189">
        <v>0</v>
      </c>
      <c r="CL189">
        <v>0</v>
      </c>
      <c r="CM189">
        <v>0</v>
      </c>
      <c r="CN189">
        <v>0</v>
      </c>
      <c r="CO189">
        <v>1</v>
      </c>
      <c r="CP189" s="17">
        <v>0</v>
      </c>
      <c r="CQ189">
        <v>0</v>
      </c>
      <c r="CR189">
        <v>30</v>
      </c>
      <c r="CS189">
        <v>0</v>
      </c>
      <c r="CT189">
        <v>1</v>
      </c>
      <c r="CU189">
        <v>29</v>
      </c>
      <c r="DA189" s="33" t="s">
        <v>85</v>
      </c>
    </row>
    <row r="190" spans="1:105" x14ac:dyDescent="0.25">
      <c r="A190">
        <v>189</v>
      </c>
      <c r="B190">
        <v>16</v>
      </c>
      <c r="C190" s="24" t="s">
        <v>192</v>
      </c>
      <c r="D190" s="12">
        <v>13.44826715670064</v>
      </c>
      <c r="E190" s="13">
        <v>2.8921004638065901</v>
      </c>
      <c r="F190" s="7">
        <v>4.6500000000000004</v>
      </c>
      <c r="G190" s="7">
        <f t="shared" si="25"/>
        <v>10.556166692894049</v>
      </c>
      <c r="H190" s="15">
        <f t="shared" si="26"/>
        <v>16.34036762050723</v>
      </c>
      <c r="I190" s="11">
        <f>IFERROR(F190/SQRT(F190^2+U190), "X")</f>
        <v>0.11168007204614576</v>
      </c>
      <c r="J190" s="32">
        <f>IFERROR(SQRT((1-I190^2)/U190), "X")</f>
        <v>2.4017219794870051E-2</v>
      </c>
      <c r="K190" s="32">
        <f t="shared" si="27"/>
        <v>41.636792623832115</v>
      </c>
      <c r="L190" s="8">
        <v>0</v>
      </c>
      <c r="M190" s="9">
        <v>1</v>
      </c>
      <c r="N190" s="8">
        <v>0</v>
      </c>
      <c r="O190" s="9">
        <v>0</v>
      </c>
      <c r="P190" s="9">
        <v>1</v>
      </c>
      <c r="Q190" s="9">
        <v>0</v>
      </c>
      <c r="R190" s="9">
        <v>0</v>
      </c>
      <c r="S190" s="8">
        <v>1722</v>
      </c>
      <c r="T190" s="9">
        <v>9</v>
      </c>
      <c r="U190" s="9">
        <f t="shared" si="28"/>
        <v>1712</v>
      </c>
      <c r="V190" s="9">
        <f>COUNTIF(B:B,B190)</f>
        <v>48</v>
      </c>
      <c r="W190" s="7">
        <v>10.53</v>
      </c>
      <c r="X190" s="7">
        <f>BM190-W190-6</f>
        <v>23.47</v>
      </c>
      <c r="Y190" s="9">
        <v>0</v>
      </c>
      <c r="Z190" s="9">
        <v>1</v>
      </c>
      <c r="AA190" s="9">
        <v>0</v>
      </c>
      <c r="AB190" s="9">
        <v>0</v>
      </c>
      <c r="AC190" s="9">
        <v>1</v>
      </c>
      <c r="AD190" s="29">
        <v>0</v>
      </c>
      <c r="AE190" s="9">
        <v>0</v>
      </c>
      <c r="AF190" s="9">
        <v>1</v>
      </c>
      <c r="AG190" s="29">
        <v>0</v>
      </c>
      <c r="AH190" s="9">
        <v>0</v>
      </c>
      <c r="AI190" s="29">
        <v>1</v>
      </c>
      <c r="AJ190" s="20">
        <v>1999</v>
      </c>
      <c r="AK190" s="32">
        <f t="shared" si="33"/>
        <v>0.12</v>
      </c>
      <c r="AL190" s="32">
        <v>0.23</v>
      </c>
      <c r="AM190" s="32">
        <v>0.53</v>
      </c>
      <c r="AN190" s="42">
        <f t="shared" si="34"/>
        <v>0.12</v>
      </c>
      <c r="AO190" s="41">
        <v>0.67</v>
      </c>
      <c r="AP190" s="17">
        <v>0.33</v>
      </c>
      <c r="AQ190">
        <v>1</v>
      </c>
      <c r="AR190" s="39">
        <f t="shared" si="31"/>
        <v>0</v>
      </c>
      <c r="AS190">
        <v>0.31</v>
      </c>
      <c r="AT190" s="39">
        <v>0.69</v>
      </c>
      <c r="AU190">
        <v>0</v>
      </c>
      <c r="AV190" s="17">
        <v>1</v>
      </c>
      <c r="AW190">
        <f t="shared" si="35"/>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v>0</v>
      </c>
      <c r="BU190" s="17">
        <v>0</v>
      </c>
      <c r="BV190">
        <v>0</v>
      </c>
      <c r="BW190">
        <v>0</v>
      </c>
      <c r="BX190">
        <v>1</v>
      </c>
      <c r="BY190" s="17">
        <v>0</v>
      </c>
      <c r="BZ190">
        <v>0</v>
      </c>
      <c r="CA190">
        <v>0</v>
      </c>
      <c r="CB190">
        <v>0</v>
      </c>
      <c r="CC190">
        <v>0</v>
      </c>
      <c r="CD190" s="17">
        <v>0</v>
      </c>
      <c r="CE190">
        <v>0</v>
      </c>
      <c r="CF190">
        <v>0</v>
      </c>
      <c r="CG190">
        <v>1</v>
      </c>
      <c r="CH190">
        <v>1</v>
      </c>
      <c r="CI190">
        <v>0</v>
      </c>
      <c r="CJ190">
        <v>0</v>
      </c>
      <c r="CK190">
        <v>0</v>
      </c>
      <c r="CL190">
        <v>0</v>
      </c>
      <c r="CM190">
        <v>0</v>
      </c>
      <c r="CN190">
        <v>0</v>
      </c>
      <c r="CO190">
        <v>1</v>
      </c>
      <c r="CP190" s="17">
        <v>0</v>
      </c>
      <c r="CQ190">
        <v>0</v>
      </c>
      <c r="CR190">
        <v>30</v>
      </c>
      <c r="CS190">
        <v>0</v>
      </c>
      <c r="CT190">
        <v>1</v>
      </c>
      <c r="CU190">
        <v>29</v>
      </c>
      <c r="DA190" s="33" t="s">
        <v>85</v>
      </c>
    </row>
    <row r="191" spans="1:105" x14ac:dyDescent="0.25">
      <c r="A191">
        <v>190</v>
      </c>
      <c r="B191">
        <v>16</v>
      </c>
      <c r="C191" s="24" t="s">
        <v>192</v>
      </c>
      <c r="D191" s="12">
        <v>2.98486577125241</v>
      </c>
      <c r="E191" s="13">
        <v>0.81331492404697814</v>
      </c>
      <c r="F191" s="7">
        <v>3.67</v>
      </c>
      <c r="G191" s="7">
        <f t="shared" si="25"/>
        <v>2.1715508472054319</v>
      </c>
      <c r="H191" s="15">
        <f t="shared" si="26"/>
        <v>3.7981806952993882</v>
      </c>
      <c r="I191" s="11">
        <f>IFERROR(F191/SQRT(F191^2+U191), "X")</f>
        <v>6.5656535286206769E-2</v>
      </c>
      <c r="J191" s="32">
        <f>IFERROR(SQRT((1-I191^2)/U191), "X")</f>
        <v>1.7890064110683043E-2</v>
      </c>
      <c r="K191" s="32">
        <f t="shared" si="27"/>
        <v>55.896948932835322</v>
      </c>
      <c r="L191" s="8">
        <v>0</v>
      </c>
      <c r="M191" s="9">
        <v>1</v>
      </c>
      <c r="N191" s="8">
        <v>0</v>
      </c>
      <c r="O191" s="9">
        <v>0</v>
      </c>
      <c r="P191" s="9">
        <v>1</v>
      </c>
      <c r="Q191" s="9">
        <v>0</v>
      </c>
      <c r="R191" s="9">
        <v>0</v>
      </c>
      <c r="S191" s="8">
        <v>3124</v>
      </c>
      <c r="T191" s="9">
        <v>12</v>
      </c>
      <c r="U191" s="9">
        <f t="shared" si="28"/>
        <v>3111</v>
      </c>
      <c r="V191" s="9">
        <f>COUNTIF(B:B,B191)</f>
        <v>48</v>
      </c>
      <c r="W191" s="7">
        <v>9.8249999999999993</v>
      </c>
      <c r="X191" s="7">
        <f>BM191-W191-6</f>
        <v>24.175000000000001</v>
      </c>
      <c r="Y191" s="9">
        <v>0</v>
      </c>
      <c r="Z191" s="9">
        <v>1</v>
      </c>
      <c r="AA191" s="9">
        <v>0</v>
      </c>
      <c r="AB191" s="9">
        <v>0</v>
      </c>
      <c r="AC191" s="9">
        <v>1</v>
      </c>
      <c r="AD191" s="29">
        <v>0</v>
      </c>
      <c r="AE191" s="9">
        <v>0</v>
      </c>
      <c r="AF191" s="9">
        <v>1</v>
      </c>
      <c r="AG191" s="29">
        <v>0</v>
      </c>
      <c r="AH191" s="9">
        <v>0</v>
      </c>
      <c r="AI191" s="29">
        <v>1</v>
      </c>
      <c r="AJ191" s="20">
        <v>1992</v>
      </c>
      <c r="AK191" s="32">
        <f t="shared" si="33"/>
        <v>0.26250000000000001</v>
      </c>
      <c r="AL191" s="32">
        <v>0.25</v>
      </c>
      <c r="AM191" s="32">
        <v>0.22500000000000001</v>
      </c>
      <c r="AN191" s="42">
        <f t="shared" si="34"/>
        <v>0.26250000000000001</v>
      </c>
      <c r="AO191" s="41">
        <v>0.67</v>
      </c>
      <c r="AP191" s="17">
        <v>0.33</v>
      </c>
      <c r="AQ191">
        <v>0</v>
      </c>
      <c r="AR191" s="39">
        <f t="shared" si="31"/>
        <v>1</v>
      </c>
      <c r="AS191">
        <v>0.38</v>
      </c>
      <c r="AT191" s="39">
        <v>0.62</v>
      </c>
      <c r="AU191">
        <v>0</v>
      </c>
      <c r="AV191" s="17">
        <v>1</v>
      </c>
      <c r="AW191">
        <f t="shared" si="35"/>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v>0</v>
      </c>
      <c r="BU191" s="17">
        <v>0</v>
      </c>
      <c r="BV191">
        <v>0</v>
      </c>
      <c r="BW191">
        <v>1</v>
      </c>
      <c r="BX191">
        <v>0</v>
      </c>
      <c r="BY191" s="17">
        <v>0</v>
      </c>
      <c r="BZ191">
        <v>1</v>
      </c>
      <c r="CA191">
        <v>0</v>
      </c>
      <c r="CB191">
        <v>0</v>
      </c>
      <c r="CC191">
        <v>0</v>
      </c>
      <c r="CD191" s="17">
        <v>0</v>
      </c>
      <c r="CE191">
        <v>0</v>
      </c>
      <c r="CF191">
        <v>0</v>
      </c>
      <c r="CG191">
        <v>1</v>
      </c>
      <c r="CH191">
        <v>1</v>
      </c>
      <c r="CI191">
        <v>0</v>
      </c>
      <c r="CJ191">
        <v>0</v>
      </c>
      <c r="CK191">
        <v>0</v>
      </c>
      <c r="CL191">
        <v>0</v>
      </c>
      <c r="CM191">
        <v>0</v>
      </c>
      <c r="CN191">
        <v>0</v>
      </c>
      <c r="CO191">
        <v>1</v>
      </c>
      <c r="CP191" s="17">
        <v>0</v>
      </c>
      <c r="CQ191">
        <v>0</v>
      </c>
      <c r="CR191">
        <v>30</v>
      </c>
      <c r="CS191">
        <v>0</v>
      </c>
      <c r="CT191">
        <v>1</v>
      </c>
      <c r="CU191">
        <v>29</v>
      </c>
      <c r="DA191" s="33" t="s">
        <v>85</v>
      </c>
    </row>
    <row r="192" spans="1:105" x14ac:dyDescent="0.25">
      <c r="A192">
        <v>191</v>
      </c>
      <c r="B192">
        <v>16</v>
      </c>
      <c r="C192" s="24" t="s">
        <v>192</v>
      </c>
      <c r="D192" s="12">
        <v>3.4882050689460491</v>
      </c>
      <c r="E192" s="13">
        <v>0.58526930687014245</v>
      </c>
      <c r="F192" s="7">
        <v>5.9599999999999991</v>
      </c>
      <c r="G192" s="7">
        <f t="shared" si="25"/>
        <v>2.9029357620759066</v>
      </c>
      <c r="H192" s="15">
        <f t="shared" si="26"/>
        <v>4.0734743758161915</v>
      </c>
      <c r="I192" s="11">
        <f>IFERROR(F192/SQRT(F192^2+U192), "X")</f>
        <v>0.10625048008086851</v>
      </c>
      <c r="J192" s="32">
        <f>IFERROR(SQRT((1-I192^2)/U192), "X")</f>
        <v>1.7827261758534989E-2</v>
      </c>
      <c r="K192" s="32">
        <f t="shared" si="27"/>
        <v>56.093864192084325</v>
      </c>
      <c r="L192" s="8">
        <v>0</v>
      </c>
      <c r="M192" s="9">
        <v>1</v>
      </c>
      <c r="N192" s="8">
        <v>0</v>
      </c>
      <c r="O192" s="9">
        <v>0</v>
      </c>
      <c r="P192" s="9">
        <v>1</v>
      </c>
      <c r="Q192" s="9">
        <v>0</v>
      </c>
      <c r="R192" s="9">
        <v>0</v>
      </c>
      <c r="S192" s="8">
        <v>3124</v>
      </c>
      <c r="T192" s="9">
        <v>12</v>
      </c>
      <c r="U192" s="9">
        <f t="shared" si="28"/>
        <v>3111</v>
      </c>
      <c r="V192" s="9">
        <f>COUNTIF(B:B,B192)</f>
        <v>48</v>
      </c>
      <c r="W192" s="7">
        <v>9.8249999999999993</v>
      </c>
      <c r="X192" s="7">
        <f>BM192-W192-6</f>
        <v>24.175000000000001</v>
      </c>
      <c r="Y192" s="9">
        <v>0</v>
      </c>
      <c r="Z192" s="9">
        <v>1</v>
      </c>
      <c r="AA192" s="9">
        <v>0</v>
      </c>
      <c r="AB192" s="9">
        <v>0</v>
      </c>
      <c r="AC192" s="9">
        <v>1</v>
      </c>
      <c r="AD192" s="29">
        <v>0</v>
      </c>
      <c r="AE192" s="9">
        <v>0</v>
      </c>
      <c r="AF192" s="9">
        <v>1</v>
      </c>
      <c r="AG192" s="29">
        <v>0</v>
      </c>
      <c r="AH192" s="9">
        <v>0</v>
      </c>
      <c r="AI192" s="29">
        <v>1</v>
      </c>
      <c r="AJ192" s="20">
        <v>1992</v>
      </c>
      <c r="AK192" s="32">
        <f t="shared" si="33"/>
        <v>0.26250000000000001</v>
      </c>
      <c r="AL192" s="32">
        <v>0.25</v>
      </c>
      <c r="AM192" s="32">
        <v>0.22500000000000001</v>
      </c>
      <c r="AN192" s="42">
        <f t="shared" si="34"/>
        <v>0.26250000000000001</v>
      </c>
      <c r="AO192" s="41">
        <v>0.67</v>
      </c>
      <c r="AP192" s="17">
        <v>0.33</v>
      </c>
      <c r="AQ192">
        <v>0</v>
      </c>
      <c r="AR192" s="39">
        <f t="shared" si="31"/>
        <v>1</v>
      </c>
      <c r="AS192">
        <v>0.38</v>
      </c>
      <c r="AT192" s="39">
        <v>0.62</v>
      </c>
      <c r="AU192">
        <v>0</v>
      </c>
      <c r="AV192" s="17">
        <v>1</v>
      </c>
      <c r="AW192">
        <f t="shared" si="35"/>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v>0</v>
      </c>
      <c r="BU192" s="17">
        <v>0</v>
      </c>
      <c r="BV192">
        <v>0</v>
      </c>
      <c r="BW192">
        <v>1</v>
      </c>
      <c r="BX192">
        <v>0</v>
      </c>
      <c r="BY192" s="17">
        <v>0</v>
      </c>
      <c r="BZ192">
        <v>1</v>
      </c>
      <c r="CA192">
        <v>0</v>
      </c>
      <c r="CB192">
        <v>0</v>
      </c>
      <c r="CC192">
        <v>0</v>
      </c>
      <c r="CD192" s="17">
        <v>0</v>
      </c>
      <c r="CE192">
        <v>0</v>
      </c>
      <c r="CF192">
        <v>0</v>
      </c>
      <c r="CG192">
        <v>1</v>
      </c>
      <c r="CH192">
        <v>1</v>
      </c>
      <c r="CI192">
        <v>0</v>
      </c>
      <c r="CJ192">
        <v>0</v>
      </c>
      <c r="CK192">
        <v>0</v>
      </c>
      <c r="CL192">
        <v>0</v>
      </c>
      <c r="CM192">
        <v>0</v>
      </c>
      <c r="CN192">
        <v>0</v>
      </c>
      <c r="CO192">
        <v>1</v>
      </c>
      <c r="CP192" s="17">
        <v>0</v>
      </c>
      <c r="CQ192">
        <v>0</v>
      </c>
      <c r="CR192">
        <v>30</v>
      </c>
      <c r="CS192">
        <v>0</v>
      </c>
      <c r="CT192">
        <v>1</v>
      </c>
      <c r="CU192">
        <v>29</v>
      </c>
      <c r="DA192" s="33" t="s">
        <v>85</v>
      </c>
    </row>
    <row r="193" spans="1:105" x14ac:dyDescent="0.25">
      <c r="A193">
        <v>192</v>
      </c>
      <c r="B193">
        <v>16</v>
      </c>
      <c r="C193" s="24" t="s">
        <v>192</v>
      </c>
      <c r="D193" s="12">
        <v>6.185875879493441</v>
      </c>
      <c r="E193" s="13">
        <v>1.1165840937713789</v>
      </c>
      <c r="F193" s="7">
        <v>5.5400000000000009</v>
      </c>
      <c r="G193" s="7">
        <f t="shared" si="25"/>
        <v>5.0692917857220623</v>
      </c>
      <c r="H193" s="15">
        <f t="shared" si="26"/>
        <v>7.3024599732648197</v>
      </c>
      <c r="I193" s="11">
        <f>IFERROR(F193/SQRT(F193^2+U193), "X")</f>
        <v>9.8838919550565119E-2</v>
      </c>
      <c r="J193" s="32">
        <f>IFERROR(SQRT((1-I193^2)/U193), "X")</f>
        <v>1.7840960207683235E-2</v>
      </c>
      <c r="K193" s="32">
        <f t="shared" si="27"/>
        <v>56.050794820412669</v>
      </c>
      <c r="L193" s="8">
        <v>0</v>
      </c>
      <c r="M193" s="9">
        <v>1</v>
      </c>
      <c r="N193" s="8">
        <v>0</v>
      </c>
      <c r="O193" s="9">
        <v>0</v>
      </c>
      <c r="P193" s="9">
        <v>1</v>
      </c>
      <c r="Q193" s="9">
        <v>0</v>
      </c>
      <c r="R193" s="9">
        <v>0</v>
      </c>
      <c r="S193" s="8">
        <v>3124</v>
      </c>
      <c r="T193" s="9">
        <v>12</v>
      </c>
      <c r="U193" s="9">
        <f t="shared" si="28"/>
        <v>3111</v>
      </c>
      <c r="V193" s="9">
        <f>COUNTIF(B:B,B193)</f>
        <v>48</v>
      </c>
      <c r="W193" s="7">
        <v>9.8249999999999993</v>
      </c>
      <c r="X193" s="7">
        <f>BM193-W193-6</f>
        <v>24.175000000000001</v>
      </c>
      <c r="Y193" s="9">
        <v>0</v>
      </c>
      <c r="Z193" s="9">
        <v>1</v>
      </c>
      <c r="AA193" s="9">
        <v>0</v>
      </c>
      <c r="AB193" s="9">
        <v>0</v>
      </c>
      <c r="AC193" s="9">
        <v>1</v>
      </c>
      <c r="AD193" s="29">
        <v>0</v>
      </c>
      <c r="AE193" s="9">
        <v>0</v>
      </c>
      <c r="AF193" s="9">
        <v>1</v>
      </c>
      <c r="AG193" s="29">
        <v>0</v>
      </c>
      <c r="AH193" s="9">
        <v>0</v>
      </c>
      <c r="AI193" s="29">
        <v>1</v>
      </c>
      <c r="AJ193" s="20">
        <v>1992</v>
      </c>
      <c r="AK193" s="32">
        <f t="shared" si="33"/>
        <v>0.26250000000000001</v>
      </c>
      <c r="AL193" s="32">
        <v>0.25</v>
      </c>
      <c r="AM193" s="32">
        <v>0.22500000000000001</v>
      </c>
      <c r="AN193" s="42">
        <f t="shared" si="34"/>
        <v>0.26250000000000001</v>
      </c>
      <c r="AO193" s="41">
        <v>0.67</v>
      </c>
      <c r="AP193" s="17">
        <v>0.33</v>
      </c>
      <c r="AQ193">
        <v>0</v>
      </c>
      <c r="AR193" s="39">
        <f t="shared" si="31"/>
        <v>1</v>
      </c>
      <c r="AS193">
        <v>0.38</v>
      </c>
      <c r="AT193" s="39">
        <v>0.62</v>
      </c>
      <c r="AU193">
        <v>0</v>
      </c>
      <c r="AV193" s="17">
        <v>1</v>
      </c>
      <c r="AW193">
        <f t="shared" si="35"/>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v>0</v>
      </c>
      <c r="BU193" s="17">
        <v>0</v>
      </c>
      <c r="BV193">
        <v>0</v>
      </c>
      <c r="BW193">
        <v>1</v>
      </c>
      <c r="BX193">
        <v>0</v>
      </c>
      <c r="BY193" s="17">
        <v>0</v>
      </c>
      <c r="BZ193">
        <v>1</v>
      </c>
      <c r="CA193">
        <v>0</v>
      </c>
      <c r="CB193">
        <v>0</v>
      </c>
      <c r="CC193">
        <v>0</v>
      </c>
      <c r="CD193" s="17">
        <v>0</v>
      </c>
      <c r="CE193">
        <v>0</v>
      </c>
      <c r="CF193">
        <v>0</v>
      </c>
      <c r="CG193">
        <v>1</v>
      </c>
      <c r="CH193">
        <v>1</v>
      </c>
      <c r="CI193">
        <v>0</v>
      </c>
      <c r="CJ193">
        <v>0</v>
      </c>
      <c r="CK193">
        <v>0</v>
      </c>
      <c r="CL193">
        <v>0</v>
      </c>
      <c r="CM193">
        <v>0</v>
      </c>
      <c r="CN193">
        <v>0</v>
      </c>
      <c r="CO193">
        <v>1</v>
      </c>
      <c r="CP193" s="17">
        <v>0</v>
      </c>
      <c r="CQ193">
        <v>0</v>
      </c>
      <c r="CR193">
        <v>30</v>
      </c>
      <c r="CS193">
        <v>0</v>
      </c>
      <c r="CT193">
        <v>1</v>
      </c>
      <c r="CU193">
        <v>29</v>
      </c>
      <c r="DA193" s="33" t="s">
        <v>85</v>
      </c>
    </row>
    <row r="194" spans="1:105" x14ac:dyDescent="0.25">
      <c r="A194">
        <v>193</v>
      </c>
      <c r="B194">
        <v>16</v>
      </c>
      <c r="C194" s="24" t="s">
        <v>192</v>
      </c>
      <c r="D194" s="12">
        <v>8.9989155533993994</v>
      </c>
      <c r="E194" s="13">
        <v>2.7604035439875458</v>
      </c>
      <c r="F194" s="7">
        <v>3.26</v>
      </c>
      <c r="G194" s="7">
        <f t="shared" ref="G194:G257" si="36">D194-E194</f>
        <v>6.2385120094118536</v>
      </c>
      <c r="H194" s="15">
        <f t="shared" ref="H194:H257" si="37">D194+E194</f>
        <v>11.759319097386946</v>
      </c>
      <c r="I194" s="11">
        <f>IFERROR(F194/SQRT(F194^2+U194), "X")</f>
        <v>5.834814507735156E-2</v>
      </c>
      <c r="J194" s="32">
        <f>IFERROR(SQRT((1-I194^2)/U194), "X")</f>
        <v>1.7898204011457534E-2</v>
      </c>
      <c r="K194" s="32">
        <f t="shared" ref="K194:K257" si="38">IFERROR(1/J194, "X")</f>
        <v>55.871527632596546</v>
      </c>
      <c r="L194" s="8">
        <v>0</v>
      </c>
      <c r="M194" s="9">
        <v>1</v>
      </c>
      <c r="N194" s="8">
        <v>0</v>
      </c>
      <c r="O194" s="9">
        <v>0</v>
      </c>
      <c r="P194" s="9">
        <v>1</v>
      </c>
      <c r="Q194" s="9">
        <v>0</v>
      </c>
      <c r="R194" s="9">
        <v>0</v>
      </c>
      <c r="S194" s="8">
        <v>3124</v>
      </c>
      <c r="T194" s="9">
        <v>12</v>
      </c>
      <c r="U194" s="9">
        <f t="shared" ref="U194:U257" si="39">S194-T194-1</f>
        <v>3111</v>
      </c>
      <c r="V194" s="9">
        <f>COUNTIF(B:B,B194)</f>
        <v>48</v>
      </c>
      <c r="W194" s="7">
        <v>9.8249999999999993</v>
      </c>
      <c r="X194" s="7">
        <f>BM194-W194-6</f>
        <v>24.175000000000001</v>
      </c>
      <c r="Y194" s="9">
        <v>0</v>
      </c>
      <c r="Z194" s="9">
        <v>1</v>
      </c>
      <c r="AA194" s="9">
        <v>0</v>
      </c>
      <c r="AB194" s="9">
        <v>0</v>
      </c>
      <c r="AC194" s="9">
        <v>1</v>
      </c>
      <c r="AD194" s="29">
        <v>0</v>
      </c>
      <c r="AE194" s="9">
        <v>0</v>
      </c>
      <c r="AF194" s="9">
        <v>1</v>
      </c>
      <c r="AG194" s="29">
        <v>0</v>
      </c>
      <c r="AH194" s="9">
        <v>0</v>
      </c>
      <c r="AI194" s="29">
        <v>1</v>
      </c>
      <c r="AJ194" s="20">
        <v>1992</v>
      </c>
      <c r="AK194" s="32">
        <f t="shared" si="33"/>
        <v>0.26250000000000001</v>
      </c>
      <c r="AL194" s="32">
        <v>0.25</v>
      </c>
      <c r="AM194" s="32">
        <v>0.22500000000000001</v>
      </c>
      <c r="AN194" s="42">
        <f t="shared" si="34"/>
        <v>0.26250000000000001</v>
      </c>
      <c r="AO194" s="41">
        <v>0.67</v>
      </c>
      <c r="AP194" s="17">
        <v>0.33</v>
      </c>
      <c r="AQ194">
        <v>0</v>
      </c>
      <c r="AR194" s="39">
        <f t="shared" si="31"/>
        <v>1</v>
      </c>
      <c r="AS194">
        <v>0.38</v>
      </c>
      <c r="AT194" s="39">
        <v>0.62</v>
      </c>
      <c r="AU194">
        <v>0</v>
      </c>
      <c r="AV194" s="17">
        <v>1</v>
      </c>
      <c r="AW194">
        <f t="shared" si="35"/>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v>0</v>
      </c>
      <c r="BU194" s="17">
        <v>0</v>
      </c>
      <c r="BV194">
        <v>0</v>
      </c>
      <c r="BW194">
        <v>1</v>
      </c>
      <c r="BX194">
        <v>0</v>
      </c>
      <c r="BY194" s="17">
        <v>0</v>
      </c>
      <c r="BZ194">
        <v>1</v>
      </c>
      <c r="CA194">
        <v>0</v>
      </c>
      <c r="CB194">
        <v>0</v>
      </c>
      <c r="CC194">
        <v>0</v>
      </c>
      <c r="CD194" s="17">
        <v>0</v>
      </c>
      <c r="CE194">
        <v>0</v>
      </c>
      <c r="CF194">
        <v>0</v>
      </c>
      <c r="CG194">
        <v>1</v>
      </c>
      <c r="CH194">
        <v>1</v>
      </c>
      <c r="CI194">
        <v>0</v>
      </c>
      <c r="CJ194">
        <v>0</v>
      </c>
      <c r="CK194">
        <v>0</v>
      </c>
      <c r="CL194">
        <v>0</v>
      </c>
      <c r="CM194">
        <v>0</v>
      </c>
      <c r="CN194">
        <v>0</v>
      </c>
      <c r="CO194">
        <v>1</v>
      </c>
      <c r="CP194" s="17">
        <v>0</v>
      </c>
      <c r="CQ194">
        <v>0</v>
      </c>
      <c r="CR194">
        <v>30</v>
      </c>
      <c r="CS194">
        <v>0</v>
      </c>
      <c r="CT194">
        <v>1</v>
      </c>
      <c r="CU194">
        <v>29</v>
      </c>
      <c r="DA194" s="33" t="s">
        <v>85</v>
      </c>
    </row>
    <row r="195" spans="1:105" x14ac:dyDescent="0.25">
      <c r="A195">
        <v>194</v>
      </c>
      <c r="B195">
        <v>16</v>
      </c>
      <c r="C195" s="24" t="s">
        <v>192</v>
      </c>
      <c r="D195" s="12">
        <v>3.113947038055342</v>
      </c>
      <c r="E195" s="13">
        <v>0.8025636696018924</v>
      </c>
      <c r="F195" s="7">
        <v>3.88</v>
      </c>
      <c r="G195" s="7">
        <f t="shared" si="36"/>
        <v>2.3113833684534497</v>
      </c>
      <c r="H195" s="15">
        <f t="shared" si="37"/>
        <v>3.9165107076572343</v>
      </c>
      <c r="I195" s="11">
        <f>IFERROR(F195/SQRT(F195^2+U195), "X")</f>
        <v>6.9307217002947966E-2</v>
      </c>
      <c r="J195" s="32">
        <f>IFERROR(SQRT((1-I195^2)/U195), "X")</f>
        <v>1.7862684794574219E-2</v>
      </c>
      <c r="K195" s="32">
        <f t="shared" si="38"/>
        <v>55.982625876248427</v>
      </c>
      <c r="L195" s="8">
        <v>0</v>
      </c>
      <c r="M195" s="9">
        <v>1</v>
      </c>
      <c r="N195" s="8">
        <v>0</v>
      </c>
      <c r="O195" s="9">
        <v>0</v>
      </c>
      <c r="P195" s="9">
        <v>1</v>
      </c>
      <c r="Q195" s="9">
        <v>0</v>
      </c>
      <c r="R195" s="9">
        <v>0</v>
      </c>
      <c r="S195" s="8">
        <v>3132</v>
      </c>
      <c r="T195" s="9">
        <v>12</v>
      </c>
      <c r="U195" s="9">
        <f t="shared" si="39"/>
        <v>3119</v>
      </c>
      <c r="V195" s="9">
        <f>COUNTIF(B:B,B195)</f>
        <v>48</v>
      </c>
      <c r="W195" s="7">
        <v>9.8249999999999993</v>
      </c>
      <c r="X195" s="7">
        <f>BM195-W195-6</f>
        <v>24.175000000000001</v>
      </c>
      <c r="Y195" s="9">
        <v>0</v>
      </c>
      <c r="Z195" s="9">
        <v>1</v>
      </c>
      <c r="AA195" s="9">
        <v>0</v>
      </c>
      <c r="AB195" s="9">
        <v>0</v>
      </c>
      <c r="AC195" s="9">
        <v>1</v>
      </c>
      <c r="AD195" s="29">
        <v>0</v>
      </c>
      <c r="AE195" s="9">
        <v>0</v>
      </c>
      <c r="AF195" s="9">
        <v>1</v>
      </c>
      <c r="AG195" s="29">
        <v>0</v>
      </c>
      <c r="AH195" s="9">
        <v>0</v>
      </c>
      <c r="AI195" s="29">
        <v>1</v>
      </c>
      <c r="AJ195" s="20">
        <v>1992</v>
      </c>
      <c r="AK195" s="32">
        <f t="shared" si="33"/>
        <v>0.26250000000000001</v>
      </c>
      <c r="AL195" s="32">
        <v>0.25</v>
      </c>
      <c r="AM195" s="32">
        <v>0.22500000000000001</v>
      </c>
      <c r="AN195" s="42">
        <f t="shared" si="34"/>
        <v>0.26250000000000001</v>
      </c>
      <c r="AO195" s="41">
        <v>0.67</v>
      </c>
      <c r="AP195" s="17">
        <v>0.33</v>
      </c>
      <c r="AQ195">
        <v>0</v>
      </c>
      <c r="AR195" s="39">
        <f t="shared" si="31"/>
        <v>1</v>
      </c>
      <c r="AS195">
        <v>0.38</v>
      </c>
      <c r="AT195" s="39">
        <v>0.62</v>
      </c>
      <c r="AU195">
        <v>0</v>
      </c>
      <c r="AV195" s="17">
        <v>1</v>
      </c>
      <c r="AW195">
        <f t="shared" si="35"/>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v>0</v>
      </c>
      <c r="BU195" s="17">
        <v>0</v>
      </c>
      <c r="BV195">
        <v>0</v>
      </c>
      <c r="BW195">
        <v>1</v>
      </c>
      <c r="BX195">
        <v>0</v>
      </c>
      <c r="BY195" s="17">
        <v>0</v>
      </c>
      <c r="BZ195">
        <v>1</v>
      </c>
      <c r="CA195">
        <v>0</v>
      </c>
      <c r="CB195">
        <v>0</v>
      </c>
      <c r="CC195">
        <v>0</v>
      </c>
      <c r="CD195" s="17">
        <v>0</v>
      </c>
      <c r="CE195">
        <v>0</v>
      </c>
      <c r="CF195">
        <v>0</v>
      </c>
      <c r="CG195">
        <v>1</v>
      </c>
      <c r="CH195">
        <v>1</v>
      </c>
      <c r="CI195">
        <v>0</v>
      </c>
      <c r="CJ195">
        <v>0</v>
      </c>
      <c r="CK195">
        <v>0</v>
      </c>
      <c r="CL195">
        <v>0</v>
      </c>
      <c r="CM195">
        <v>0</v>
      </c>
      <c r="CN195">
        <v>0</v>
      </c>
      <c r="CO195">
        <v>1</v>
      </c>
      <c r="CP195" s="17">
        <v>0</v>
      </c>
      <c r="CQ195">
        <v>0</v>
      </c>
      <c r="CR195">
        <v>30</v>
      </c>
      <c r="CS195">
        <v>0</v>
      </c>
      <c r="CT195">
        <v>1</v>
      </c>
      <c r="CU195">
        <v>29</v>
      </c>
      <c r="DA195" s="33" t="s">
        <v>85</v>
      </c>
    </row>
    <row r="196" spans="1:105" x14ac:dyDescent="0.25">
      <c r="A196">
        <v>195</v>
      </c>
      <c r="B196">
        <v>16</v>
      </c>
      <c r="C196" s="24" t="s">
        <v>192</v>
      </c>
      <c r="D196" s="12">
        <v>3.4204697615358488</v>
      </c>
      <c r="E196" s="13">
        <v>0.5516886712154595</v>
      </c>
      <c r="F196" s="7">
        <v>6.2</v>
      </c>
      <c r="G196" s="7">
        <f t="shared" si="36"/>
        <v>2.8687810903203892</v>
      </c>
      <c r="H196" s="15">
        <f t="shared" si="37"/>
        <v>3.9721584327513084</v>
      </c>
      <c r="I196" s="11">
        <f>IFERROR(F196/SQRT(F196^2+U196), "X")</f>
        <v>0.11033775320857062</v>
      </c>
      <c r="J196" s="32">
        <f>IFERROR(SQRT((1-I196^2)/U196), "X")</f>
        <v>1.7796411807833971E-2</v>
      </c>
      <c r="K196" s="32">
        <f t="shared" si="38"/>
        <v>56.191102498527286</v>
      </c>
      <c r="L196" s="8">
        <v>0</v>
      </c>
      <c r="M196" s="9">
        <v>1</v>
      </c>
      <c r="N196" s="8">
        <v>0</v>
      </c>
      <c r="O196" s="9">
        <v>0</v>
      </c>
      <c r="P196" s="9">
        <v>1</v>
      </c>
      <c r="Q196" s="9">
        <v>0</v>
      </c>
      <c r="R196" s="9">
        <v>0</v>
      </c>
      <c r="S196" s="8">
        <v>3132</v>
      </c>
      <c r="T196" s="9">
        <v>12</v>
      </c>
      <c r="U196" s="9">
        <f t="shared" si="39"/>
        <v>3119</v>
      </c>
      <c r="V196" s="9">
        <f>COUNTIF(B:B,B196)</f>
        <v>48</v>
      </c>
      <c r="W196" s="7">
        <v>9.8249999999999993</v>
      </c>
      <c r="X196" s="7">
        <f>BM196-W196-6</f>
        <v>24.175000000000001</v>
      </c>
      <c r="Y196" s="9">
        <v>0</v>
      </c>
      <c r="Z196" s="9">
        <v>1</v>
      </c>
      <c r="AA196" s="9">
        <v>0</v>
      </c>
      <c r="AB196" s="9">
        <v>0</v>
      </c>
      <c r="AC196" s="9">
        <v>1</v>
      </c>
      <c r="AD196" s="29">
        <v>0</v>
      </c>
      <c r="AE196" s="9">
        <v>0</v>
      </c>
      <c r="AF196" s="9">
        <v>1</v>
      </c>
      <c r="AG196" s="29">
        <v>0</v>
      </c>
      <c r="AH196" s="9">
        <v>0</v>
      </c>
      <c r="AI196" s="29">
        <v>1</v>
      </c>
      <c r="AJ196" s="20">
        <v>1992</v>
      </c>
      <c r="AK196" s="32">
        <f t="shared" si="33"/>
        <v>0.26250000000000001</v>
      </c>
      <c r="AL196" s="32">
        <v>0.25</v>
      </c>
      <c r="AM196" s="32">
        <v>0.22500000000000001</v>
      </c>
      <c r="AN196" s="42">
        <f t="shared" si="34"/>
        <v>0.26250000000000001</v>
      </c>
      <c r="AO196" s="41">
        <v>0.67</v>
      </c>
      <c r="AP196" s="17">
        <v>0.33</v>
      </c>
      <c r="AQ196">
        <v>0</v>
      </c>
      <c r="AR196" s="39">
        <f t="shared" si="31"/>
        <v>1</v>
      </c>
      <c r="AS196">
        <v>0.38</v>
      </c>
      <c r="AT196" s="39">
        <v>0.62</v>
      </c>
      <c r="AU196">
        <v>0</v>
      </c>
      <c r="AV196" s="17">
        <v>1</v>
      </c>
      <c r="AW196">
        <f t="shared" si="35"/>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v>0</v>
      </c>
      <c r="BU196" s="17">
        <v>0</v>
      </c>
      <c r="BV196">
        <v>0</v>
      </c>
      <c r="BW196">
        <v>1</v>
      </c>
      <c r="BX196">
        <v>0</v>
      </c>
      <c r="BY196" s="17">
        <v>0</v>
      </c>
      <c r="BZ196">
        <v>1</v>
      </c>
      <c r="CA196">
        <v>0</v>
      </c>
      <c r="CB196">
        <v>0</v>
      </c>
      <c r="CC196">
        <v>0</v>
      </c>
      <c r="CD196" s="17">
        <v>0</v>
      </c>
      <c r="CE196">
        <v>0</v>
      </c>
      <c r="CF196">
        <v>0</v>
      </c>
      <c r="CG196">
        <v>1</v>
      </c>
      <c r="CH196">
        <v>1</v>
      </c>
      <c r="CI196">
        <v>0</v>
      </c>
      <c r="CJ196">
        <v>0</v>
      </c>
      <c r="CK196">
        <v>0</v>
      </c>
      <c r="CL196">
        <v>0</v>
      </c>
      <c r="CM196">
        <v>0</v>
      </c>
      <c r="CN196">
        <v>0</v>
      </c>
      <c r="CO196">
        <v>1</v>
      </c>
      <c r="CP196" s="17">
        <v>0</v>
      </c>
      <c r="CQ196">
        <v>0</v>
      </c>
      <c r="CR196">
        <v>30</v>
      </c>
      <c r="CS196">
        <v>0</v>
      </c>
      <c r="CT196">
        <v>1</v>
      </c>
      <c r="CU196">
        <v>29</v>
      </c>
      <c r="DA196" s="33" t="s">
        <v>85</v>
      </c>
    </row>
    <row r="197" spans="1:105" x14ac:dyDescent="0.25">
      <c r="A197">
        <v>196</v>
      </c>
      <c r="B197">
        <v>16</v>
      </c>
      <c r="C197" s="24" t="s">
        <v>192</v>
      </c>
      <c r="D197" s="12">
        <v>6.1386401508842336</v>
      </c>
      <c r="E197" s="13">
        <v>1.090344609393292</v>
      </c>
      <c r="F197" s="7">
        <v>5.63</v>
      </c>
      <c r="G197" s="7">
        <f t="shared" si="36"/>
        <v>5.0482955414909414</v>
      </c>
      <c r="H197" s="15">
        <f t="shared" si="37"/>
        <v>7.2289847602775259</v>
      </c>
      <c r="I197" s="11">
        <f>IFERROR(F197/SQRT(F197^2+U197), "X")</f>
        <v>0.10030095821492577</v>
      </c>
      <c r="J197" s="32">
        <f>IFERROR(SQRT((1-I197^2)/U197), "X")</f>
        <v>1.7815445508867808E-2</v>
      </c>
      <c r="K197" s="32">
        <f t="shared" si="38"/>
        <v>56.131068936908733</v>
      </c>
      <c r="L197" s="8">
        <v>0</v>
      </c>
      <c r="M197" s="9">
        <v>1</v>
      </c>
      <c r="N197" s="8">
        <v>0</v>
      </c>
      <c r="O197" s="9">
        <v>0</v>
      </c>
      <c r="P197" s="9">
        <v>1</v>
      </c>
      <c r="Q197" s="9">
        <v>0</v>
      </c>
      <c r="R197" s="9">
        <v>0</v>
      </c>
      <c r="S197" s="8">
        <v>3132</v>
      </c>
      <c r="T197" s="9">
        <v>12</v>
      </c>
      <c r="U197" s="9">
        <f t="shared" si="39"/>
        <v>3119</v>
      </c>
      <c r="V197" s="9">
        <f>COUNTIF(B:B,B197)</f>
        <v>48</v>
      </c>
      <c r="W197" s="7">
        <v>9.8249999999999993</v>
      </c>
      <c r="X197" s="7">
        <f>BM197-W197-6</f>
        <v>24.175000000000001</v>
      </c>
      <c r="Y197" s="9">
        <v>0</v>
      </c>
      <c r="Z197" s="9">
        <v>1</v>
      </c>
      <c r="AA197" s="9">
        <v>0</v>
      </c>
      <c r="AB197" s="9">
        <v>0</v>
      </c>
      <c r="AC197" s="9">
        <v>1</v>
      </c>
      <c r="AD197" s="29">
        <v>0</v>
      </c>
      <c r="AE197" s="9">
        <v>0</v>
      </c>
      <c r="AF197" s="9">
        <v>1</v>
      </c>
      <c r="AG197" s="29">
        <v>0</v>
      </c>
      <c r="AH197" s="9">
        <v>0</v>
      </c>
      <c r="AI197" s="29">
        <v>1</v>
      </c>
      <c r="AJ197" s="20">
        <v>1992</v>
      </c>
      <c r="AK197" s="32">
        <f t="shared" si="33"/>
        <v>0.26250000000000001</v>
      </c>
      <c r="AL197" s="32">
        <v>0.25</v>
      </c>
      <c r="AM197" s="32">
        <v>0.22500000000000001</v>
      </c>
      <c r="AN197" s="42">
        <f t="shared" si="34"/>
        <v>0.26250000000000001</v>
      </c>
      <c r="AO197" s="41">
        <v>0.67</v>
      </c>
      <c r="AP197" s="17">
        <v>0.33</v>
      </c>
      <c r="AQ197">
        <v>0</v>
      </c>
      <c r="AR197" s="39">
        <f t="shared" si="31"/>
        <v>1</v>
      </c>
      <c r="AS197">
        <v>0.38</v>
      </c>
      <c r="AT197" s="39">
        <v>0.62</v>
      </c>
      <c r="AU197">
        <v>0</v>
      </c>
      <c r="AV197" s="17">
        <v>1</v>
      </c>
      <c r="AW197">
        <f t="shared" si="35"/>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v>0</v>
      </c>
      <c r="BU197" s="17">
        <v>0</v>
      </c>
      <c r="BV197">
        <v>0</v>
      </c>
      <c r="BW197">
        <v>1</v>
      </c>
      <c r="BX197">
        <v>0</v>
      </c>
      <c r="BY197" s="17">
        <v>0</v>
      </c>
      <c r="BZ197">
        <v>1</v>
      </c>
      <c r="CA197">
        <v>0</v>
      </c>
      <c r="CB197">
        <v>0</v>
      </c>
      <c r="CC197">
        <v>0</v>
      </c>
      <c r="CD197" s="17">
        <v>0</v>
      </c>
      <c r="CE197">
        <v>0</v>
      </c>
      <c r="CF197">
        <v>0</v>
      </c>
      <c r="CG197">
        <v>1</v>
      </c>
      <c r="CH197">
        <v>1</v>
      </c>
      <c r="CI197">
        <v>0</v>
      </c>
      <c r="CJ197">
        <v>0</v>
      </c>
      <c r="CK197">
        <v>0</v>
      </c>
      <c r="CL197">
        <v>0</v>
      </c>
      <c r="CM197">
        <v>0</v>
      </c>
      <c r="CN197">
        <v>0</v>
      </c>
      <c r="CO197">
        <v>1</v>
      </c>
      <c r="CP197" s="17">
        <v>0</v>
      </c>
      <c r="CQ197">
        <v>0</v>
      </c>
      <c r="CR197">
        <v>30</v>
      </c>
      <c r="CS197">
        <v>0</v>
      </c>
      <c r="CT197">
        <v>1</v>
      </c>
      <c r="CU197">
        <v>29</v>
      </c>
      <c r="DA197" s="33" t="s">
        <v>85</v>
      </c>
    </row>
    <row r="198" spans="1:105" x14ac:dyDescent="0.25">
      <c r="A198">
        <v>197</v>
      </c>
      <c r="B198">
        <v>16</v>
      </c>
      <c r="C198" s="24" t="s">
        <v>192</v>
      </c>
      <c r="D198" s="12">
        <v>9.1285224080682958</v>
      </c>
      <c r="E198" s="13">
        <v>2.7578617547034132</v>
      </c>
      <c r="F198" s="7">
        <v>3.31</v>
      </c>
      <c r="G198" s="7">
        <f t="shared" si="36"/>
        <v>6.3706606533648831</v>
      </c>
      <c r="H198" s="15">
        <f t="shared" si="37"/>
        <v>11.886384162771709</v>
      </c>
      <c r="I198" s="11">
        <f>IFERROR(F198/SQRT(F198^2+U198), "X")</f>
        <v>5.9164182853938298E-2</v>
      </c>
      <c r="J198" s="32">
        <f>IFERROR(SQRT((1-I198^2)/U198), "X")</f>
        <v>1.7874375484573501E-2</v>
      </c>
      <c r="K198" s="32">
        <f t="shared" si="38"/>
        <v>55.946010581631292</v>
      </c>
      <c r="L198" s="8">
        <v>0</v>
      </c>
      <c r="M198" s="9">
        <v>1</v>
      </c>
      <c r="N198" s="8">
        <v>0</v>
      </c>
      <c r="O198" s="9">
        <v>0</v>
      </c>
      <c r="P198" s="9">
        <v>1</v>
      </c>
      <c r="Q198" s="9">
        <v>0</v>
      </c>
      <c r="R198" s="9">
        <v>0</v>
      </c>
      <c r="S198" s="8">
        <v>3132</v>
      </c>
      <c r="T198" s="9">
        <v>12</v>
      </c>
      <c r="U198" s="9">
        <f t="shared" si="39"/>
        <v>3119</v>
      </c>
      <c r="V198" s="9">
        <f>COUNTIF(B:B,B198)</f>
        <v>48</v>
      </c>
      <c r="W198" s="7">
        <v>9.8249999999999993</v>
      </c>
      <c r="X198" s="7">
        <f>BM198-W198-6</f>
        <v>24.175000000000001</v>
      </c>
      <c r="Y198" s="9">
        <v>0</v>
      </c>
      <c r="Z198" s="9">
        <v>1</v>
      </c>
      <c r="AA198" s="9">
        <v>0</v>
      </c>
      <c r="AB198" s="9">
        <v>0</v>
      </c>
      <c r="AC198" s="9">
        <v>1</v>
      </c>
      <c r="AD198" s="29">
        <v>0</v>
      </c>
      <c r="AE198" s="9">
        <v>0</v>
      </c>
      <c r="AF198" s="9">
        <v>1</v>
      </c>
      <c r="AG198" s="29">
        <v>0</v>
      </c>
      <c r="AH198" s="9">
        <v>0</v>
      </c>
      <c r="AI198" s="29">
        <v>1</v>
      </c>
      <c r="AJ198" s="20">
        <v>1992</v>
      </c>
      <c r="AK198" s="32">
        <f t="shared" si="33"/>
        <v>0.26250000000000001</v>
      </c>
      <c r="AL198" s="32">
        <v>0.25</v>
      </c>
      <c r="AM198" s="32">
        <v>0.22500000000000001</v>
      </c>
      <c r="AN198" s="42">
        <f t="shared" si="34"/>
        <v>0.26250000000000001</v>
      </c>
      <c r="AO198" s="41">
        <v>0.67</v>
      </c>
      <c r="AP198" s="17">
        <v>0.33</v>
      </c>
      <c r="AQ198">
        <v>0</v>
      </c>
      <c r="AR198" s="39">
        <f t="shared" si="31"/>
        <v>1</v>
      </c>
      <c r="AS198">
        <v>0.38</v>
      </c>
      <c r="AT198" s="39">
        <v>0.62</v>
      </c>
      <c r="AU198">
        <v>0</v>
      </c>
      <c r="AV198" s="17">
        <v>1</v>
      </c>
      <c r="AW198">
        <f t="shared" si="35"/>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v>0</v>
      </c>
      <c r="BU198" s="17">
        <v>0</v>
      </c>
      <c r="BV198">
        <v>0</v>
      </c>
      <c r="BW198">
        <v>1</v>
      </c>
      <c r="BX198">
        <v>0</v>
      </c>
      <c r="BY198" s="17">
        <v>0</v>
      </c>
      <c r="BZ198">
        <v>1</v>
      </c>
      <c r="CA198">
        <v>0</v>
      </c>
      <c r="CB198">
        <v>0</v>
      </c>
      <c r="CC198">
        <v>0</v>
      </c>
      <c r="CD198" s="17">
        <v>0</v>
      </c>
      <c r="CE198">
        <v>0</v>
      </c>
      <c r="CF198">
        <v>0</v>
      </c>
      <c r="CG198">
        <v>1</v>
      </c>
      <c r="CH198">
        <v>1</v>
      </c>
      <c r="CI198">
        <v>0</v>
      </c>
      <c r="CJ198">
        <v>0</v>
      </c>
      <c r="CK198">
        <v>0</v>
      </c>
      <c r="CL198">
        <v>0</v>
      </c>
      <c r="CM198">
        <v>0</v>
      </c>
      <c r="CN198">
        <v>0</v>
      </c>
      <c r="CO198">
        <v>1</v>
      </c>
      <c r="CP198" s="17">
        <v>0</v>
      </c>
      <c r="CQ198">
        <v>0</v>
      </c>
      <c r="CR198">
        <v>30</v>
      </c>
      <c r="CS198">
        <v>0</v>
      </c>
      <c r="CT198">
        <v>1</v>
      </c>
      <c r="CU198">
        <v>29</v>
      </c>
      <c r="DA198" s="33" t="s">
        <v>85</v>
      </c>
    </row>
    <row r="199" spans="1:105" x14ac:dyDescent="0.25">
      <c r="A199">
        <v>198</v>
      </c>
      <c r="B199">
        <v>16</v>
      </c>
      <c r="C199" s="24" t="s">
        <v>192</v>
      </c>
      <c r="D199" s="12">
        <v>0.28134699097197569</v>
      </c>
      <c r="E199" s="13">
        <v>0.82749114991757544</v>
      </c>
      <c r="F199" s="7">
        <v>0.34</v>
      </c>
      <c r="G199" s="7">
        <f t="shared" si="36"/>
        <v>-0.54614415894559976</v>
      </c>
      <c r="H199" s="15">
        <f t="shared" si="37"/>
        <v>1.1088381408895511</v>
      </c>
      <c r="I199" s="11">
        <f>IFERROR(F199/SQRT(F199^2+U199), "X")</f>
        <v>5.9239242863641309E-3</v>
      </c>
      <c r="J199" s="32">
        <f>IFERROR(SQRT((1-I199^2)/U199), "X")</f>
        <v>1.7423306724600386E-2</v>
      </c>
      <c r="K199" s="32">
        <f t="shared" si="38"/>
        <v>57.394386485091026</v>
      </c>
      <c r="L199" s="8">
        <v>0</v>
      </c>
      <c r="M199" s="9">
        <v>1</v>
      </c>
      <c r="N199" s="8">
        <v>0</v>
      </c>
      <c r="O199" s="9">
        <v>0</v>
      </c>
      <c r="P199" s="9">
        <v>1</v>
      </c>
      <c r="Q199" s="9">
        <v>0</v>
      </c>
      <c r="R199" s="9">
        <v>0</v>
      </c>
      <c r="S199" s="8">
        <v>3307</v>
      </c>
      <c r="T199" s="9">
        <v>12</v>
      </c>
      <c r="U199" s="9">
        <f t="shared" si="39"/>
        <v>3294</v>
      </c>
      <c r="V199" s="9">
        <f>COUNTIF(B:B,B199)</f>
        <v>48</v>
      </c>
      <c r="W199" s="7">
        <v>10.52</v>
      </c>
      <c r="X199" s="7">
        <f>BM199-W199-6</f>
        <v>23.48</v>
      </c>
      <c r="Y199" s="9">
        <v>0</v>
      </c>
      <c r="Z199" s="9">
        <v>1</v>
      </c>
      <c r="AA199" s="9">
        <v>0</v>
      </c>
      <c r="AB199" s="9">
        <v>0</v>
      </c>
      <c r="AC199" s="9">
        <v>1</v>
      </c>
      <c r="AD199" s="29">
        <v>0</v>
      </c>
      <c r="AE199" s="9">
        <v>0</v>
      </c>
      <c r="AF199" s="9">
        <v>1</v>
      </c>
      <c r="AG199" s="29">
        <v>0</v>
      </c>
      <c r="AH199" s="9">
        <v>0</v>
      </c>
      <c r="AI199" s="29">
        <v>1</v>
      </c>
      <c r="AJ199" s="20">
        <v>1992</v>
      </c>
      <c r="AK199" s="32">
        <f t="shared" si="33"/>
        <v>0.17</v>
      </c>
      <c r="AL199" s="32">
        <v>0.2</v>
      </c>
      <c r="AM199" s="32">
        <v>0.46</v>
      </c>
      <c r="AN199" s="42">
        <f t="shared" si="34"/>
        <v>0.17</v>
      </c>
      <c r="AO199" s="41">
        <v>0.67</v>
      </c>
      <c r="AP199" s="17">
        <v>0.33</v>
      </c>
      <c r="AQ199">
        <v>1</v>
      </c>
      <c r="AR199" s="39">
        <f t="shared" si="31"/>
        <v>0</v>
      </c>
      <c r="AS199">
        <v>0.31</v>
      </c>
      <c r="AT199" s="39">
        <v>0.69</v>
      </c>
      <c r="AU199">
        <v>0</v>
      </c>
      <c r="AV199" s="17">
        <v>1</v>
      </c>
      <c r="AW199">
        <f t="shared" si="35"/>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v>0</v>
      </c>
      <c r="BU199" s="17">
        <v>0</v>
      </c>
      <c r="BV199">
        <v>0</v>
      </c>
      <c r="BW199">
        <v>1</v>
      </c>
      <c r="BX199">
        <v>0</v>
      </c>
      <c r="BY199" s="17">
        <v>0</v>
      </c>
      <c r="BZ199">
        <v>1</v>
      </c>
      <c r="CA199">
        <v>0</v>
      </c>
      <c r="CB199">
        <v>0</v>
      </c>
      <c r="CC199">
        <v>0</v>
      </c>
      <c r="CD199" s="17">
        <v>0</v>
      </c>
      <c r="CE199">
        <v>0</v>
      </c>
      <c r="CF199">
        <v>0</v>
      </c>
      <c r="CG199">
        <v>1</v>
      </c>
      <c r="CH199">
        <v>1</v>
      </c>
      <c r="CI199">
        <v>0</v>
      </c>
      <c r="CJ199">
        <v>0</v>
      </c>
      <c r="CK199">
        <v>0</v>
      </c>
      <c r="CL199">
        <v>0</v>
      </c>
      <c r="CM199">
        <v>0</v>
      </c>
      <c r="CN199">
        <v>0</v>
      </c>
      <c r="CO199">
        <v>1</v>
      </c>
      <c r="CP199" s="17">
        <v>0</v>
      </c>
      <c r="CQ199">
        <v>0</v>
      </c>
      <c r="CR199">
        <v>30</v>
      </c>
      <c r="CS199">
        <v>0</v>
      </c>
      <c r="CT199">
        <v>1</v>
      </c>
      <c r="CU199">
        <v>29</v>
      </c>
      <c r="DA199" s="33" t="s">
        <v>85</v>
      </c>
    </row>
    <row r="200" spans="1:105" x14ac:dyDescent="0.25">
      <c r="A200">
        <v>199</v>
      </c>
      <c r="B200">
        <v>16</v>
      </c>
      <c r="C200" s="24" t="s">
        <v>192</v>
      </c>
      <c r="D200" s="12">
        <v>4.0253591233167851</v>
      </c>
      <c r="E200" s="13">
        <v>1.045547824238126</v>
      </c>
      <c r="F200" s="7">
        <v>3.85</v>
      </c>
      <c r="G200" s="7">
        <f t="shared" si="36"/>
        <v>2.9798112990786594</v>
      </c>
      <c r="H200" s="15">
        <f t="shared" si="37"/>
        <v>5.0709069475549109</v>
      </c>
      <c r="I200" s="11">
        <f>IFERROR(F200/SQRT(F200^2+U200), "X")</f>
        <v>6.6930488438157312E-2</v>
      </c>
      <c r="J200" s="32">
        <f>IFERROR(SQRT((1-I200^2)/U200), "X")</f>
        <v>1.7384542451469431E-2</v>
      </c>
      <c r="K200" s="32">
        <f t="shared" si="38"/>
        <v>57.522365215627225</v>
      </c>
      <c r="L200" s="8">
        <v>0</v>
      </c>
      <c r="M200" s="9">
        <v>1</v>
      </c>
      <c r="N200" s="8">
        <v>0</v>
      </c>
      <c r="O200" s="9">
        <v>0</v>
      </c>
      <c r="P200" s="9">
        <v>1</v>
      </c>
      <c r="Q200" s="9">
        <v>0</v>
      </c>
      <c r="R200" s="9">
        <v>0</v>
      </c>
      <c r="S200" s="8">
        <v>3307</v>
      </c>
      <c r="T200" s="9">
        <v>12</v>
      </c>
      <c r="U200" s="9">
        <f t="shared" si="39"/>
        <v>3294</v>
      </c>
      <c r="V200" s="9">
        <f>COUNTIF(B:B,B200)</f>
        <v>48</v>
      </c>
      <c r="W200" s="7">
        <v>10.52</v>
      </c>
      <c r="X200" s="7">
        <f>BM200-W200-6</f>
        <v>23.48</v>
      </c>
      <c r="Y200" s="9">
        <v>0</v>
      </c>
      <c r="Z200" s="9">
        <v>1</v>
      </c>
      <c r="AA200" s="9">
        <v>0</v>
      </c>
      <c r="AB200" s="9">
        <v>0</v>
      </c>
      <c r="AC200" s="9">
        <v>1</v>
      </c>
      <c r="AD200" s="29">
        <v>0</v>
      </c>
      <c r="AE200" s="9">
        <v>0</v>
      </c>
      <c r="AF200" s="9">
        <v>1</v>
      </c>
      <c r="AG200" s="29">
        <v>0</v>
      </c>
      <c r="AH200" s="9">
        <v>0</v>
      </c>
      <c r="AI200" s="29">
        <v>1</v>
      </c>
      <c r="AJ200" s="20">
        <v>1992</v>
      </c>
      <c r="AK200" s="32">
        <f t="shared" si="33"/>
        <v>0.17</v>
      </c>
      <c r="AL200" s="32">
        <v>0.2</v>
      </c>
      <c r="AM200" s="32">
        <v>0.46</v>
      </c>
      <c r="AN200" s="42">
        <f t="shared" si="34"/>
        <v>0.17</v>
      </c>
      <c r="AO200" s="41">
        <v>0.67</v>
      </c>
      <c r="AP200" s="17">
        <v>0.33</v>
      </c>
      <c r="AQ200">
        <v>1</v>
      </c>
      <c r="AR200" s="39">
        <f t="shared" si="31"/>
        <v>0</v>
      </c>
      <c r="AS200">
        <v>0.31</v>
      </c>
      <c r="AT200" s="39">
        <v>0.69</v>
      </c>
      <c r="AU200">
        <v>0</v>
      </c>
      <c r="AV200" s="17">
        <v>1</v>
      </c>
      <c r="AW200">
        <f t="shared" si="35"/>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v>0</v>
      </c>
      <c r="BU200" s="17">
        <v>0</v>
      </c>
      <c r="BV200">
        <v>0</v>
      </c>
      <c r="BW200">
        <v>1</v>
      </c>
      <c r="BX200">
        <v>0</v>
      </c>
      <c r="BY200" s="17">
        <v>0</v>
      </c>
      <c r="BZ200">
        <v>1</v>
      </c>
      <c r="CA200">
        <v>0</v>
      </c>
      <c r="CB200">
        <v>0</v>
      </c>
      <c r="CC200">
        <v>0</v>
      </c>
      <c r="CD200" s="17">
        <v>0</v>
      </c>
      <c r="CE200">
        <v>0</v>
      </c>
      <c r="CF200">
        <v>0</v>
      </c>
      <c r="CG200">
        <v>1</v>
      </c>
      <c r="CH200">
        <v>1</v>
      </c>
      <c r="CI200">
        <v>0</v>
      </c>
      <c r="CJ200">
        <v>0</v>
      </c>
      <c r="CK200">
        <v>0</v>
      </c>
      <c r="CL200">
        <v>0</v>
      </c>
      <c r="CM200">
        <v>0</v>
      </c>
      <c r="CN200">
        <v>0</v>
      </c>
      <c r="CO200">
        <v>1</v>
      </c>
      <c r="CP200" s="17">
        <v>0</v>
      </c>
      <c r="CQ200">
        <v>0</v>
      </c>
      <c r="CR200">
        <v>30</v>
      </c>
      <c r="CS200">
        <v>0</v>
      </c>
      <c r="CT200">
        <v>1</v>
      </c>
      <c r="CU200">
        <v>29</v>
      </c>
      <c r="DA200" s="33" t="s">
        <v>85</v>
      </c>
    </row>
    <row r="201" spans="1:105" x14ac:dyDescent="0.25">
      <c r="A201">
        <v>200</v>
      </c>
      <c r="B201">
        <v>16</v>
      </c>
      <c r="C201" s="24" t="s">
        <v>192</v>
      </c>
      <c r="D201" s="12">
        <v>6.5762756635474151</v>
      </c>
      <c r="E201" s="13">
        <v>1.0086312367404009</v>
      </c>
      <c r="F201" s="7">
        <v>6.52</v>
      </c>
      <c r="G201" s="7">
        <f t="shared" si="36"/>
        <v>5.5676444268070142</v>
      </c>
      <c r="H201" s="15">
        <f t="shared" si="37"/>
        <v>7.584906900287816</v>
      </c>
      <c r="I201" s="11">
        <f>IFERROR(F201/SQRT(F201^2+U201), "X")</f>
        <v>0.1128759333102024</v>
      </c>
      <c r="J201" s="32">
        <f>IFERROR(SQRT((1-I201^2)/U201), "X")</f>
        <v>1.7312259710153745E-2</v>
      </c>
      <c r="K201" s="32">
        <f t="shared" si="38"/>
        <v>57.762534570428954</v>
      </c>
      <c r="L201" s="8">
        <v>0</v>
      </c>
      <c r="M201" s="9">
        <v>1</v>
      </c>
      <c r="N201" s="8">
        <v>0</v>
      </c>
      <c r="O201" s="9">
        <v>0</v>
      </c>
      <c r="P201" s="9">
        <v>1</v>
      </c>
      <c r="Q201" s="9">
        <v>0</v>
      </c>
      <c r="R201" s="9">
        <v>0</v>
      </c>
      <c r="S201" s="8">
        <v>3307</v>
      </c>
      <c r="T201" s="9">
        <v>12</v>
      </c>
      <c r="U201" s="9">
        <f t="shared" si="39"/>
        <v>3294</v>
      </c>
      <c r="V201" s="9">
        <f>COUNTIF(B:B,B201)</f>
        <v>48</v>
      </c>
      <c r="W201" s="7">
        <v>10.52</v>
      </c>
      <c r="X201" s="7">
        <f>BM201-W201-6</f>
        <v>23.48</v>
      </c>
      <c r="Y201" s="9">
        <v>0</v>
      </c>
      <c r="Z201" s="9">
        <v>1</v>
      </c>
      <c r="AA201" s="9">
        <v>0</v>
      </c>
      <c r="AB201" s="9">
        <v>0</v>
      </c>
      <c r="AC201" s="9">
        <v>1</v>
      </c>
      <c r="AD201" s="29">
        <v>0</v>
      </c>
      <c r="AE201" s="9">
        <v>0</v>
      </c>
      <c r="AF201" s="9">
        <v>1</v>
      </c>
      <c r="AG201" s="29">
        <v>0</v>
      </c>
      <c r="AH201" s="9">
        <v>0</v>
      </c>
      <c r="AI201" s="29">
        <v>1</v>
      </c>
      <c r="AJ201" s="20">
        <v>1992</v>
      </c>
      <c r="AK201" s="32">
        <f t="shared" si="33"/>
        <v>0.17</v>
      </c>
      <c r="AL201" s="32">
        <v>0.2</v>
      </c>
      <c r="AM201" s="32">
        <v>0.46</v>
      </c>
      <c r="AN201" s="42">
        <f t="shared" si="34"/>
        <v>0.17</v>
      </c>
      <c r="AO201" s="41">
        <v>0.67</v>
      </c>
      <c r="AP201" s="17">
        <v>0.33</v>
      </c>
      <c r="AQ201">
        <v>1</v>
      </c>
      <c r="AR201" s="39">
        <f t="shared" si="31"/>
        <v>0</v>
      </c>
      <c r="AS201">
        <v>0.31</v>
      </c>
      <c r="AT201" s="39">
        <v>0.69</v>
      </c>
      <c r="AU201">
        <v>0</v>
      </c>
      <c r="AV201" s="17">
        <v>1</v>
      </c>
      <c r="AW201">
        <f t="shared" si="35"/>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v>0</v>
      </c>
      <c r="BU201" s="17">
        <v>0</v>
      </c>
      <c r="BV201">
        <v>0</v>
      </c>
      <c r="BW201">
        <v>1</v>
      </c>
      <c r="BX201">
        <v>0</v>
      </c>
      <c r="BY201" s="17">
        <v>0</v>
      </c>
      <c r="BZ201">
        <v>1</v>
      </c>
      <c r="CA201">
        <v>0</v>
      </c>
      <c r="CB201">
        <v>0</v>
      </c>
      <c r="CC201">
        <v>0</v>
      </c>
      <c r="CD201" s="17">
        <v>0</v>
      </c>
      <c r="CE201">
        <v>0</v>
      </c>
      <c r="CF201">
        <v>0</v>
      </c>
      <c r="CG201">
        <v>1</v>
      </c>
      <c r="CH201">
        <v>1</v>
      </c>
      <c r="CI201">
        <v>0</v>
      </c>
      <c r="CJ201">
        <v>0</v>
      </c>
      <c r="CK201">
        <v>0</v>
      </c>
      <c r="CL201">
        <v>0</v>
      </c>
      <c r="CM201">
        <v>0</v>
      </c>
      <c r="CN201">
        <v>0</v>
      </c>
      <c r="CO201">
        <v>1</v>
      </c>
      <c r="CP201" s="17">
        <v>0</v>
      </c>
      <c r="CQ201">
        <v>0</v>
      </c>
      <c r="CR201">
        <v>30</v>
      </c>
      <c r="CS201">
        <v>0</v>
      </c>
      <c r="CT201">
        <v>1</v>
      </c>
      <c r="CU201">
        <v>29</v>
      </c>
      <c r="DA201" s="33" t="s">
        <v>85</v>
      </c>
    </row>
    <row r="202" spans="1:105" x14ac:dyDescent="0.25">
      <c r="A202">
        <v>201</v>
      </c>
      <c r="B202">
        <v>16</v>
      </c>
      <c r="C202" s="24" t="s">
        <v>192</v>
      </c>
      <c r="D202" s="12">
        <v>10.33316815186538</v>
      </c>
      <c r="E202" s="13">
        <v>1.736666916279896</v>
      </c>
      <c r="F202" s="7">
        <v>5.95</v>
      </c>
      <c r="G202" s="7">
        <f t="shared" si="36"/>
        <v>8.5965012355854835</v>
      </c>
      <c r="H202" s="15">
        <f t="shared" si="37"/>
        <v>12.069835068145276</v>
      </c>
      <c r="I202" s="11">
        <f>IFERROR(F202/SQRT(F202^2+U202), "X")</f>
        <v>0.10311784184327458</v>
      </c>
      <c r="J202" s="32">
        <f>IFERROR(SQRT((1-I202^2)/U202), "X")</f>
        <v>1.7330729721558753E-2</v>
      </c>
      <c r="K202" s="32">
        <f t="shared" si="38"/>
        <v>57.700974861782015</v>
      </c>
      <c r="L202" s="8">
        <v>0</v>
      </c>
      <c r="M202" s="9">
        <v>1</v>
      </c>
      <c r="N202" s="8">
        <v>0</v>
      </c>
      <c r="O202" s="9">
        <v>0</v>
      </c>
      <c r="P202" s="9">
        <v>1</v>
      </c>
      <c r="Q202" s="9">
        <v>0</v>
      </c>
      <c r="R202" s="9">
        <v>0</v>
      </c>
      <c r="S202" s="8">
        <v>3307</v>
      </c>
      <c r="T202" s="9">
        <v>12</v>
      </c>
      <c r="U202" s="9">
        <f t="shared" si="39"/>
        <v>3294</v>
      </c>
      <c r="V202" s="9">
        <f>COUNTIF(B:B,B202)</f>
        <v>48</v>
      </c>
      <c r="W202" s="7">
        <v>10.52</v>
      </c>
      <c r="X202" s="7">
        <f>BM202-W202-6</f>
        <v>23.48</v>
      </c>
      <c r="Y202" s="9">
        <v>0</v>
      </c>
      <c r="Z202" s="9">
        <v>1</v>
      </c>
      <c r="AA202" s="9">
        <v>0</v>
      </c>
      <c r="AB202" s="9">
        <v>0</v>
      </c>
      <c r="AC202" s="9">
        <v>1</v>
      </c>
      <c r="AD202" s="29">
        <v>0</v>
      </c>
      <c r="AE202" s="9">
        <v>0</v>
      </c>
      <c r="AF202" s="9">
        <v>1</v>
      </c>
      <c r="AG202" s="29">
        <v>0</v>
      </c>
      <c r="AH202" s="9">
        <v>0</v>
      </c>
      <c r="AI202" s="29">
        <v>1</v>
      </c>
      <c r="AJ202" s="20">
        <v>1992</v>
      </c>
      <c r="AK202" s="32">
        <f t="shared" si="33"/>
        <v>0.17</v>
      </c>
      <c r="AL202" s="32">
        <v>0.2</v>
      </c>
      <c r="AM202" s="32">
        <v>0.46</v>
      </c>
      <c r="AN202" s="42">
        <f t="shared" si="34"/>
        <v>0.17</v>
      </c>
      <c r="AO202" s="41">
        <v>0.67</v>
      </c>
      <c r="AP202" s="17">
        <v>0.33</v>
      </c>
      <c r="AQ202">
        <v>1</v>
      </c>
      <c r="AR202" s="39">
        <f t="shared" si="31"/>
        <v>0</v>
      </c>
      <c r="AS202">
        <v>0.31</v>
      </c>
      <c r="AT202" s="39">
        <v>0.69</v>
      </c>
      <c r="AU202">
        <v>0</v>
      </c>
      <c r="AV202" s="17">
        <v>1</v>
      </c>
      <c r="AW202">
        <f t="shared" si="35"/>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v>0</v>
      </c>
      <c r="BU202" s="17">
        <v>0</v>
      </c>
      <c r="BV202">
        <v>0</v>
      </c>
      <c r="BW202">
        <v>1</v>
      </c>
      <c r="BX202">
        <v>0</v>
      </c>
      <c r="BY202" s="17">
        <v>0</v>
      </c>
      <c r="BZ202">
        <v>1</v>
      </c>
      <c r="CA202">
        <v>0</v>
      </c>
      <c r="CB202">
        <v>0</v>
      </c>
      <c r="CC202">
        <v>0</v>
      </c>
      <c r="CD202" s="17">
        <v>0</v>
      </c>
      <c r="CE202">
        <v>0</v>
      </c>
      <c r="CF202">
        <v>0</v>
      </c>
      <c r="CG202">
        <v>1</v>
      </c>
      <c r="CH202">
        <v>1</v>
      </c>
      <c r="CI202">
        <v>0</v>
      </c>
      <c r="CJ202">
        <v>0</v>
      </c>
      <c r="CK202">
        <v>0</v>
      </c>
      <c r="CL202">
        <v>0</v>
      </c>
      <c r="CM202">
        <v>0</v>
      </c>
      <c r="CN202">
        <v>0</v>
      </c>
      <c r="CO202">
        <v>1</v>
      </c>
      <c r="CP202" s="17">
        <v>0</v>
      </c>
      <c r="CQ202">
        <v>0</v>
      </c>
      <c r="CR202">
        <v>30</v>
      </c>
      <c r="CS202">
        <v>0</v>
      </c>
      <c r="CT202">
        <v>1</v>
      </c>
      <c r="CU202">
        <v>29</v>
      </c>
      <c r="DA202" s="33" t="s">
        <v>85</v>
      </c>
    </row>
    <row r="203" spans="1:105" x14ac:dyDescent="0.25">
      <c r="A203">
        <v>202</v>
      </c>
      <c r="B203">
        <v>16</v>
      </c>
      <c r="C203" s="24" t="s">
        <v>192</v>
      </c>
      <c r="D203" s="12">
        <v>0.37971053021661483</v>
      </c>
      <c r="E203" s="13">
        <v>0.84380117825914402</v>
      </c>
      <c r="F203" s="7">
        <v>0.45</v>
      </c>
      <c r="G203" s="7">
        <f t="shared" si="36"/>
        <v>-0.4640906480425292</v>
      </c>
      <c r="H203" s="15">
        <f t="shared" si="37"/>
        <v>1.2235117084757587</v>
      </c>
      <c r="I203" s="11">
        <f>IFERROR(F203/SQRT(F203^2+U203), "X")</f>
        <v>7.8296962571316932E-3</v>
      </c>
      <c r="J203" s="32">
        <f>IFERROR(SQRT((1-I203^2)/U203), "X")</f>
        <v>1.7399325015848205E-2</v>
      </c>
      <c r="K203" s="32">
        <f t="shared" si="38"/>
        <v>57.473493890662326</v>
      </c>
      <c r="L203" s="8">
        <v>0</v>
      </c>
      <c r="M203" s="9">
        <v>1</v>
      </c>
      <c r="N203" s="8">
        <v>0</v>
      </c>
      <c r="O203" s="9">
        <v>0</v>
      </c>
      <c r="P203" s="9">
        <v>1</v>
      </c>
      <c r="Q203" s="9">
        <v>0</v>
      </c>
      <c r="R203" s="9">
        <v>0</v>
      </c>
      <c r="S203" s="8">
        <v>3316</v>
      </c>
      <c r="T203" s="9">
        <v>12</v>
      </c>
      <c r="U203" s="9">
        <f t="shared" si="39"/>
        <v>3303</v>
      </c>
      <c r="V203" s="9">
        <f>COUNTIF(B:B,B203)</f>
        <v>48</v>
      </c>
      <c r="W203" s="7">
        <v>10.52</v>
      </c>
      <c r="X203" s="7">
        <f>BM203-W203-6</f>
        <v>23.48</v>
      </c>
      <c r="Y203" s="9">
        <v>0</v>
      </c>
      <c r="Z203" s="9">
        <v>1</v>
      </c>
      <c r="AA203" s="9">
        <v>0</v>
      </c>
      <c r="AB203" s="9">
        <v>0</v>
      </c>
      <c r="AC203" s="9">
        <v>1</v>
      </c>
      <c r="AD203" s="29">
        <v>0</v>
      </c>
      <c r="AE203" s="9">
        <v>0</v>
      </c>
      <c r="AF203" s="9">
        <v>1</v>
      </c>
      <c r="AG203" s="29">
        <v>0</v>
      </c>
      <c r="AH203" s="9">
        <v>0</v>
      </c>
      <c r="AI203" s="29">
        <v>1</v>
      </c>
      <c r="AJ203" s="20">
        <v>1992</v>
      </c>
      <c r="AK203" s="32">
        <f t="shared" si="33"/>
        <v>0.17</v>
      </c>
      <c r="AL203" s="32">
        <v>0.2</v>
      </c>
      <c r="AM203" s="32">
        <v>0.46</v>
      </c>
      <c r="AN203" s="42">
        <f t="shared" si="34"/>
        <v>0.17</v>
      </c>
      <c r="AO203" s="41">
        <v>0.67</v>
      </c>
      <c r="AP203" s="17">
        <v>0.33</v>
      </c>
      <c r="AQ203">
        <v>1</v>
      </c>
      <c r="AR203" s="39">
        <f t="shared" si="31"/>
        <v>0</v>
      </c>
      <c r="AS203">
        <v>0.31</v>
      </c>
      <c r="AT203" s="39">
        <v>0.69</v>
      </c>
      <c r="AU203">
        <v>0</v>
      </c>
      <c r="AV203" s="17">
        <v>1</v>
      </c>
      <c r="AW203">
        <f t="shared" si="35"/>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v>0</v>
      </c>
      <c r="BU203" s="17">
        <v>0</v>
      </c>
      <c r="BV203">
        <v>0</v>
      </c>
      <c r="BW203">
        <v>1</v>
      </c>
      <c r="BX203">
        <v>0</v>
      </c>
      <c r="BY203" s="17">
        <v>0</v>
      </c>
      <c r="BZ203">
        <v>1</v>
      </c>
      <c r="CA203">
        <v>0</v>
      </c>
      <c r="CB203">
        <v>0</v>
      </c>
      <c r="CC203">
        <v>0</v>
      </c>
      <c r="CD203" s="17">
        <v>0</v>
      </c>
      <c r="CE203">
        <v>0</v>
      </c>
      <c r="CF203">
        <v>0</v>
      </c>
      <c r="CG203">
        <v>1</v>
      </c>
      <c r="CH203">
        <v>1</v>
      </c>
      <c r="CI203">
        <v>0</v>
      </c>
      <c r="CJ203">
        <v>0</v>
      </c>
      <c r="CK203">
        <v>0</v>
      </c>
      <c r="CL203">
        <v>0</v>
      </c>
      <c r="CM203">
        <v>0</v>
      </c>
      <c r="CN203">
        <v>0</v>
      </c>
      <c r="CO203">
        <v>1</v>
      </c>
      <c r="CP203" s="17">
        <v>0</v>
      </c>
      <c r="CQ203">
        <v>0</v>
      </c>
      <c r="CR203">
        <v>30</v>
      </c>
      <c r="CS203">
        <v>0</v>
      </c>
      <c r="CT203">
        <v>1</v>
      </c>
      <c r="CU203">
        <v>29</v>
      </c>
      <c r="DA203" s="33" t="s">
        <v>85</v>
      </c>
    </row>
    <row r="204" spans="1:105" x14ac:dyDescent="0.25">
      <c r="A204">
        <v>203</v>
      </c>
      <c r="B204">
        <v>16</v>
      </c>
      <c r="C204" s="24" t="s">
        <v>192</v>
      </c>
      <c r="D204" s="12">
        <v>4.0031433486121593</v>
      </c>
      <c r="E204" s="13">
        <v>1.00078583715304</v>
      </c>
      <c r="F204" s="7">
        <v>4</v>
      </c>
      <c r="G204" s="7">
        <f t="shared" si="36"/>
        <v>3.0023575114591194</v>
      </c>
      <c r="H204" s="15">
        <f t="shared" si="37"/>
        <v>5.0039291857651991</v>
      </c>
      <c r="I204" s="11">
        <f>IFERROR(F204/SQRT(F204^2+U204), "X")</f>
        <v>6.9431470784376378E-2</v>
      </c>
      <c r="J204" s="32">
        <f>IFERROR(SQRT((1-I204^2)/U204), "X")</f>
        <v>1.7357867696094095E-2</v>
      </c>
      <c r="K204" s="32">
        <f t="shared" si="38"/>
        <v>57.610762883336307</v>
      </c>
      <c r="L204" s="8">
        <v>0</v>
      </c>
      <c r="M204" s="9">
        <v>1</v>
      </c>
      <c r="N204" s="8">
        <v>0</v>
      </c>
      <c r="O204" s="9">
        <v>0</v>
      </c>
      <c r="P204" s="9">
        <v>1</v>
      </c>
      <c r="Q204" s="9">
        <v>0</v>
      </c>
      <c r="R204" s="9">
        <v>0</v>
      </c>
      <c r="S204" s="8">
        <v>3316</v>
      </c>
      <c r="T204" s="9">
        <v>12</v>
      </c>
      <c r="U204" s="9">
        <f t="shared" si="39"/>
        <v>3303</v>
      </c>
      <c r="V204" s="9">
        <f>COUNTIF(B:B,B204)</f>
        <v>48</v>
      </c>
      <c r="W204" s="7">
        <v>10.52</v>
      </c>
      <c r="X204" s="7">
        <f>BM204-W204-6</f>
        <v>23.48</v>
      </c>
      <c r="Y204" s="9">
        <v>0</v>
      </c>
      <c r="Z204" s="9">
        <v>1</v>
      </c>
      <c r="AA204" s="9">
        <v>0</v>
      </c>
      <c r="AB204" s="9">
        <v>0</v>
      </c>
      <c r="AC204" s="9">
        <v>1</v>
      </c>
      <c r="AD204" s="29">
        <v>0</v>
      </c>
      <c r="AE204" s="9">
        <v>0</v>
      </c>
      <c r="AF204" s="9">
        <v>1</v>
      </c>
      <c r="AG204" s="29">
        <v>0</v>
      </c>
      <c r="AH204" s="9">
        <v>0</v>
      </c>
      <c r="AI204" s="29">
        <v>1</v>
      </c>
      <c r="AJ204" s="20">
        <v>1992</v>
      </c>
      <c r="AK204" s="32">
        <f t="shared" si="33"/>
        <v>0.17</v>
      </c>
      <c r="AL204" s="32">
        <v>0.2</v>
      </c>
      <c r="AM204" s="32">
        <v>0.46</v>
      </c>
      <c r="AN204" s="42">
        <f t="shared" si="34"/>
        <v>0.17</v>
      </c>
      <c r="AO204" s="41">
        <v>0.67</v>
      </c>
      <c r="AP204" s="17">
        <v>0.33</v>
      </c>
      <c r="AQ204">
        <v>1</v>
      </c>
      <c r="AR204" s="39">
        <f t="shared" si="31"/>
        <v>0</v>
      </c>
      <c r="AS204">
        <v>0.31</v>
      </c>
      <c r="AT204" s="39">
        <v>0.69</v>
      </c>
      <c r="AU204">
        <v>0</v>
      </c>
      <c r="AV204" s="17">
        <v>1</v>
      </c>
      <c r="AW204">
        <f t="shared" si="35"/>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v>0</v>
      </c>
      <c r="BU204" s="17">
        <v>0</v>
      </c>
      <c r="BV204">
        <v>0</v>
      </c>
      <c r="BW204">
        <v>1</v>
      </c>
      <c r="BX204">
        <v>0</v>
      </c>
      <c r="BY204" s="17">
        <v>0</v>
      </c>
      <c r="BZ204">
        <v>1</v>
      </c>
      <c r="CA204">
        <v>0</v>
      </c>
      <c r="CB204">
        <v>0</v>
      </c>
      <c r="CC204">
        <v>0</v>
      </c>
      <c r="CD204" s="17">
        <v>0</v>
      </c>
      <c r="CE204">
        <v>0</v>
      </c>
      <c r="CF204">
        <v>0</v>
      </c>
      <c r="CG204">
        <v>1</v>
      </c>
      <c r="CH204">
        <v>1</v>
      </c>
      <c r="CI204">
        <v>0</v>
      </c>
      <c r="CJ204">
        <v>0</v>
      </c>
      <c r="CK204">
        <v>0</v>
      </c>
      <c r="CL204">
        <v>0</v>
      </c>
      <c r="CM204">
        <v>0</v>
      </c>
      <c r="CN204">
        <v>0</v>
      </c>
      <c r="CO204">
        <v>1</v>
      </c>
      <c r="CP204" s="17">
        <v>0</v>
      </c>
      <c r="CQ204">
        <v>0</v>
      </c>
      <c r="CR204">
        <v>30</v>
      </c>
      <c r="CS204">
        <v>0</v>
      </c>
      <c r="CT204">
        <v>1</v>
      </c>
      <c r="CU204">
        <v>29</v>
      </c>
      <c r="DA204" s="33" t="s">
        <v>85</v>
      </c>
    </row>
    <row r="205" spans="1:105" x14ac:dyDescent="0.25">
      <c r="A205">
        <v>204</v>
      </c>
      <c r="B205">
        <v>16</v>
      </c>
      <c r="C205" s="24" t="s">
        <v>192</v>
      </c>
      <c r="D205" s="12">
        <v>6.4363909051986079</v>
      </c>
      <c r="E205" s="13">
        <v>0.9796637603042021</v>
      </c>
      <c r="F205" s="7">
        <v>6.57</v>
      </c>
      <c r="G205" s="7">
        <f t="shared" si="36"/>
        <v>5.4567271448944057</v>
      </c>
      <c r="H205" s="15">
        <f t="shared" si="37"/>
        <v>7.4160546655028101</v>
      </c>
      <c r="I205" s="11">
        <f>IFERROR(F205/SQRT(F205^2+U205), "X")</f>
        <v>0.11357734174803634</v>
      </c>
      <c r="J205" s="32">
        <f>IFERROR(SQRT((1-I205^2)/U205), "X")</f>
        <v>1.7287266628316034E-2</v>
      </c>
      <c r="K205" s="32">
        <f t="shared" si="38"/>
        <v>57.846044808612454</v>
      </c>
      <c r="L205" s="8">
        <v>0</v>
      </c>
      <c r="M205" s="9">
        <v>1</v>
      </c>
      <c r="N205" s="8">
        <v>0</v>
      </c>
      <c r="O205" s="9">
        <v>0</v>
      </c>
      <c r="P205" s="9">
        <v>1</v>
      </c>
      <c r="Q205" s="9">
        <v>0</v>
      </c>
      <c r="R205" s="9">
        <v>0</v>
      </c>
      <c r="S205" s="8">
        <v>3316</v>
      </c>
      <c r="T205" s="9">
        <v>12</v>
      </c>
      <c r="U205" s="9">
        <f t="shared" si="39"/>
        <v>3303</v>
      </c>
      <c r="V205" s="9">
        <f>COUNTIF(B:B,B205)</f>
        <v>48</v>
      </c>
      <c r="W205" s="7">
        <v>10.52</v>
      </c>
      <c r="X205" s="7">
        <f>BM205-W205-6</f>
        <v>23.48</v>
      </c>
      <c r="Y205" s="9">
        <v>0</v>
      </c>
      <c r="Z205" s="9">
        <v>1</v>
      </c>
      <c r="AA205" s="9">
        <v>0</v>
      </c>
      <c r="AB205" s="9">
        <v>0</v>
      </c>
      <c r="AC205" s="9">
        <v>1</v>
      </c>
      <c r="AD205" s="29">
        <v>0</v>
      </c>
      <c r="AE205" s="9">
        <v>0</v>
      </c>
      <c r="AF205" s="9">
        <v>1</v>
      </c>
      <c r="AG205" s="29">
        <v>0</v>
      </c>
      <c r="AH205" s="9">
        <v>0</v>
      </c>
      <c r="AI205" s="29">
        <v>1</v>
      </c>
      <c r="AJ205" s="20">
        <v>1992</v>
      </c>
      <c r="AK205" s="32">
        <f t="shared" si="33"/>
        <v>0.17</v>
      </c>
      <c r="AL205" s="32">
        <v>0.2</v>
      </c>
      <c r="AM205" s="32">
        <v>0.46</v>
      </c>
      <c r="AN205" s="42">
        <f t="shared" si="34"/>
        <v>0.17</v>
      </c>
      <c r="AO205" s="41">
        <v>0.67</v>
      </c>
      <c r="AP205" s="17">
        <v>0.33</v>
      </c>
      <c r="AQ205">
        <v>1</v>
      </c>
      <c r="AR205" s="39">
        <f t="shared" si="31"/>
        <v>0</v>
      </c>
      <c r="AS205">
        <v>0.31</v>
      </c>
      <c r="AT205" s="39">
        <v>0.69</v>
      </c>
      <c r="AU205">
        <v>0</v>
      </c>
      <c r="AV205" s="17">
        <v>1</v>
      </c>
      <c r="AW205">
        <f t="shared" si="35"/>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v>0</v>
      </c>
      <c r="BU205" s="17">
        <v>0</v>
      </c>
      <c r="BV205">
        <v>0</v>
      </c>
      <c r="BW205">
        <v>1</v>
      </c>
      <c r="BX205">
        <v>0</v>
      </c>
      <c r="BY205" s="17">
        <v>0</v>
      </c>
      <c r="BZ205">
        <v>1</v>
      </c>
      <c r="CA205">
        <v>0</v>
      </c>
      <c r="CB205">
        <v>0</v>
      </c>
      <c r="CC205">
        <v>0</v>
      </c>
      <c r="CD205" s="17">
        <v>0</v>
      </c>
      <c r="CE205">
        <v>0</v>
      </c>
      <c r="CF205">
        <v>0</v>
      </c>
      <c r="CG205">
        <v>1</v>
      </c>
      <c r="CH205">
        <v>1</v>
      </c>
      <c r="CI205">
        <v>0</v>
      </c>
      <c r="CJ205">
        <v>0</v>
      </c>
      <c r="CK205">
        <v>0</v>
      </c>
      <c r="CL205">
        <v>0</v>
      </c>
      <c r="CM205">
        <v>0</v>
      </c>
      <c r="CN205">
        <v>0</v>
      </c>
      <c r="CO205">
        <v>1</v>
      </c>
      <c r="CP205" s="17">
        <v>0</v>
      </c>
      <c r="CQ205">
        <v>0</v>
      </c>
      <c r="CR205">
        <v>30</v>
      </c>
      <c r="CS205">
        <v>0</v>
      </c>
      <c r="CT205">
        <v>1</v>
      </c>
      <c r="CU205">
        <v>29</v>
      </c>
      <c r="DA205" s="33" t="s">
        <v>85</v>
      </c>
    </row>
    <row r="206" spans="1:105" x14ac:dyDescent="0.25">
      <c r="A206">
        <v>205</v>
      </c>
      <c r="B206">
        <v>16</v>
      </c>
      <c r="C206" s="24" t="s">
        <v>192</v>
      </c>
      <c r="D206" s="12">
        <v>10.087159746540729</v>
      </c>
      <c r="E206" s="13">
        <v>1.7331889598867229</v>
      </c>
      <c r="F206" s="7">
        <v>5.82</v>
      </c>
      <c r="G206" s="7">
        <f t="shared" si="36"/>
        <v>8.3539707866540063</v>
      </c>
      <c r="H206" s="15">
        <f t="shared" si="37"/>
        <v>11.820348706427453</v>
      </c>
      <c r="I206" s="11">
        <f>IFERROR(F206/SQRT(F206^2+U206), "X")</f>
        <v>0.10075188604331468</v>
      </c>
      <c r="J206" s="32">
        <f>IFERROR(SQRT((1-I206^2)/U206), "X")</f>
        <v>1.7311320625999084E-2</v>
      </c>
      <c r="K206" s="32">
        <f t="shared" si="38"/>
        <v>57.765668004447072</v>
      </c>
      <c r="L206" s="8">
        <v>0</v>
      </c>
      <c r="M206" s="9">
        <v>1</v>
      </c>
      <c r="N206" s="8">
        <v>0</v>
      </c>
      <c r="O206" s="9">
        <v>0</v>
      </c>
      <c r="P206" s="9">
        <v>1</v>
      </c>
      <c r="Q206" s="9">
        <v>0</v>
      </c>
      <c r="R206" s="9">
        <v>0</v>
      </c>
      <c r="S206" s="8">
        <v>3316</v>
      </c>
      <c r="T206" s="9">
        <v>12</v>
      </c>
      <c r="U206" s="9">
        <f t="shared" si="39"/>
        <v>3303</v>
      </c>
      <c r="V206" s="9">
        <f>COUNTIF(B:B,B206)</f>
        <v>48</v>
      </c>
      <c r="W206" s="7">
        <v>10.52</v>
      </c>
      <c r="X206" s="7">
        <f>BM206-W206-6</f>
        <v>23.48</v>
      </c>
      <c r="Y206" s="9">
        <v>0</v>
      </c>
      <c r="Z206" s="9">
        <v>1</v>
      </c>
      <c r="AA206" s="9">
        <v>0</v>
      </c>
      <c r="AB206" s="9">
        <v>0</v>
      </c>
      <c r="AC206" s="9">
        <v>1</v>
      </c>
      <c r="AD206" s="29">
        <v>0</v>
      </c>
      <c r="AE206" s="9">
        <v>0</v>
      </c>
      <c r="AF206" s="9">
        <v>1</v>
      </c>
      <c r="AG206" s="29">
        <v>0</v>
      </c>
      <c r="AH206" s="9">
        <v>0</v>
      </c>
      <c r="AI206" s="29">
        <v>1</v>
      </c>
      <c r="AJ206" s="20">
        <v>1992</v>
      </c>
      <c r="AK206" s="32">
        <f t="shared" si="33"/>
        <v>0.17</v>
      </c>
      <c r="AL206" s="32">
        <v>0.2</v>
      </c>
      <c r="AM206" s="32">
        <v>0.46</v>
      </c>
      <c r="AN206" s="42">
        <f t="shared" si="34"/>
        <v>0.17</v>
      </c>
      <c r="AO206" s="41">
        <v>0.67</v>
      </c>
      <c r="AP206" s="17">
        <v>0.33</v>
      </c>
      <c r="AQ206">
        <v>1</v>
      </c>
      <c r="AR206" s="39">
        <f t="shared" si="31"/>
        <v>0</v>
      </c>
      <c r="AS206">
        <v>0.31</v>
      </c>
      <c r="AT206" s="39">
        <v>0.69</v>
      </c>
      <c r="AU206">
        <v>0</v>
      </c>
      <c r="AV206" s="17">
        <v>1</v>
      </c>
      <c r="AW206">
        <f t="shared" si="35"/>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v>0</v>
      </c>
      <c r="BU206" s="17">
        <v>0</v>
      </c>
      <c r="BV206">
        <v>0</v>
      </c>
      <c r="BW206">
        <v>1</v>
      </c>
      <c r="BX206">
        <v>0</v>
      </c>
      <c r="BY206" s="17">
        <v>0</v>
      </c>
      <c r="BZ206">
        <v>1</v>
      </c>
      <c r="CA206">
        <v>0</v>
      </c>
      <c r="CB206">
        <v>0</v>
      </c>
      <c r="CC206">
        <v>0</v>
      </c>
      <c r="CD206" s="17">
        <v>0</v>
      </c>
      <c r="CE206">
        <v>0</v>
      </c>
      <c r="CF206">
        <v>0</v>
      </c>
      <c r="CG206">
        <v>1</v>
      </c>
      <c r="CH206">
        <v>1</v>
      </c>
      <c r="CI206">
        <v>0</v>
      </c>
      <c r="CJ206">
        <v>0</v>
      </c>
      <c r="CK206">
        <v>0</v>
      </c>
      <c r="CL206">
        <v>0</v>
      </c>
      <c r="CM206">
        <v>0</v>
      </c>
      <c r="CN206">
        <v>0</v>
      </c>
      <c r="CO206">
        <v>1</v>
      </c>
      <c r="CP206" s="17">
        <v>0</v>
      </c>
      <c r="CQ206">
        <v>0</v>
      </c>
      <c r="CR206">
        <v>30</v>
      </c>
      <c r="CS206">
        <v>0</v>
      </c>
      <c r="CT206">
        <v>1</v>
      </c>
      <c r="CU206">
        <v>29</v>
      </c>
      <c r="DA206" s="33" t="s">
        <v>85</v>
      </c>
    </row>
    <row r="207" spans="1:105" x14ac:dyDescent="0.25">
      <c r="A207">
        <v>206</v>
      </c>
      <c r="B207">
        <v>16</v>
      </c>
      <c r="C207" s="24" t="s">
        <v>192</v>
      </c>
      <c r="D207" s="12">
        <v>4.4563529397077639</v>
      </c>
      <c r="E207" s="13">
        <v>1.051026636723529</v>
      </c>
      <c r="F207" s="7">
        <v>4.24</v>
      </c>
      <c r="G207" s="7">
        <f t="shared" si="36"/>
        <v>3.4053263029842347</v>
      </c>
      <c r="H207" s="15">
        <f t="shared" si="37"/>
        <v>5.5073795764312932</v>
      </c>
      <c r="I207" s="11">
        <f>IFERROR(F207/SQRT(F207^2+U207), "X")</f>
        <v>9.0111297961682588E-2</v>
      </c>
      <c r="J207" s="32">
        <f>IFERROR(SQRT((1-I207^2)/U207), "X")</f>
        <v>2.1252664613604384E-2</v>
      </c>
      <c r="K207" s="32">
        <f t="shared" si="38"/>
        <v>47.05292339483276</v>
      </c>
      <c r="L207" s="8">
        <v>0</v>
      </c>
      <c r="M207" s="9">
        <v>1</v>
      </c>
      <c r="N207" s="8">
        <v>0</v>
      </c>
      <c r="O207" s="9">
        <v>0</v>
      </c>
      <c r="P207" s="9">
        <v>1</v>
      </c>
      <c r="Q207" s="9">
        <v>0</v>
      </c>
      <c r="R207" s="9">
        <v>0</v>
      </c>
      <c r="S207" s="8">
        <v>2209</v>
      </c>
      <c r="T207" s="9">
        <v>12</v>
      </c>
      <c r="U207" s="9">
        <f t="shared" si="39"/>
        <v>2196</v>
      </c>
      <c r="V207" s="9">
        <f>COUNTIF(B:B,B207)</f>
        <v>48</v>
      </c>
      <c r="W207" s="7">
        <v>9.8450000000000006</v>
      </c>
      <c r="X207" s="7">
        <f>BM207-W207-6</f>
        <v>24.155000000000001</v>
      </c>
      <c r="Y207" s="9">
        <v>0</v>
      </c>
      <c r="Z207" s="9">
        <v>1</v>
      </c>
      <c r="AA207" s="9">
        <v>0</v>
      </c>
      <c r="AB207" s="9">
        <v>0</v>
      </c>
      <c r="AC207" s="9">
        <v>1</v>
      </c>
      <c r="AD207" s="29">
        <v>0</v>
      </c>
      <c r="AE207" s="9">
        <v>0</v>
      </c>
      <c r="AF207" s="9">
        <v>1</v>
      </c>
      <c r="AG207" s="29">
        <v>0</v>
      </c>
      <c r="AH207" s="9">
        <v>0</v>
      </c>
      <c r="AI207" s="29">
        <v>1</v>
      </c>
      <c r="AJ207" s="20">
        <v>1999</v>
      </c>
      <c r="AK207" s="32">
        <f t="shared" si="33"/>
        <v>0.19249999999999998</v>
      </c>
      <c r="AL207" s="32">
        <v>0.28999999999999998</v>
      </c>
      <c r="AM207" s="32">
        <v>0.32500000000000001</v>
      </c>
      <c r="AN207" s="42">
        <f t="shared" si="34"/>
        <v>0.19249999999999998</v>
      </c>
      <c r="AO207" s="41">
        <v>0.67</v>
      </c>
      <c r="AP207" s="17">
        <v>0.33</v>
      </c>
      <c r="AQ207">
        <v>0</v>
      </c>
      <c r="AR207" s="39">
        <f t="shared" si="31"/>
        <v>1</v>
      </c>
      <c r="AS207">
        <v>0.38</v>
      </c>
      <c r="AT207" s="39">
        <v>0.62</v>
      </c>
      <c r="AU207">
        <v>0</v>
      </c>
      <c r="AV207" s="17">
        <v>1</v>
      </c>
      <c r="AW207">
        <f t="shared" si="35"/>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v>0</v>
      </c>
      <c r="BU207" s="17">
        <v>0</v>
      </c>
      <c r="BV207">
        <v>0</v>
      </c>
      <c r="BW207">
        <v>1</v>
      </c>
      <c r="BX207">
        <v>0</v>
      </c>
      <c r="BY207" s="17">
        <v>0</v>
      </c>
      <c r="BZ207">
        <v>1</v>
      </c>
      <c r="CA207">
        <v>0</v>
      </c>
      <c r="CB207">
        <v>0</v>
      </c>
      <c r="CC207">
        <v>0</v>
      </c>
      <c r="CD207" s="17">
        <v>0</v>
      </c>
      <c r="CE207">
        <v>0</v>
      </c>
      <c r="CF207">
        <v>0</v>
      </c>
      <c r="CG207">
        <v>1</v>
      </c>
      <c r="CH207">
        <v>1</v>
      </c>
      <c r="CI207">
        <v>0</v>
      </c>
      <c r="CJ207">
        <v>0</v>
      </c>
      <c r="CK207">
        <v>0</v>
      </c>
      <c r="CL207">
        <v>0</v>
      </c>
      <c r="CM207">
        <v>0</v>
      </c>
      <c r="CN207">
        <v>0</v>
      </c>
      <c r="CO207">
        <v>1</v>
      </c>
      <c r="CP207" s="17">
        <v>0</v>
      </c>
      <c r="CQ207">
        <v>0</v>
      </c>
      <c r="CR207">
        <v>30</v>
      </c>
      <c r="CS207">
        <v>0</v>
      </c>
      <c r="CT207">
        <v>1</v>
      </c>
      <c r="CU207">
        <v>29</v>
      </c>
      <c r="DA207" s="33" t="s">
        <v>85</v>
      </c>
    </row>
    <row r="208" spans="1:105" x14ac:dyDescent="0.25">
      <c r="A208">
        <v>207</v>
      </c>
      <c r="B208">
        <v>16</v>
      </c>
      <c r="C208" s="24" t="s">
        <v>192</v>
      </c>
      <c r="D208" s="12">
        <v>3.9141375817288488</v>
      </c>
      <c r="E208" s="13">
        <v>0.60684303592695332</v>
      </c>
      <c r="F208" s="7">
        <v>6.45</v>
      </c>
      <c r="G208" s="7">
        <f t="shared" si="36"/>
        <v>3.3072945458018954</v>
      </c>
      <c r="H208" s="15">
        <f t="shared" si="37"/>
        <v>4.5209806176558018</v>
      </c>
      <c r="I208" s="11">
        <f>IFERROR(F208/SQRT(F208^2+U208), "X")</f>
        <v>0.13635411386705673</v>
      </c>
      <c r="J208" s="32">
        <f>IFERROR(SQRT((1-I208^2)/U208), "X")</f>
        <v>2.1140172692566933E-2</v>
      </c>
      <c r="K208" s="32">
        <f t="shared" si="38"/>
        <v>47.303303267319507</v>
      </c>
      <c r="L208" s="8">
        <v>0</v>
      </c>
      <c r="M208" s="9">
        <v>1</v>
      </c>
      <c r="N208" s="8">
        <v>0</v>
      </c>
      <c r="O208" s="9">
        <v>0</v>
      </c>
      <c r="P208" s="9">
        <v>1</v>
      </c>
      <c r="Q208" s="9">
        <v>0</v>
      </c>
      <c r="R208" s="9">
        <v>0</v>
      </c>
      <c r="S208" s="8">
        <v>2209</v>
      </c>
      <c r="T208" s="9">
        <v>12</v>
      </c>
      <c r="U208" s="9">
        <f t="shared" si="39"/>
        <v>2196</v>
      </c>
      <c r="V208" s="9">
        <f>COUNTIF(B:B,B208)</f>
        <v>48</v>
      </c>
      <c r="W208" s="7">
        <v>9.8450000000000006</v>
      </c>
      <c r="X208" s="7">
        <f>BM208-W208-6</f>
        <v>24.155000000000001</v>
      </c>
      <c r="Y208" s="9">
        <v>0</v>
      </c>
      <c r="Z208" s="9">
        <v>1</v>
      </c>
      <c r="AA208" s="9">
        <v>0</v>
      </c>
      <c r="AB208" s="9">
        <v>0</v>
      </c>
      <c r="AC208" s="9">
        <v>1</v>
      </c>
      <c r="AD208" s="29">
        <v>0</v>
      </c>
      <c r="AE208" s="9">
        <v>0</v>
      </c>
      <c r="AF208" s="9">
        <v>1</v>
      </c>
      <c r="AG208" s="29">
        <v>0</v>
      </c>
      <c r="AH208" s="9">
        <v>0</v>
      </c>
      <c r="AI208" s="29">
        <v>1</v>
      </c>
      <c r="AJ208" s="20">
        <v>1999</v>
      </c>
      <c r="AK208" s="32">
        <f t="shared" si="33"/>
        <v>0.19249999999999998</v>
      </c>
      <c r="AL208" s="32">
        <v>0.28999999999999998</v>
      </c>
      <c r="AM208" s="32">
        <v>0.32500000000000001</v>
      </c>
      <c r="AN208" s="42">
        <f t="shared" si="34"/>
        <v>0.19249999999999998</v>
      </c>
      <c r="AO208" s="41">
        <v>0.67</v>
      </c>
      <c r="AP208" s="17">
        <v>0.33</v>
      </c>
      <c r="AQ208">
        <v>0</v>
      </c>
      <c r="AR208" s="39">
        <f t="shared" si="31"/>
        <v>1</v>
      </c>
      <c r="AS208">
        <v>0.38</v>
      </c>
      <c r="AT208" s="39">
        <v>0.62</v>
      </c>
      <c r="AU208">
        <v>0</v>
      </c>
      <c r="AV208" s="17">
        <v>1</v>
      </c>
      <c r="AW208">
        <f t="shared" si="35"/>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v>0</v>
      </c>
      <c r="BU208" s="17">
        <v>0</v>
      </c>
      <c r="BV208">
        <v>0</v>
      </c>
      <c r="BW208">
        <v>1</v>
      </c>
      <c r="BX208">
        <v>0</v>
      </c>
      <c r="BY208" s="17">
        <v>0</v>
      </c>
      <c r="BZ208">
        <v>1</v>
      </c>
      <c r="CA208">
        <v>0</v>
      </c>
      <c r="CB208">
        <v>0</v>
      </c>
      <c r="CC208">
        <v>0</v>
      </c>
      <c r="CD208" s="17">
        <v>0</v>
      </c>
      <c r="CE208">
        <v>0</v>
      </c>
      <c r="CF208">
        <v>0</v>
      </c>
      <c r="CG208">
        <v>1</v>
      </c>
      <c r="CH208">
        <v>1</v>
      </c>
      <c r="CI208">
        <v>0</v>
      </c>
      <c r="CJ208">
        <v>0</v>
      </c>
      <c r="CK208">
        <v>0</v>
      </c>
      <c r="CL208">
        <v>0</v>
      </c>
      <c r="CM208">
        <v>0</v>
      </c>
      <c r="CN208">
        <v>0</v>
      </c>
      <c r="CO208">
        <v>1</v>
      </c>
      <c r="CP208" s="17">
        <v>0</v>
      </c>
      <c r="CQ208">
        <v>0</v>
      </c>
      <c r="CR208">
        <v>30</v>
      </c>
      <c r="CS208">
        <v>0</v>
      </c>
      <c r="CT208">
        <v>1</v>
      </c>
      <c r="CU208">
        <v>29</v>
      </c>
      <c r="DA208" s="33" t="s">
        <v>85</v>
      </c>
    </row>
    <row r="209" spans="1:105" x14ac:dyDescent="0.25">
      <c r="A209">
        <v>208</v>
      </c>
      <c r="B209">
        <v>16</v>
      </c>
      <c r="C209" s="24" t="s">
        <v>192</v>
      </c>
      <c r="D209" s="12">
        <v>10.07489282729563</v>
      </c>
      <c r="E209" s="13">
        <v>1.876143915697511</v>
      </c>
      <c r="F209" s="7">
        <v>5.37</v>
      </c>
      <c r="G209" s="7">
        <f t="shared" si="36"/>
        <v>8.198748911598118</v>
      </c>
      <c r="H209" s="15">
        <f t="shared" si="37"/>
        <v>11.951036742993141</v>
      </c>
      <c r="I209" s="11">
        <f>IFERROR(F209/SQRT(F209^2+U209), "X")</f>
        <v>0.11384794510822124</v>
      </c>
      <c r="J209" s="32">
        <f>IFERROR(SQRT((1-I209^2)/U209), "X")</f>
        <v>2.1200734657024437E-2</v>
      </c>
      <c r="K209" s="32">
        <f t="shared" si="38"/>
        <v>47.168176772056817</v>
      </c>
      <c r="L209" s="8">
        <v>0</v>
      </c>
      <c r="M209" s="9">
        <v>1</v>
      </c>
      <c r="N209" s="8">
        <v>0</v>
      </c>
      <c r="O209" s="9">
        <v>0</v>
      </c>
      <c r="P209" s="9">
        <v>1</v>
      </c>
      <c r="Q209" s="9">
        <v>0</v>
      </c>
      <c r="R209" s="9">
        <v>0</v>
      </c>
      <c r="S209" s="8">
        <v>2209</v>
      </c>
      <c r="T209" s="9">
        <v>12</v>
      </c>
      <c r="U209" s="9">
        <f t="shared" si="39"/>
        <v>2196</v>
      </c>
      <c r="V209" s="9">
        <f>COUNTIF(B:B,B209)</f>
        <v>48</v>
      </c>
      <c r="W209" s="7">
        <v>9.8450000000000006</v>
      </c>
      <c r="X209" s="7">
        <f>BM209-W209-6</f>
        <v>24.155000000000001</v>
      </c>
      <c r="Y209" s="9">
        <v>0</v>
      </c>
      <c r="Z209" s="9">
        <v>1</v>
      </c>
      <c r="AA209" s="9">
        <v>0</v>
      </c>
      <c r="AB209" s="9">
        <v>0</v>
      </c>
      <c r="AC209" s="9">
        <v>1</v>
      </c>
      <c r="AD209" s="29">
        <v>0</v>
      </c>
      <c r="AE209" s="9">
        <v>0</v>
      </c>
      <c r="AF209" s="9">
        <v>1</v>
      </c>
      <c r="AG209" s="29">
        <v>0</v>
      </c>
      <c r="AH209" s="9">
        <v>0</v>
      </c>
      <c r="AI209" s="29">
        <v>1</v>
      </c>
      <c r="AJ209" s="20">
        <v>1999</v>
      </c>
      <c r="AK209" s="32">
        <f t="shared" si="33"/>
        <v>0.19249999999999998</v>
      </c>
      <c r="AL209" s="32">
        <v>0.28999999999999998</v>
      </c>
      <c r="AM209" s="32">
        <v>0.32500000000000001</v>
      </c>
      <c r="AN209" s="42">
        <f t="shared" si="34"/>
        <v>0.19249999999999998</v>
      </c>
      <c r="AO209" s="41">
        <v>0.67</v>
      </c>
      <c r="AP209" s="17">
        <v>0.33</v>
      </c>
      <c r="AQ209">
        <v>0</v>
      </c>
      <c r="AR209" s="39">
        <f t="shared" si="31"/>
        <v>1</v>
      </c>
      <c r="AS209">
        <v>0.38</v>
      </c>
      <c r="AT209" s="39">
        <v>0.62</v>
      </c>
      <c r="AU209">
        <v>0</v>
      </c>
      <c r="AV209" s="17">
        <v>1</v>
      </c>
      <c r="AW209">
        <f t="shared" si="35"/>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v>0</v>
      </c>
      <c r="BU209" s="17">
        <v>0</v>
      </c>
      <c r="BV209">
        <v>0</v>
      </c>
      <c r="BW209">
        <v>1</v>
      </c>
      <c r="BX209">
        <v>0</v>
      </c>
      <c r="BY209" s="17">
        <v>0</v>
      </c>
      <c r="BZ209">
        <v>1</v>
      </c>
      <c r="CA209">
        <v>0</v>
      </c>
      <c r="CB209">
        <v>0</v>
      </c>
      <c r="CC209">
        <v>0</v>
      </c>
      <c r="CD209" s="17">
        <v>0</v>
      </c>
      <c r="CE209">
        <v>0</v>
      </c>
      <c r="CF209">
        <v>0</v>
      </c>
      <c r="CG209">
        <v>1</v>
      </c>
      <c r="CH209">
        <v>1</v>
      </c>
      <c r="CI209">
        <v>0</v>
      </c>
      <c r="CJ209">
        <v>0</v>
      </c>
      <c r="CK209">
        <v>0</v>
      </c>
      <c r="CL209">
        <v>0</v>
      </c>
      <c r="CM209">
        <v>0</v>
      </c>
      <c r="CN209">
        <v>0</v>
      </c>
      <c r="CO209">
        <v>1</v>
      </c>
      <c r="CP209" s="17">
        <v>0</v>
      </c>
      <c r="CQ209">
        <v>0</v>
      </c>
      <c r="CR209">
        <v>30</v>
      </c>
      <c r="CS209">
        <v>0</v>
      </c>
      <c r="CT209">
        <v>1</v>
      </c>
      <c r="CU209">
        <v>29</v>
      </c>
      <c r="DA209" s="33" t="s">
        <v>85</v>
      </c>
    </row>
    <row r="210" spans="1:105" x14ac:dyDescent="0.25">
      <c r="A210">
        <v>209</v>
      </c>
      <c r="B210">
        <v>16</v>
      </c>
      <c r="C210" s="24" t="s">
        <v>192</v>
      </c>
      <c r="D210" s="12">
        <v>13.216500763332849</v>
      </c>
      <c r="E210" s="13">
        <v>3.8087898453408791</v>
      </c>
      <c r="F210" s="7">
        <v>3.47</v>
      </c>
      <c r="G210" s="7">
        <f t="shared" si="36"/>
        <v>9.4077109179919702</v>
      </c>
      <c r="H210" s="15">
        <f t="shared" si="37"/>
        <v>17.025290608673728</v>
      </c>
      <c r="I210" s="11">
        <f>IFERROR(F210/SQRT(F210^2+U210), "X")</f>
        <v>7.3845820103091431E-2</v>
      </c>
      <c r="J210" s="32">
        <f>IFERROR(SQRT((1-I210^2)/U210), "X")</f>
        <v>2.1281216168037877E-2</v>
      </c>
      <c r="K210" s="32">
        <f t="shared" si="38"/>
        <v>46.989795700768909</v>
      </c>
      <c r="L210" s="8">
        <v>0</v>
      </c>
      <c r="M210" s="9">
        <v>1</v>
      </c>
      <c r="N210" s="8">
        <v>0</v>
      </c>
      <c r="O210" s="9">
        <v>0</v>
      </c>
      <c r="P210" s="9">
        <v>1</v>
      </c>
      <c r="Q210" s="9">
        <v>0</v>
      </c>
      <c r="R210" s="9">
        <v>0</v>
      </c>
      <c r="S210" s="8">
        <v>2209</v>
      </c>
      <c r="T210" s="9">
        <v>12</v>
      </c>
      <c r="U210" s="9">
        <f t="shared" si="39"/>
        <v>2196</v>
      </c>
      <c r="V210" s="9">
        <f>COUNTIF(B:B,B210)</f>
        <v>48</v>
      </c>
      <c r="W210" s="7">
        <v>9.8450000000000006</v>
      </c>
      <c r="X210" s="7">
        <f>BM210-W210-6</f>
        <v>24.155000000000001</v>
      </c>
      <c r="Y210" s="9">
        <v>0</v>
      </c>
      <c r="Z210" s="9">
        <v>1</v>
      </c>
      <c r="AA210" s="9">
        <v>0</v>
      </c>
      <c r="AB210" s="9">
        <v>0</v>
      </c>
      <c r="AC210" s="9">
        <v>1</v>
      </c>
      <c r="AD210" s="29">
        <v>0</v>
      </c>
      <c r="AE210" s="9">
        <v>0</v>
      </c>
      <c r="AF210" s="9">
        <v>1</v>
      </c>
      <c r="AG210" s="29">
        <v>0</v>
      </c>
      <c r="AH210" s="9">
        <v>0</v>
      </c>
      <c r="AI210" s="29">
        <v>1</v>
      </c>
      <c r="AJ210" s="20">
        <v>1999</v>
      </c>
      <c r="AK210" s="32">
        <f t="shared" si="33"/>
        <v>0.19249999999999998</v>
      </c>
      <c r="AL210" s="32">
        <v>0.28999999999999998</v>
      </c>
      <c r="AM210" s="32">
        <v>0.32500000000000001</v>
      </c>
      <c r="AN210" s="42">
        <f t="shared" si="34"/>
        <v>0.19249999999999998</v>
      </c>
      <c r="AO210" s="41">
        <v>0.67</v>
      </c>
      <c r="AP210" s="17">
        <v>0.33</v>
      </c>
      <c r="AQ210">
        <v>0</v>
      </c>
      <c r="AR210" s="39">
        <f t="shared" si="31"/>
        <v>1</v>
      </c>
      <c r="AS210">
        <v>0.38</v>
      </c>
      <c r="AT210" s="39">
        <v>0.62</v>
      </c>
      <c r="AU210">
        <v>0</v>
      </c>
      <c r="AV210" s="17">
        <v>1</v>
      </c>
      <c r="AW210">
        <f t="shared" si="35"/>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v>0</v>
      </c>
      <c r="BU210" s="17">
        <v>0</v>
      </c>
      <c r="BV210">
        <v>0</v>
      </c>
      <c r="BW210">
        <v>1</v>
      </c>
      <c r="BX210">
        <v>0</v>
      </c>
      <c r="BY210" s="17">
        <v>0</v>
      </c>
      <c r="BZ210">
        <v>1</v>
      </c>
      <c r="CA210">
        <v>0</v>
      </c>
      <c r="CB210">
        <v>0</v>
      </c>
      <c r="CC210">
        <v>0</v>
      </c>
      <c r="CD210" s="17">
        <v>0</v>
      </c>
      <c r="CE210">
        <v>0</v>
      </c>
      <c r="CF210">
        <v>0</v>
      </c>
      <c r="CG210">
        <v>1</v>
      </c>
      <c r="CH210">
        <v>1</v>
      </c>
      <c r="CI210">
        <v>0</v>
      </c>
      <c r="CJ210">
        <v>0</v>
      </c>
      <c r="CK210">
        <v>0</v>
      </c>
      <c r="CL210">
        <v>0</v>
      </c>
      <c r="CM210">
        <v>0</v>
      </c>
      <c r="CN210">
        <v>0</v>
      </c>
      <c r="CO210">
        <v>1</v>
      </c>
      <c r="CP210" s="17">
        <v>0</v>
      </c>
      <c r="CQ210">
        <v>0</v>
      </c>
      <c r="CR210">
        <v>30</v>
      </c>
      <c r="CS210">
        <v>0</v>
      </c>
      <c r="CT210">
        <v>1</v>
      </c>
      <c r="CU210">
        <v>29</v>
      </c>
      <c r="DA210" s="33" t="s">
        <v>85</v>
      </c>
    </row>
    <row r="211" spans="1:105" x14ac:dyDescent="0.25">
      <c r="A211">
        <v>210</v>
      </c>
      <c r="B211">
        <v>16</v>
      </c>
      <c r="C211" s="24" t="s">
        <v>192</v>
      </c>
      <c r="D211" s="12">
        <v>4.4697507923277202</v>
      </c>
      <c r="E211" s="13">
        <v>1.0322750097754549</v>
      </c>
      <c r="F211" s="7">
        <v>4.33</v>
      </c>
      <c r="G211" s="7">
        <f t="shared" si="36"/>
        <v>3.4374757825522653</v>
      </c>
      <c r="H211" s="15">
        <f t="shared" si="37"/>
        <v>5.5020258021031747</v>
      </c>
      <c r="I211" s="11">
        <f>IFERROR(F211/SQRT(F211^2+U211), "X")</f>
        <v>9.1800996606447416E-2</v>
      </c>
      <c r="J211" s="32">
        <f>IFERROR(SQRT((1-I211^2)/U211), "X")</f>
        <v>2.1201153950680698E-2</v>
      </c>
      <c r="K211" s="32">
        <f t="shared" si="38"/>
        <v>47.167243930507539</v>
      </c>
      <c r="L211" s="8">
        <v>0</v>
      </c>
      <c r="M211" s="9">
        <v>1</v>
      </c>
      <c r="N211" s="8">
        <v>0</v>
      </c>
      <c r="O211" s="9">
        <v>0</v>
      </c>
      <c r="P211" s="9">
        <v>1</v>
      </c>
      <c r="Q211" s="9">
        <v>0</v>
      </c>
      <c r="R211" s="9">
        <v>0</v>
      </c>
      <c r="S211" s="8">
        <v>2219</v>
      </c>
      <c r="T211" s="9">
        <v>12</v>
      </c>
      <c r="U211" s="9">
        <f t="shared" si="39"/>
        <v>2206</v>
      </c>
      <c r="V211" s="9">
        <f>COUNTIF(B:B,B211)</f>
        <v>48</v>
      </c>
      <c r="W211" s="7">
        <v>9.8450000000000006</v>
      </c>
      <c r="X211" s="7">
        <f>BM211-W211-6</f>
        <v>24.155000000000001</v>
      </c>
      <c r="Y211" s="9">
        <v>0</v>
      </c>
      <c r="Z211" s="9">
        <v>1</v>
      </c>
      <c r="AA211" s="9">
        <v>0</v>
      </c>
      <c r="AB211" s="9">
        <v>0</v>
      </c>
      <c r="AC211" s="9">
        <v>1</v>
      </c>
      <c r="AD211" s="29">
        <v>0</v>
      </c>
      <c r="AE211" s="9">
        <v>0</v>
      </c>
      <c r="AF211" s="9">
        <v>1</v>
      </c>
      <c r="AG211" s="29">
        <v>0</v>
      </c>
      <c r="AH211" s="9">
        <v>0</v>
      </c>
      <c r="AI211" s="29">
        <v>1</v>
      </c>
      <c r="AJ211" s="20">
        <v>1999</v>
      </c>
      <c r="AK211" s="32">
        <f t="shared" si="33"/>
        <v>0.19249999999999998</v>
      </c>
      <c r="AL211" s="32">
        <v>0.28999999999999998</v>
      </c>
      <c r="AM211" s="32">
        <v>0.32500000000000001</v>
      </c>
      <c r="AN211" s="42">
        <f t="shared" si="34"/>
        <v>0.19249999999999998</v>
      </c>
      <c r="AO211" s="41">
        <v>0.67</v>
      </c>
      <c r="AP211" s="17">
        <v>0.33</v>
      </c>
      <c r="AQ211">
        <v>0</v>
      </c>
      <c r="AR211" s="39">
        <f t="shared" si="31"/>
        <v>1</v>
      </c>
      <c r="AS211">
        <v>0.38</v>
      </c>
      <c r="AT211" s="39">
        <v>0.62</v>
      </c>
      <c r="AU211">
        <v>0</v>
      </c>
      <c r="AV211" s="17">
        <v>1</v>
      </c>
      <c r="AW211">
        <f t="shared" si="35"/>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v>0</v>
      </c>
      <c r="BU211" s="17">
        <v>0</v>
      </c>
      <c r="BV211">
        <v>0</v>
      </c>
      <c r="BW211">
        <v>1</v>
      </c>
      <c r="BX211">
        <v>0</v>
      </c>
      <c r="BY211" s="17">
        <v>0</v>
      </c>
      <c r="BZ211">
        <v>1</v>
      </c>
      <c r="CA211">
        <v>0</v>
      </c>
      <c r="CB211">
        <v>0</v>
      </c>
      <c r="CC211">
        <v>0</v>
      </c>
      <c r="CD211" s="17">
        <v>0</v>
      </c>
      <c r="CE211">
        <v>0</v>
      </c>
      <c r="CF211">
        <v>0</v>
      </c>
      <c r="CG211">
        <v>1</v>
      </c>
      <c r="CH211">
        <v>1</v>
      </c>
      <c r="CI211">
        <v>0</v>
      </c>
      <c r="CJ211">
        <v>0</v>
      </c>
      <c r="CK211">
        <v>0</v>
      </c>
      <c r="CL211">
        <v>0</v>
      </c>
      <c r="CM211">
        <v>0</v>
      </c>
      <c r="CN211">
        <v>0</v>
      </c>
      <c r="CO211">
        <v>1</v>
      </c>
      <c r="CP211" s="17">
        <v>0</v>
      </c>
      <c r="CQ211">
        <v>0</v>
      </c>
      <c r="CR211">
        <v>30</v>
      </c>
      <c r="CS211">
        <v>0</v>
      </c>
      <c r="CT211">
        <v>1</v>
      </c>
      <c r="CU211">
        <v>29</v>
      </c>
      <c r="DA211" s="33" t="s">
        <v>85</v>
      </c>
    </row>
    <row r="212" spans="1:105" x14ac:dyDescent="0.25">
      <c r="A212">
        <v>211</v>
      </c>
      <c r="B212">
        <v>16</v>
      </c>
      <c r="C212" s="24" t="s">
        <v>192</v>
      </c>
      <c r="D212" s="12">
        <v>3.8249025165422168</v>
      </c>
      <c r="E212" s="13">
        <v>0.58574311126220779</v>
      </c>
      <c r="F212" s="7">
        <v>6.53</v>
      </c>
      <c r="G212" s="7">
        <f t="shared" si="36"/>
        <v>3.239159405280009</v>
      </c>
      <c r="H212" s="15">
        <f t="shared" si="37"/>
        <v>4.4106456278044242</v>
      </c>
      <c r="I212" s="11">
        <f>IFERROR(F212/SQRT(F212^2+U212), "X")</f>
        <v>0.1377060840526772</v>
      </c>
      <c r="J212" s="32">
        <f>IFERROR(SQRT((1-I212^2)/U212), "X")</f>
        <v>2.1088221141298193E-2</v>
      </c>
      <c r="K212" s="32">
        <f t="shared" si="38"/>
        <v>47.419836566567788</v>
      </c>
      <c r="L212" s="8">
        <v>0</v>
      </c>
      <c r="M212" s="9">
        <v>1</v>
      </c>
      <c r="N212" s="8">
        <v>0</v>
      </c>
      <c r="O212" s="9">
        <v>0</v>
      </c>
      <c r="P212" s="9">
        <v>1</v>
      </c>
      <c r="Q212" s="9">
        <v>0</v>
      </c>
      <c r="R212" s="9">
        <v>0</v>
      </c>
      <c r="S212" s="8">
        <v>2219</v>
      </c>
      <c r="T212" s="9">
        <v>12</v>
      </c>
      <c r="U212" s="9">
        <f t="shared" si="39"/>
        <v>2206</v>
      </c>
      <c r="V212" s="9">
        <f>COUNTIF(B:B,B212)</f>
        <v>48</v>
      </c>
      <c r="W212" s="7">
        <v>9.8450000000000006</v>
      </c>
      <c r="X212" s="7">
        <f>BM212-W212-6</f>
        <v>24.155000000000001</v>
      </c>
      <c r="Y212" s="9">
        <v>0</v>
      </c>
      <c r="Z212" s="9">
        <v>1</v>
      </c>
      <c r="AA212" s="9">
        <v>0</v>
      </c>
      <c r="AB212" s="9">
        <v>0</v>
      </c>
      <c r="AC212" s="9">
        <v>1</v>
      </c>
      <c r="AD212" s="29">
        <v>0</v>
      </c>
      <c r="AE212" s="9">
        <v>0</v>
      </c>
      <c r="AF212" s="9">
        <v>1</v>
      </c>
      <c r="AG212" s="29">
        <v>0</v>
      </c>
      <c r="AH212" s="9">
        <v>0</v>
      </c>
      <c r="AI212" s="29">
        <v>1</v>
      </c>
      <c r="AJ212" s="20">
        <v>1999</v>
      </c>
      <c r="AK212" s="32">
        <f t="shared" si="33"/>
        <v>0.19249999999999998</v>
      </c>
      <c r="AL212" s="32">
        <v>0.28999999999999998</v>
      </c>
      <c r="AM212" s="32">
        <v>0.32500000000000001</v>
      </c>
      <c r="AN212" s="42">
        <f t="shared" si="34"/>
        <v>0.19249999999999998</v>
      </c>
      <c r="AO212" s="41">
        <v>0.67</v>
      </c>
      <c r="AP212" s="17">
        <v>0.33</v>
      </c>
      <c r="AQ212">
        <v>0</v>
      </c>
      <c r="AR212" s="39">
        <f t="shared" si="31"/>
        <v>1</v>
      </c>
      <c r="AS212">
        <v>0.38</v>
      </c>
      <c r="AT212" s="39">
        <v>0.62</v>
      </c>
      <c r="AU212">
        <v>0</v>
      </c>
      <c r="AV212" s="17">
        <v>1</v>
      </c>
      <c r="AW212">
        <f t="shared" si="35"/>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v>0</v>
      </c>
      <c r="BU212" s="17">
        <v>0</v>
      </c>
      <c r="BV212">
        <v>0</v>
      </c>
      <c r="BW212">
        <v>1</v>
      </c>
      <c r="BX212">
        <v>0</v>
      </c>
      <c r="BY212" s="17">
        <v>0</v>
      </c>
      <c r="BZ212">
        <v>1</v>
      </c>
      <c r="CA212">
        <v>0</v>
      </c>
      <c r="CB212">
        <v>0</v>
      </c>
      <c r="CC212">
        <v>0</v>
      </c>
      <c r="CD212" s="17">
        <v>0</v>
      </c>
      <c r="CE212">
        <v>0</v>
      </c>
      <c r="CF212">
        <v>0</v>
      </c>
      <c r="CG212">
        <v>1</v>
      </c>
      <c r="CH212">
        <v>1</v>
      </c>
      <c r="CI212">
        <v>0</v>
      </c>
      <c r="CJ212">
        <v>0</v>
      </c>
      <c r="CK212">
        <v>0</v>
      </c>
      <c r="CL212">
        <v>0</v>
      </c>
      <c r="CM212">
        <v>0</v>
      </c>
      <c r="CN212">
        <v>0</v>
      </c>
      <c r="CO212">
        <v>1</v>
      </c>
      <c r="CP212" s="17">
        <v>0</v>
      </c>
      <c r="CQ212">
        <v>0</v>
      </c>
      <c r="CR212">
        <v>30</v>
      </c>
      <c r="CS212">
        <v>0</v>
      </c>
      <c r="CT212">
        <v>1</v>
      </c>
      <c r="CU212">
        <v>29</v>
      </c>
      <c r="DA212" s="33" t="s">
        <v>85</v>
      </c>
    </row>
    <row r="213" spans="1:105" x14ac:dyDescent="0.25">
      <c r="A213">
        <v>212</v>
      </c>
      <c r="B213">
        <v>16</v>
      </c>
      <c r="C213" s="24" t="s">
        <v>192</v>
      </c>
      <c r="D213" s="12">
        <v>10.10212560965598</v>
      </c>
      <c r="E213" s="13">
        <v>1.8777185148059441</v>
      </c>
      <c r="F213" s="7">
        <v>5.38</v>
      </c>
      <c r="G213" s="7">
        <f t="shared" si="36"/>
        <v>8.2244070948500365</v>
      </c>
      <c r="H213" s="15">
        <f t="shared" si="37"/>
        <v>11.979844124461923</v>
      </c>
      <c r="I213" s="11">
        <f>IFERROR(F213/SQRT(F213^2+U213), "X")</f>
        <v>0.11380174303938229</v>
      </c>
      <c r="J213" s="32">
        <f>IFERROR(SQRT((1-I213^2)/U213), "X")</f>
        <v>2.1152740341892618E-2</v>
      </c>
      <c r="K213" s="32">
        <f t="shared" si="38"/>
        <v>47.275198571766992</v>
      </c>
      <c r="L213" s="8">
        <v>0</v>
      </c>
      <c r="M213" s="9">
        <v>1</v>
      </c>
      <c r="N213" s="8">
        <v>0</v>
      </c>
      <c r="O213" s="9">
        <v>0</v>
      </c>
      <c r="P213" s="9">
        <v>1</v>
      </c>
      <c r="Q213" s="9">
        <v>0</v>
      </c>
      <c r="R213" s="9">
        <v>0</v>
      </c>
      <c r="S213" s="8">
        <v>2219</v>
      </c>
      <c r="T213" s="9">
        <v>12</v>
      </c>
      <c r="U213" s="9">
        <f t="shared" si="39"/>
        <v>2206</v>
      </c>
      <c r="V213" s="9">
        <f>COUNTIF(B:B,B213)</f>
        <v>48</v>
      </c>
      <c r="W213" s="7">
        <v>9.8450000000000006</v>
      </c>
      <c r="X213" s="7">
        <f>BM213-W213-6</f>
        <v>24.155000000000001</v>
      </c>
      <c r="Y213" s="9">
        <v>0</v>
      </c>
      <c r="Z213" s="9">
        <v>1</v>
      </c>
      <c r="AA213" s="9">
        <v>0</v>
      </c>
      <c r="AB213" s="9">
        <v>0</v>
      </c>
      <c r="AC213" s="9">
        <v>1</v>
      </c>
      <c r="AD213" s="29">
        <v>0</v>
      </c>
      <c r="AE213" s="9">
        <v>0</v>
      </c>
      <c r="AF213" s="9">
        <v>1</v>
      </c>
      <c r="AG213" s="29">
        <v>0</v>
      </c>
      <c r="AH213" s="9">
        <v>0</v>
      </c>
      <c r="AI213" s="29">
        <v>1</v>
      </c>
      <c r="AJ213" s="20">
        <v>1999</v>
      </c>
      <c r="AK213" s="32">
        <f t="shared" si="33"/>
        <v>0.19249999999999998</v>
      </c>
      <c r="AL213" s="32">
        <v>0.28999999999999998</v>
      </c>
      <c r="AM213" s="32">
        <v>0.32500000000000001</v>
      </c>
      <c r="AN213" s="42">
        <f t="shared" si="34"/>
        <v>0.19249999999999998</v>
      </c>
      <c r="AO213" s="41">
        <v>0.67</v>
      </c>
      <c r="AP213" s="17">
        <v>0.33</v>
      </c>
      <c r="AQ213">
        <v>0</v>
      </c>
      <c r="AR213" s="39">
        <f t="shared" si="31"/>
        <v>1</v>
      </c>
      <c r="AS213">
        <v>0.38</v>
      </c>
      <c r="AT213" s="39">
        <v>0.62</v>
      </c>
      <c r="AU213">
        <v>0</v>
      </c>
      <c r="AV213" s="17">
        <v>1</v>
      </c>
      <c r="AW213">
        <f t="shared" si="35"/>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v>0</v>
      </c>
      <c r="BU213" s="17">
        <v>0</v>
      </c>
      <c r="BV213">
        <v>0</v>
      </c>
      <c r="BW213">
        <v>1</v>
      </c>
      <c r="BX213">
        <v>0</v>
      </c>
      <c r="BY213" s="17">
        <v>0</v>
      </c>
      <c r="BZ213">
        <v>1</v>
      </c>
      <c r="CA213">
        <v>0</v>
      </c>
      <c r="CB213">
        <v>0</v>
      </c>
      <c r="CC213">
        <v>0</v>
      </c>
      <c r="CD213" s="17">
        <v>0</v>
      </c>
      <c r="CE213">
        <v>0</v>
      </c>
      <c r="CF213">
        <v>0</v>
      </c>
      <c r="CG213">
        <v>1</v>
      </c>
      <c r="CH213">
        <v>1</v>
      </c>
      <c r="CI213">
        <v>0</v>
      </c>
      <c r="CJ213">
        <v>0</v>
      </c>
      <c r="CK213">
        <v>0</v>
      </c>
      <c r="CL213">
        <v>0</v>
      </c>
      <c r="CM213">
        <v>0</v>
      </c>
      <c r="CN213">
        <v>0</v>
      </c>
      <c r="CO213">
        <v>1</v>
      </c>
      <c r="CP213" s="17">
        <v>0</v>
      </c>
      <c r="CQ213">
        <v>0</v>
      </c>
      <c r="CR213">
        <v>30</v>
      </c>
      <c r="CS213">
        <v>0</v>
      </c>
      <c r="CT213">
        <v>1</v>
      </c>
      <c r="CU213">
        <v>29</v>
      </c>
      <c r="DA213" s="33" t="s">
        <v>85</v>
      </c>
    </row>
    <row r="214" spans="1:105" x14ac:dyDescent="0.25">
      <c r="A214">
        <v>213</v>
      </c>
      <c r="B214">
        <v>16</v>
      </c>
      <c r="C214" s="24" t="s">
        <v>192</v>
      </c>
      <c r="D214" s="12">
        <v>13.394992519395471</v>
      </c>
      <c r="E214" s="13">
        <v>3.849135781435479</v>
      </c>
      <c r="F214" s="7">
        <v>3.48</v>
      </c>
      <c r="G214" s="7">
        <f t="shared" si="36"/>
        <v>9.5458567379599923</v>
      </c>
      <c r="H214" s="15">
        <f t="shared" si="37"/>
        <v>17.244128300830951</v>
      </c>
      <c r="I214" s="11">
        <f>IFERROR(F214/SQRT(F214^2+U214), "X")</f>
        <v>7.3890339994261867E-2</v>
      </c>
      <c r="J214" s="32">
        <f>IFERROR(SQRT((1-I214^2)/U214), "X")</f>
        <v>2.1232856320190192E-2</v>
      </c>
      <c r="K214" s="32">
        <f t="shared" si="38"/>
        <v>47.096819425519598</v>
      </c>
      <c r="L214" s="8">
        <v>0</v>
      </c>
      <c r="M214" s="9">
        <v>1</v>
      </c>
      <c r="N214" s="8">
        <v>0</v>
      </c>
      <c r="O214" s="9">
        <v>0</v>
      </c>
      <c r="P214" s="9">
        <v>1</v>
      </c>
      <c r="Q214" s="9">
        <v>0</v>
      </c>
      <c r="R214" s="9">
        <v>0</v>
      </c>
      <c r="S214" s="8">
        <v>2219</v>
      </c>
      <c r="T214" s="9">
        <v>12</v>
      </c>
      <c r="U214" s="9">
        <f t="shared" si="39"/>
        <v>2206</v>
      </c>
      <c r="V214" s="9">
        <f>COUNTIF(B:B,B214)</f>
        <v>48</v>
      </c>
      <c r="W214" s="7">
        <v>9.8450000000000006</v>
      </c>
      <c r="X214" s="7">
        <f>BM214-W214-6</f>
        <v>24.155000000000001</v>
      </c>
      <c r="Y214" s="9">
        <v>0</v>
      </c>
      <c r="Z214" s="9">
        <v>1</v>
      </c>
      <c r="AA214" s="9">
        <v>0</v>
      </c>
      <c r="AB214" s="9">
        <v>0</v>
      </c>
      <c r="AC214" s="9">
        <v>1</v>
      </c>
      <c r="AD214" s="29">
        <v>0</v>
      </c>
      <c r="AE214" s="9">
        <v>0</v>
      </c>
      <c r="AF214" s="9">
        <v>1</v>
      </c>
      <c r="AG214" s="29">
        <v>0</v>
      </c>
      <c r="AH214" s="9">
        <v>0</v>
      </c>
      <c r="AI214" s="29">
        <v>1</v>
      </c>
      <c r="AJ214" s="20">
        <v>1999</v>
      </c>
      <c r="AK214" s="32">
        <f t="shared" si="33"/>
        <v>0.19249999999999998</v>
      </c>
      <c r="AL214" s="32">
        <v>0.28999999999999998</v>
      </c>
      <c r="AM214" s="32">
        <v>0.32500000000000001</v>
      </c>
      <c r="AN214" s="42">
        <f t="shared" si="34"/>
        <v>0.19249999999999998</v>
      </c>
      <c r="AO214" s="41">
        <v>0.67</v>
      </c>
      <c r="AP214" s="17">
        <v>0.33</v>
      </c>
      <c r="AQ214">
        <v>0</v>
      </c>
      <c r="AR214" s="39">
        <f t="shared" si="31"/>
        <v>1</v>
      </c>
      <c r="AS214">
        <v>0.38</v>
      </c>
      <c r="AT214" s="39">
        <v>0.62</v>
      </c>
      <c r="AU214">
        <v>0</v>
      </c>
      <c r="AV214" s="17">
        <v>1</v>
      </c>
      <c r="AW214">
        <f t="shared" si="35"/>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v>0</v>
      </c>
      <c r="BU214" s="17">
        <v>0</v>
      </c>
      <c r="BV214">
        <v>0</v>
      </c>
      <c r="BW214">
        <v>1</v>
      </c>
      <c r="BX214">
        <v>0</v>
      </c>
      <c r="BY214" s="17">
        <v>0</v>
      </c>
      <c r="BZ214">
        <v>1</v>
      </c>
      <c r="CA214">
        <v>0</v>
      </c>
      <c r="CB214">
        <v>0</v>
      </c>
      <c r="CC214">
        <v>0</v>
      </c>
      <c r="CD214" s="17">
        <v>0</v>
      </c>
      <c r="CE214">
        <v>0</v>
      </c>
      <c r="CF214">
        <v>0</v>
      </c>
      <c r="CG214">
        <v>1</v>
      </c>
      <c r="CH214">
        <v>1</v>
      </c>
      <c r="CI214">
        <v>0</v>
      </c>
      <c r="CJ214">
        <v>0</v>
      </c>
      <c r="CK214">
        <v>0</v>
      </c>
      <c r="CL214">
        <v>0</v>
      </c>
      <c r="CM214">
        <v>0</v>
      </c>
      <c r="CN214">
        <v>0</v>
      </c>
      <c r="CO214">
        <v>1</v>
      </c>
      <c r="CP214" s="17">
        <v>0</v>
      </c>
      <c r="CQ214">
        <v>0</v>
      </c>
      <c r="CR214">
        <v>30</v>
      </c>
      <c r="CS214">
        <v>0</v>
      </c>
      <c r="CT214">
        <v>1</v>
      </c>
      <c r="CU214">
        <v>29</v>
      </c>
      <c r="DA214" s="33" t="s">
        <v>85</v>
      </c>
    </row>
    <row r="215" spans="1:105" x14ac:dyDescent="0.25">
      <c r="A215">
        <v>214</v>
      </c>
      <c r="B215">
        <v>16</v>
      </c>
      <c r="C215" s="24" t="s">
        <v>192</v>
      </c>
      <c r="D215" s="12">
        <v>0.1328910494906799</v>
      </c>
      <c r="E215" s="13">
        <v>1.4765672165631101</v>
      </c>
      <c r="F215" s="7">
        <v>0.09</v>
      </c>
      <c r="G215" s="7">
        <f t="shared" si="36"/>
        <v>-1.3436761670724302</v>
      </c>
      <c r="H215" s="15">
        <f t="shared" si="37"/>
        <v>1.6094582660537899</v>
      </c>
      <c r="I215" s="11">
        <f>IFERROR(F215/SQRT(F215^2+U215), "X")</f>
        <v>2.1873233617308667E-3</v>
      </c>
      <c r="J215" s="32">
        <f>IFERROR(SQRT((1-I215^2)/U215), "X")</f>
        <v>2.4303592908120744E-2</v>
      </c>
      <c r="K215" s="32">
        <f t="shared" si="38"/>
        <v>41.146179652550977</v>
      </c>
      <c r="L215" s="8">
        <v>0</v>
      </c>
      <c r="M215" s="9">
        <v>1</v>
      </c>
      <c r="N215" s="8">
        <v>0</v>
      </c>
      <c r="O215" s="9">
        <v>0</v>
      </c>
      <c r="P215" s="9">
        <v>1</v>
      </c>
      <c r="Q215" s="9">
        <v>0</v>
      </c>
      <c r="R215" s="9">
        <v>0</v>
      </c>
      <c r="S215" s="8">
        <v>1706</v>
      </c>
      <c r="T215" s="9">
        <v>12</v>
      </c>
      <c r="U215" s="9">
        <f t="shared" si="39"/>
        <v>1693</v>
      </c>
      <c r="V215" s="9">
        <f>COUNTIF(B:B,B215)</f>
        <v>48</v>
      </c>
      <c r="W215" s="7">
        <v>10.525</v>
      </c>
      <c r="X215" s="7">
        <f>BM215-W215-6</f>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31"/>
        <v>0</v>
      </c>
      <c r="AS215">
        <v>0.31</v>
      </c>
      <c r="AT215" s="39">
        <v>0.69</v>
      </c>
      <c r="AU215">
        <v>0</v>
      </c>
      <c r="AV215" s="17">
        <v>1</v>
      </c>
      <c r="AW215">
        <f t="shared" si="35"/>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v>0</v>
      </c>
      <c r="BU215" s="17">
        <v>0</v>
      </c>
      <c r="BV215">
        <v>0</v>
      </c>
      <c r="BW215">
        <v>1</v>
      </c>
      <c r="BX215">
        <v>0</v>
      </c>
      <c r="BY215" s="17">
        <v>0</v>
      </c>
      <c r="BZ215">
        <v>1</v>
      </c>
      <c r="CA215">
        <v>0</v>
      </c>
      <c r="CB215">
        <v>0</v>
      </c>
      <c r="CC215">
        <v>0</v>
      </c>
      <c r="CD215" s="17">
        <v>0</v>
      </c>
      <c r="CE215">
        <v>0</v>
      </c>
      <c r="CF215">
        <v>0</v>
      </c>
      <c r="CG215">
        <v>1</v>
      </c>
      <c r="CH215">
        <v>1</v>
      </c>
      <c r="CI215">
        <v>0</v>
      </c>
      <c r="CJ215">
        <v>0</v>
      </c>
      <c r="CK215">
        <v>0</v>
      </c>
      <c r="CL215">
        <v>0</v>
      </c>
      <c r="CM215">
        <v>0</v>
      </c>
      <c r="CN215">
        <v>0</v>
      </c>
      <c r="CO215">
        <v>1</v>
      </c>
      <c r="CP215" s="17">
        <v>0</v>
      </c>
      <c r="CQ215">
        <v>0</v>
      </c>
      <c r="CR215">
        <v>30</v>
      </c>
      <c r="CS215">
        <v>0</v>
      </c>
      <c r="CT215">
        <v>1</v>
      </c>
      <c r="CU215">
        <v>29</v>
      </c>
      <c r="DA215" s="33" t="s">
        <v>85</v>
      </c>
    </row>
    <row r="216" spans="1:105" x14ac:dyDescent="0.25">
      <c r="A216">
        <v>215</v>
      </c>
      <c r="B216">
        <v>16</v>
      </c>
      <c r="C216" s="24" t="s">
        <v>192</v>
      </c>
      <c r="D216" s="12">
        <v>4.9241971883431157</v>
      </c>
      <c r="E216" s="13">
        <v>1.7841294160663459</v>
      </c>
      <c r="F216" s="7">
        <v>2.76</v>
      </c>
      <c r="G216" s="7">
        <f t="shared" si="36"/>
        <v>3.1400677722767698</v>
      </c>
      <c r="H216" s="15">
        <f t="shared" si="37"/>
        <v>6.7083266044094616</v>
      </c>
      <c r="I216" s="11">
        <f>IFERROR(F216/SQRT(F216^2+U216), "X")</f>
        <v>6.692767639841693E-2</v>
      </c>
      <c r="J216" s="32">
        <f>IFERROR(SQRT((1-I216^2)/U216), "X")</f>
        <v>2.4249158115368458E-2</v>
      </c>
      <c r="K216" s="32">
        <f t="shared" si="38"/>
        <v>41.238545076178426</v>
      </c>
      <c r="L216" s="8">
        <v>0</v>
      </c>
      <c r="M216" s="9">
        <v>1</v>
      </c>
      <c r="N216" s="8">
        <v>0</v>
      </c>
      <c r="O216" s="9">
        <v>0</v>
      </c>
      <c r="P216" s="9">
        <v>1</v>
      </c>
      <c r="Q216" s="9">
        <v>0</v>
      </c>
      <c r="R216" s="9">
        <v>0</v>
      </c>
      <c r="S216" s="8">
        <v>1706</v>
      </c>
      <c r="T216" s="9">
        <v>12</v>
      </c>
      <c r="U216" s="9">
        <f t="shared" si="39"/>
        <v>1693</v>
      </c>
      <c r="V216" s="9">
        <f>COUNTIF(B:B,B216)</f>
        <v>48</v>
      </c>
      <c r="W216" s="7">
        <v>10.525</v>
      </c>
      <c r="X216" s="7">
        <f>BM216-W216-6</f>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31"/>
        <v>0</v>
      </c>
      <c r="AS216">
        <v>0.31</v>
      </c>
      <c r="AT216" s="39">
        <v>0.69</v>
      </c>
      <c r="AU216">
        <v>0</v>
      </c>
      <c r="AV216" s="17">
        <v>1</v>
      </c>
      <c r="AW216">
        <f t="shared" si="35"/>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v>0</v>
      </c>
      <c r="BU216" s="17">
        <v>0</v>
      </c>
      <c r="BV216">
        <v>0</v>
      </c>
      <c r="BW216">
        <v>1</v>
      </c>
      <c r="BX216">
        <v>0</v>
      </c>
      <c r="BY216" s="17">
        <v>0</v>
      </c>
      <c r="BZ216">
        <v>1</v>
      </c>
      <c r="CA216">
        <v>0</v>
      </c>
      <c r="CB216">
        <v>0</v>
      </c>
      <c r="CC216">
        <v>0</v>
      </c>
      <c r="CD216" s="17">
        <v>0</v>
      </c>
      <c r="CE216">
        <v>0</v>
      </c>
      <c r="CF216">
        <v>0</v>
      </c>
      <c r="CG216">
        <v>1</v>
      </c>
      <c r="CH216">
        <v>1</v>
      </c>
      <c r="CI216">
        <v>0</v>
      </c>
      <c r="CJ216">
        <v>0</v>
      </c>
      <c r="CK216">
        <v>0</v>
      </c>
      <c r="CL216">
        <v>0</v>
      </c>
      <c r="CM216">
        <v>0</v>
      </c>
      <c r="CN216">
        <v>0</v>
      </c>
      <c r="CO216">
        <v>1</v>
      </c>
      <c r="CP216" s="17">
        <v>0</v>
      </c>
      <c r="CQ216">
        <v>0</v>
      </c>
      <c r="CR216">
        <v>30</v>
      </c>
      <c r="CS216">
        <v>0</v>
      </c>
      <c r="CT216">
        <v>1</v>
      </c>
      <c r="CU216">
        <v>29</v>
      </c>
      <c r="DA216" s="33" t="s">
        <v>85</v>
      </c>
    </row>
    <row r="217" spans="1:105" x14ac:dyDescent="0.25">
      <c r="A217">
        <v>216</v>
      </c>
      <c r="B217">
        <v>16</v>
      </c>
      <c r="C217" s="24" t="s">
        <v>192</v>
      </c>
      <c r="D217" s="12">
        <v>4.9129527005763229</v>
      </c>
      <c r="E217" s="13">
        <v>1.403700771593235</v>
      </c>
      <c r="F217" s="7">
        <v>3.5</v>
      </c>
      <c r="G217" s="7">
        <f t="shared" si="36"/>
        <v>3.5092519289830877</v>
      </c>
      <c r="H217" s="15">
        <f t="shared" si="37"/>
        <v>6.3166534721695582</v>
      </c>
      <c r="I217" s="11">
        <f>IFERROR(F217/SQRT(F217^2+U217), "X")</f>
        <v>8.4756695340678367E-2</v>
      </c>
      <c r="J217" s="32">
        <f>IFERROR(SQRT((1-I217^2)/U217), "X")</f>
        <v>2.4216198668765246E-2</v>
      </c>
      <c r="K217" s="32">
        <f t="shared" si="38"/>
        <v>41.294672779911942</v>
      </c>
      <c r="L217" s="8">
        <v>0</v>
      </c>
      <c r="M217" s="9">
        <v>1</v>
      </c>
      <c r="N217" s="8">
        <v>0</v>
      </c>
      <c r="O217" s="9">
        <v>0</v>
      </c>
      <c r="P217" s="9">
        <v>1</v>
      </c>
      <c r="Q217" s="9">
        <v>0</v>
      </c>
      <c r="R217" s="9">
        <v>0</v>
      </c>
      <c r="S217" s="8">
        <v>1706</v>
      </c>
      <c r="T217" s="9">
        <v>12</v>
      </c>
      <c r="U217" s="9">
        <f t="shared" si="39"/>
        <v>1693</v>
      </c>
      <c r="V217" s="9">
        <f>COUNTIF(B:B,B217)</f>
        <v>48</v>
      </c>
      <c r="W217" s="7">
        <v>10.525</v>
      </c>
      <c r="X217" s="7">
        <f>BM217-W217-6</f>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31"/>
        <v>0</v>
      </c>
      <c r="AS217">
        <v>0.31</v>
      </c>
      <c r="AT217" s="39">
        <v>0.69</v>
      </c>
      <c r="AU217">
        <v>0</v>
      </c>
      <c r="AV217" s="17">
        <v>1</v>
      </c>
      <c r="AW217">
        <f t="shared" si="35"/>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v>0</v>
      </c>
      <c r="BU217" s="17">
        <v>0</v>
      </c>
      <c r="BV217">
        <v>0</v>
      </c>
      <c r="BW217">
        <v>1</v>
      </c>
      <c r="BX217">
        <v>0</v>
      </c>
      <c r="BY217" s="17">
        <v>0</v>
      </c>
      <c r="BZ217">
        <v>1</v>
      </c>
      <c r="CA217">
        <v>0</v>
      </c>
      <c r="CB217">
        <v>0</v>
      </c>
      <c r="CC217">
        <v>0</v>
      </c>
      <c r="CD217" s="17">
        <v>0</v>
      </c>
      <c r="CE217">
        <v>0</v>
      </c>
      <c r="CF217">
        <v>0</v>
      </c>
      <c r="CG217">
        <v>1</v>
      </c>
      <c r="CH217">
        <v>1</v>
      </c>
      <c r="CI217">
        <v>0</v>
      </c>
      <c r="CJ217">
        <v>0</v>
      </c>
      <c r="CK217">
        <v>0</v>
      </c>
      <c r="CL217">
        <v>0</v>
      </c>
      <c r="CM217">
        <v>0</v>
      </c>
      <c r="CN217">
        <v>0</v>
      </c>
      <c r="CO217">
        <v>1</v>
      </c>
      <c r="CP217" s="17">
        <v>0</v>
      </c>
      <c r="CQ217">
        <v>0</v>
      </c>
      <c r="CR217">
        <v>30</v>
      </c>
      <c r="CS217">
        <v>0</v>
      </c>
      <c r="CT217">
        <v>1</v>
      </c>
      <c r="CU217">
        <v>29</v>
      </c>
      <c r="DA217" s="33" t="s">
        <v>85</v>
      </c>
    </row>
    <row r="218" spans="1:105" x14ac:dyDescent="0.25">
      <c r="A218">
        <v>217</v>
      </c>
      <c r="B218">
        <v>16</v>
      </c>
      <c r="C218" s="24" t="s">
        <v>192</v>
      </c>
      <c r="D218" s="12">
        <v>12.98233754759994</v>
      </c>
      <c r="E218" s="13">
        <v>3.0618720631131939</v>
      </c>
      <c r="F218" s="7">
        <v>4.24</v>
      </c>
      <c r="G218" s="7">
        <f t="shared" si="36"/>
        <v>9.9204654844867459</v>
      </c>
      <c r="H218" s="15">
        <f t="shared" si="37"/>
        <v>16.044209610713132</v>
      </c>
      <c r="I218" s="11">
        <f>IFERROR(F218/SQRT(F218^2+U218), "X")</f>
        <v>0.10250468011579229</v>
      </c>
      <c r="J218" s="32">
        <f>IFERROR(SQRT((1-I218^2)/U218), "X")</f>
        <v>2.4175632102781199E-2</v>
      </c>
      <c r="K218" s="32">
        <f t="shared" si="38"/>
        <v>41.363964993699526</v>
      </c>
      <c r="L218" s="8">
        <v>0</v>
      </c>
      <c r="M218" s="9">
        <v>1</v>
      </c>
      <c r="N218" s="8">
        <v>0</v>
      </c>
      <c r="O218" s="9">
        <v>0</v>
      </c>
      <c r="P218" s="9">
        <v>1</v>
      </c>
      <c r="Q218" s="9">
        <v>0</v>
      </c>
      <c r="R218" s="9">
        <v>0</v>
      </c>
      <c r="S218" s="8">
        <v>1706</v>
      </c>
      <c r="T218" s="9">
        <v>12</v>
      </c>
      <c r="U218" s="9">
        <f t="shared" si="39"/>
        <v>1693</v>
      </c>
      <c r="V218" s="9">
        <f>COUNTIF(B:B,B218)</f>
        <v>48</v>
      </c>
      <c r="W218" s="7">
        <v>10.525</v>
      </c>
      <c r="X218" s="7">
        <f>BM218-W218-6</f>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31"/>
        <v>0</v>
      </c>
      <c r="AS218">
        <v>0.31</v>
      </c>
      <c r="AT218" s="39">
        <v>0.69</v>
      </c>
      <c r="AU218">
        <v>0</v>
      </c>
      <c r="AV218" s="17">
        <v>1</v>
      </c>
      <c r="AW218">
        <f t="shared" si="35"/>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v>0</v>
      </c>
      <c r="BU218" s="17">
        <v>0</v>
      </c>
      <c r="BV218">
        <v>0</v>
      </c>
      <c r="BW218">
        <v>1</v>
      </c>
      <c r="BX218">
        <v>0</v>
      </c>
      <c r="BY218" s="17">
        <v>0</v>
      </c>
      <c r="BZ218">
        <v>1</v>
      </c>
      <c r="CA218">
        <v>0</v>
      </c>
      <c r="CB218">
        <v>0</v>
      </c>
      <c r="CC218">
        <v>0</v>
      </c>
      <c r="CD218" s="17">
        <v>0</v>
      </c>
      <c r="CE218">
        <v>0</v>
      </c>
      <c r="CF218">
        <v>0</v>
      </c>
      <c r="CG218">
        <v>1</v>
      </c>
      <c r="CH218">
        <v>1</v>
      </c>
      <c r="CI218">
        <v>0</v>
      </c>
      <c r="CJ218">
        <v>0</v>
      </c>
      <c r="CK218">
        <v>0</v>
      </c>
      <c r="CL218">
        <v>0</v>
      </c>
      <c r="CM218">
        <v>0</v>
      </c>
      <c r="CN218">
        <v>0</v>
      </c>
      <c r="CO218">
        <v>1</v>
      </c>
      <c r="CP218" s="17">
        <v>0</v>
      </c>
      <c r="CQ218">
        <v>0</v>
      </c>
      <c r="CR218">
        <v>30</v>
      </c>
      <c r="CS218">
        <v>0</v>
      </c>
      <c r="CT218">
        <v>1</v>
      </c>
      <c r="CU218">
        <v>29</v>
      </c>
      <c r="DA218" s="33" t="s">
        <v>85</v>
      </c>
    </row>
    <row r="219" spans="1:105" x14ac:dyDescent="0.25">
      <c r="A219">
        <v>218</v>
      </c>
      <c r="B219">
        <v>16</v>
      </c>
      <c r="C219" s="24" t="s">
        <v>192</v>
      </c>
      <c r="D219" s="12">
        <v>0.54258653334493534</v>
      </c>
      <c r="E219" s="13">
        <v>1.427859298276146</v>
      </c>
      <c r="F219" s="7">
        <v>0.38</v>
      </c>
      <c r="G219" s="7">
        <f t="shared" si="36"/>
        <v>-0.88527276493121065</v>
      </c>
      <c r="H219" s="15">
        <f t="shared" si="37"/>
        <v>1.9704458316210813</v>
      </c>
      <c r="I219" s="11">
        <f>IFERROR(F219/SQRT(F219^2+U219), "X")</f>
        <v>9.2132532004612858E-3</v>
      </c>
      <c r="J219" s="32">
        <f>IFERROR(SQRT((1-I219^2)/U219), "X")</f>
        <v>2.4245403159108649E-2</v>
      </c>
      <c r="K219" s="32">
        <f t="shared" si="38"/>
        <v>41.244931809859985</v>
      </c>
      <c r="L219" s="8">
        <v>0</v>
      </c>
      <c r="M219" s="9">
        <v>1</v>
      </c>
      <c r="N219" s="8">
        <v>0</v>
      </c>
      <c r="O219" s="9">
        <v>0</v>
      </c>
      <c r="P219" s="9">
        <v>1</v>
      </c>
      <c r="Q219" s="9">
        <v>0</v>
      </c>
      <c r="R219" s="9">
        <v>0</v>
      </c>
      <c r="S219" s="8">
        <v>1714</v>
      </c>
      <c r="T219" s="9">
        <v>12</v>
      </c>
      <c r="U219" s="9">
        <f t="shared" si="39"/>
        <v>1701</v>
      </c>
      <c r="V219" s="9">
        <f>COUNTIF(B:B,B219)</f>
        <v>48</v>
      </c>
      <c r="W219" s="7">
        <v>10.525</v>
      </c>
      <c r="X219" s="7">
        <f>BM219-W219-6</f>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40">1-AQ219</f>
        <v>0</v>
      </c>
      <c r="AS219">
        <v>0.31</v>
      </c>
      <c r="AT219" s="39">
        <v>0.69</v>
      </c>
      <c r="AU219">
        <v>0</v>
      </c>
      <c r="AV219" s="17">
        <v>1</v>
      </c>
      <c r="AW219">
        <f t="shared" si="35"/>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v>0</v>
      </c>
      <c r="BU219" s="17">
        <v>0</v>
      </c>
      <c r="BV219">
        <v>0</v>
      </c>
      <c r="BW219">
        <v>1</v>
      </c>
      <c r="BX219">
        <v>0</v>
      </c>
      <c r="BY219" s="17">
        <v>0</v>
      </c>
      <c r="BZ219">
        <v>1</v>
      </c>
      <c r="CA219">
        <v>0</v>
      </c>
      <c r="CB219">
        <v>0</v>
      </c>
      <c r="CC219">
        <v>0</v>
      </c>
      <c r="CD219" s="17">
        <v>0</v>
      </c>
      <c r="CE219">
        <v>0</v>
      </c>
      <c r="CF219">
        <v>0</v>
      </c>
      <c r="CG219">
        <v>1</v>
      </c>
      <c r="CH219">
        <v>1</v>
      </c>
      <c r="CI219">
        <v>0</v>
      </c>
      <c r="CJ219">
        <v>0</v>
      </c>
      <c r="CK219">
        <v>0</v>
      </c>
      <c r="CL219">
        <v>0</v>
      </c>
      <c r="CM219">
        <v>0</v>
      </c>
      <c r="CN219">
        <v>0</v>
      </c>
      <c r="CO219">
        <v>1</v>
      </c>
      <c r="CP219" s="17">
        <v>0</v>
      </c>
      <c r="CQ219">
        <v>0</v>
      </c>
      <c r="CR219">
        <v>30</v>
      </c>
      <c r="CS219">
        <v>0</v>
      </c>
      <c r="CT219">
        <v>1</v>
      </c>
      <c r="CU219">
        <v>29</v>
      </c>
      <c r="DA219" s="33" t="s">
        <v>85</v>
      </c>
    </row>
    <row r="220" spans="1:105" x14ac:dyDescent="0.25">
      <c r="A220">
        <v>219</v>
      </c>
      <c r="B220">
        <v>16</v>
      </c>
      <c r="C220" s="24" t="s">
        <v>192</v>
      </c>
      <c r="D220" s="12">
        <v>5.1399585521526792</v>
      </c>
      <c r="E220" s="13">
        <v>1.581525708354671</v>
      </c>
      <c r="F220" s="7">
        <v>3.25</v>
      </c>
      <c r="G220" s="7">
        <f t="shared" si="36"/>
        <v>3.5584328437980082</v>
      </c>
      <c r="H220" s="15">
        <f t="shared" si="37"/>
        <v>6.7214842605073502</v>
      </c>
      <c r="I220" s="11">
        <f>IFERROR(F220/SQRT(F220^2+U220), "X")</f>
        <v>7.8557378008585005E-2</v>
      </c>
      <c r="J220" s="32">
        <f>IFERROR(SQRT((1-I220^2)/U220), "X")</f>
        <v>2.4171500925718459E-2</v>
      </c>
      <c r="K220" s="32">
        <f t="shared" si="38"/>
        <v>41.371034553175008</v>
      </c>
      <c r="L220" s="8">
        <v>0</v>
      </c>
      <c r="M220" s="9">
        <v>1</v>
      </c>
      <c r="N220" s="8">
        <v>0</v>
      </c>
      <c r="O220" s="9">
        <v>0</v>
      </c>
      <c r="P220" s="9">
        <v>1</v>
      </c>
      <c r="Q220" s="9">
        <v>0</v>
      </c>
      <c r="R220" s="9">
        <v>0</v>
      </c>
      <c r="S220" s="8">
        <v>1714</v>
      </c>
      <c r="T220" s="9">
        <v>12</v>
      </c>
      <c r="U220" s="9">
        <f t="shared" si="39"/>
        <v>1701</v>
      </c>
      <c r="V220" s="9">
        <f>COUNTIF(B:B,B220)</f>
        <v>48</v>
      </c>
      <c r="W220" s="7">
        <v>10.525</v>
      </c>
      <c r="X220" s="7">
        <f>BM220-W220-6</f>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40"/>
        <v>0</v>
      </c>
      <c r="AS220">
        <v>0.31</v>
      </c>
      <c r="AT220" s="39">
        <v>0.69</v>
      </c>
      <c r="AU220">
        <v>0</v>
      </c>
      <c r="AV220" s="17">
        <v>1</v>
      </c>
      <c r="AW220">
        <f t="shared" si="35"/>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v>0</v>
      </c>
      <c r="BU220" s="17">
        <v>0</v>
      </c>
      <c r="BV220">
        <v>0</v>
      </c>
      <c r="BW220">
        <v>1</v>
      </c>
      <c r="BX220">
        <v>0</v>
      </c>
      <c r="BY220" s="17">
        <v>0</v>
      </c>
      <c r="BZ220">
        <v>1</v>
      </c>
      <c r="CA220">
        <v>0</v>
      </c>
      <c r="CB220">
        <v>0</v>
      </c>
      <c r="CC220">
        <v>0</v>
      </c>
      <c r="CD220" s="17">
        <v>0</v>
      </c>
      <c r="CE220">
        <v>0</v>
      </c>
      <c r="CF220">
        <v>0</v>
      </c>
      <c r="CG220">
        <v>1</v>
      </c>
      <c r="CH220">
        <v>1</v>
      </c>
      <c r="CI220">
        <v>0</v>
      </c>
      <c r="CJ220">
        <v>0</v>
      </c>
      <c r="CK220">
        <v>0</v>
      </c>
      <c r="CL220">
        <v>0</v>
      </c>
      <c r="CM220">
        <v>0</v>
      </c>
      <c r="CN220">
        <v>0</v>
      </c>
      <c r="CO220">
        <v>1</v>
      </c>
      <c r="CP220" s="17">
        <v>0</v>
      </c>
      <c r="CQ220">
        <v>0</v>
      </c>
      <c r="CR220">
        <v>30</v>
      </c>
      <c r="CS220">
        <v>0</v>
      </c>
      <c r="CT220">
        <v>1</v>
      </c>
      <c r="CU220">
        <v>29</v>
      </c>
      <c r="DA220" s="33" t="s">
        <v>85</v>
      </c>
    </row>
    <row r="221" spans="1:105" x14ac:dyDescent="0.25">
      <c r="A221">
        <v>220</v>
      </c>
      <c r="B221">
        <v>16</v>
      </c>
      <c r="C221" s="24" t="s">
        <v>192</v>
      </c>
      <c r="D221" s="12">
        <v>5.1430632213731453</v>
      </c>
      <c r="E221" s="13">
        <v>1.315361437691341</v>
      </c>
      <c r="F221" s="7">
        <v>3.91</v>
      </c>
      <c r="G221" s="7">
        <f t="shared" si="36"/>
        <v>3.8277017836818041</v>
      </c>
      <c r="H221" s="15">
        <f t="shared" si="37"/>
        <v>6.4584246590644865</v>
      </c>
      <c r="I221" s="11">
        <f>IFERROR(F221/SQRT(F221^2+U221), "X")</f>
        <v>9.4380366995624174E-2</v>
      </c>
      <c r="J221" s="32">
        <f>IFERROR(SQRT((1-I221^2)/U221), "X")</f>
        <v>2.4138201277653239E-2</v>
      </c>
      <c r="K221" s="32">
        <f t="shared" si="38"/>
        <v>41.428107608241049</v>
      </c>
      <c r="L221" s="8">
        <v>0</v>
      </c>
      <c r="M221" s="9">
        <v>1</v>
      </c>
      <c r="N221" s="8">
        <v>0</v>
      </c>
      <c r="O221" s="9">
        <v>0</v>
      </c>
      <c r="P221" s="9">
        <v>1</v>
      </c>
      <c r="Q221" s="9">
        <v>0</v>
      </c>
      <c r="R221" s="9">
        <v>0</v>
      </c>
      <c r="S221" s="8">
        <v>1714</v>
      </c>
      <c r="T221" s="9">
        <v>12</v>
      </c>
      <c r="U221" s="9">
        <f t="shared" si="39"/>
        <v>1701</v>
      </c>
      <c r="V221" s="9">
        <f>COUNTIF(B:B,B221)</f>
        <v>48</v>
      </c>
      <c r="W221" s="7">
        <v>10.525</v>
      </c>
      <c r="X221" s="7">
        <f>BM221-W221-6</f>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40"/>
        <v>0</v>
      </c>
      <c r="AS221">
        <v>0.31</v>
      </c>
      <c r="AT221" s="39">
        <v>0.69</v>
      </c>
      <c r="AU221">
        <v>0</v>
      </c>
      <c r="AV221" s="17">
        <v>1</v>
      </c>
      <c r="AW221">
        <f t="shared" si="35"/>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v>0</v>
      </c>
      <c r="BU221" s="17">
        <v>0</v>
      </c>
      <c r="BV221">
        <v>0</v>
      </c>
      <c r="BW221">
        <v>1</v>
      </c>
      <c r="BX221">
        <v>0</v>
      </c>
      <c r="BY221" s="17">
        <v>0</v>
      </c>
      <c r="BZ221">
        <v>1</v>
      </c>
      <c r="CA221">
        <v>0</v>
      </c>
      <c r="CB221">
        <v>0</v>
      </c>
      <c r="CC221">
        <v>0</v>
      </c>
      <c r="CD221" s="17">
        <v>0</v>
      </c>
      <c r="CE221">
        <v>0</v>
      </c>
      <c r="CF221">
        <v>0</v>
      </c>
      <c r="CG221">
        <v>1</v>
      </c>
      <c r="CH221">
        <v>1</v>
      </c>
      <c r="CI221">
        <v>0</v>
      </c>
      <c r="CJ221">
        <v>0</v>
      </c>
      <c r="CK221">
        <v>0</v>
      </c>
      <c r="CL221">
        <v>0</v>
      </c>
      <c r="CM221">
        <v>0</v>
      </c>
      <c r="CN221">
        <v>0</v>
      </c>
      <c r="CO221">
        <v>1</v>
      </c>
      <c r="CP221" s="17">
        <v>0</v>
      </c>
      <c r="CQ221">
        <v>0</v>
      </c>
      <c r="CR221">
        <v>30</v>
      </c>
      <c r="CS221">
        <v>0</v>
      </c>
      <c r="CT221">
        <v>1</v>
      </c>
      <c r="CU221">
        <v>29</v>
      </c>
      <c r="DA221" s="33" t="s">
        <v>85</v>
      </c>
    </row>
    <row r="222" spans="1:105" s="50" customFormat="1" x14ac:dyDescent="0.25">
      <c r="A222" s="50">
        <v>221</v>
      </c>
      <c r="B222" s="50">
        <v>16</v>
      </c>
      <c r="C222" s="51" t="s">
        <v>192</v>
      </c>
      <c r="D222" s="52">
        <v>13.10872656044209</v>
      </c>
      <c r="E222" s="53">
        <v>2.9590804876844441</v>
      </c>
      <c r="F222" s="54">
        <v>4.43</v>
      </c>
      <c r="G222" s="54">
        <f t="shared" si="36"/>
        <v>10.149646072757646</v>
      </c>
      <c r="H222" s="55">
        <f t="shared" si="37"/>
        <v>16.067807048126532</v>
      </c>
      <c r="I222" s="56">
        <f>IFERROR(F222/SQRT(F222^2+U222), "X")</f>
        <v>0.10679738638220909</v>
      </c>
      <c r="J222" s="57">
        <f>IFERROR(SQRT((1-I222^2)/U222), "X")</f>
        <v>2.4107762163026882E-2</v>
      </c>
      <c r="K222" s="57">
        <f t="shared" si="38"/>
        <v>41.480415860981921</v>
      </c>
      <c r="L222" s="58">
        <v>0</v>
      </c>
      <c r="M222" s="59">
        <v>1</v>
      </c>
      <c r="N222" s="58">
        <v>0</v>
      </c>
      <c r="O222" s="59">
        <v>0</v>
      </c>
      <c r="P222" s="59">
        <v>1</v>
      </c>
      <c r="Q222" s="59">
        <v>0</v>
      </c>
      <c r="R222" s="59">
        <v>0</v>
      </c>
      <c r="S222" s="58">
        <v>1714</v>
      </c>
      <c r="T222" s="59">
        <v>12</v>
      </c>
      <c r="U222" s="59">
        <f t="shared" si="39"/>
        <v>1701</v>
      </c>
      <c r="V222" s="59">
        <f>COUNTIF(B:B,B222)</f>
        <v>48</v>
      </c>
      <c r="W222" s="54">
        <v>10.525</v>
      </c>
      <c r="X222" s="54">
        <f>BM222-W222-6</f>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40"/>
        <v>0</v>
      </c>
      <c r="AS222" s="50">
        <v>0.31</v>
      </c>
      <c r="AT222" s="65">
        <v>0.69</v>
      </c>
      <c r="AU222">
        <v>0</v>
      </c>
      <c r="AV222" s="64">
        <v>1</v>
      </c>
      <c r="AW222" s="50">
        <f t="shared" si="35"/>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50">
        <v>0</v>
      </c>
      <c r="BU222" s="64">
        <v>0</v>
      </c>
      <c r="BV222" s="50">
        <v>0</v>
      </c>
      <c r="BW222" s="50">
        <v>1</v>
      </c>
      <c r="BX222" s="50">
        <v>0</v>
      </c>
      <c r="BY222" s="64">
        <v>0</v>
      </c>
      <c r="BZ222" s="50">
        <v>1</v>
      </c>
      <c r="CA222" s="50">
        <v>0</v>
      </c>
      <c r="CB222" s="50">
        <v>0</v>
      </c>
      <c r="CC222" s="50">
        <v>0</v>
      </c>
      <c r="CD222" s="64">
        <v>0</v>
      </c>
      <c r="CE222" s="50">
        <v>0</v>
      </c>
      <c r="CF222" s="50">
        <v>0</v>
      </c>
      <c r="CG222" s="50">
        <v>1</v>
      </c>
      <c r="CH222" s="50">
        <v>1</v>
      </c>
      <c r="CI222" s="50">
        <v>0</v>
      </c>
      <c r="CJ222" s="50">
        <v>0</v>
      </c>
      <c r="CK222" s="50">
        <v>0</v>
      </c>
      <c r="CL222">
        <v>0</v>
      </c>
      <c r="CM222" s="50">
        <v>0</v>
      </c>
      <c r="CN222" s="50">
        <v>0</v>
      </c>
      <c r="CO222" s="50">
        <v>1</v>
      </c>
      <c r="CP222" s="64">
        <v>0</v>
      </c>
      <c r="CQ222">
        <v>0</v>
      </c>
      <c r="CR222">
        <v>30</v>
      </c>
      <c r="CS222">
        <v>0</v>
      </c>
      <c r="CT222">
        <v>1</v>
      </c>
      <c r="CU222">
        <v>29</v>
      </c>
      <c r="CV222" s="66"/>
      <c r="DA222" s="33" t="s">
        <v>85</v>
      </c>
    </row>
    <row r="223" spans="1:105" x14ac:dyDescent="0.25">
      <c r="A223">
        <v>222</v>
      </c>
      <c r="B223">
        <v>17</v>
      </c>
      <c r="C223" s="24" t="s">
        <v>212</v>
      </c>
      <c r="D223" s="12">
        <v>8.8000000000000007</v>
      </c>
      <c r="E223" s="13">
        <f t="shared" ref="E223:E230" si="41">D223/F223</f>
        <v>4.1006523765144458E-2</v>
      </c>
      <c r="F223" s="7">
        <v>214.6</v>
      </c>
      <c r="G223" s="7">
        <f t="shared" si="36"/>
        <v>8.7589934762348562</v>
      </c>
      <c r="H223" s="15">
        <f t="shared" si="37"/>
        <v>8.8410065237651452</v>
      </c>
      <c r="I223" s="11">
        <f>IFERROR(F223/SQRT(F223^2+U223), "X")</f>
        <v>0.56729789934477026</v>
      </c>
      <c r="J223" s="32">
        <f>IFERROR(SQRT((1-I223^2)/U223), "X")</f>
        <v>2.6435130444770285E-3</v>
      </c>
      <c r="K223" s="32">
        <f t="shared" si="38"/>
        <v>378.28449611370542</v>
      </c>
      <c r="L223" s="8">
        <v>1</v>
      </c>
      <c r="M223" s="9">
        <v>0</v>
      </c>
      <c r="N223" s="8">
        <v>0</v>
      </c>
      <c r="O223" s="9">
        <v>0</v>
      </c>
      <c r="P223" s="9">
        <v>0</v>
      </c>
      <c r="Q223" s="9">
        <v>1</v>
      </c>
      <c r="R223" s="9">
        <v>0</v>
      </c>
      <c r="S223" s="8">
        <v>97050</v>
      </c>
      <c r="T223" s="9">
        <v>3</v>
      </c>
      <c r="U223" s="9">
        <f t="shared" si="39"/>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40"/>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v>0</v>
      </c>
      <c r="BU223" s="17">
        <v>0</v>
      </c>
      <c r="BV223">
        <v>0</v>
      </c>
      <c r="BW223">
        <v>0</v>
      </c>
      <c r="BX223">
        <v>1</v>
      </c>
      <c r="BY223" s="17">
        <v>0</v>
      </c>
      <c r="BZ223">
        <v>0</v>
      </c>
      <c r="CA223">
        <v>0</v>
      </c>
      <c r="CB223">
        <v>0</v>
      </c>
      <c r="CC223">
        <v>0</v>
      </c>
      <c r="CD223" s="17">
        <v>0</v>
      </c>
      <c r="CE223">
        <v>0</v>
      </c>
      <c r="CF223">
        <v>0</v>
      </c>
      <c r="CG223">
        <v>1</v>
      </c>
      <c r="CH223">
        <v>1</v>
      </c>
      <c r="CI223">
        <v>0</v>
      </c>
      <c r="CJ223">
        <v>0</v>
      </c>
      <c r="CK223">
        <v>0</v>
      </c>
      <c r="CL223">
        <v>0</v>
      </c>
      <c r="CM223">
        <v>0</v>
      </c>
      <c r="CN223">
        <v>0</v>
      </c>
      <c r="CO223">
        <v>0</v>
      </c>
      <c r="CP223" s="17">
        <v>0</v>
      </c>
      <c r="CQ223">
        <v>4.149</v>
      </c>
      <c r="CR223">
        <v>14</v>
      </c>
      <c r="CS223">
        <v>1</v>
      </c>
      <c r="CT223">
        <v>0</v>
      </c>
      <c r="CU223">
        <v>42</v>
      </c>
      <c r="DA223" s="33" t="s">
        <v>85</v>
      </c>
    </row>
    <row r="224" spans="1:105" x14ac:dyDescent="0.25">
      <c r="A224">
        <v>223</v>
      </c>
      <c r="B224">
        <v>17</v>
      </c>
      <c r="C224" s="24" t="s">
        <v>212</v>
      </c>
      <c r="D224" s="12">
        <v>8.31</v>
      </c>
      <c r="E224" s="13">
        <f t="shared" si="41"/>
        <v>4.5559210526315792E-2</v>
      </c>
      <c r="F224" s="7">
        <v>182.4</v>
      </c>
      <c r="G224" s="7">
        <f t="shared" si="36"/>
        <v>8.2644407894736851</v>
      </c>
      <c r="H224" s="15">
        <f t="shared" si="37"/>
        <v>8.3555592105263159</v>
      </c>
      <c r="I224" s="11">
        <f>IFERROR(F224/SQRT(F224^2+U224), "X")</f>
        <v>0.57113962349685266</v>
      </c>
      <c r="J224" s="32">
        <f>IFERROR(SQRT((1-I224^2)/U224), "X")</f>
        <v>3.1312479358380075E-3</v>
      </c>
      <c r="K224" s="32">
        <f t="shared" si="38"/>
        <v>319.36148797248552</v>
      </c>
      <c r="L224" s="8">
        <v>1</v>
      </c>
      <c r="M224" s="9">
        <v>0</v>
      </c>
      <c r="N224" s="8">
        <v>0</v>
      </c>
      <c r="O224" s="9">
        <v>0</v>
      </c>
      <c r="P224" s="9">
        <v>0</v>
      </c>
      <c r="Q224" s="9">
        <v>1</v>
      </c>
      <c r="R224" s="9">
        <v>0</v>
      </c>
      <c r="S224" s="8">
        <v>68726</v>
      </c>
      <c r="T224" s="9">
        <v>3</v>
      </c>
      <c r="U224" s="9">
        <f t="shared" si="39"/>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v>0</v>
      </c>
      <c r="BU224" s="17">
        <v>0</v>
      </c>
      <c r="BV224">
        <v>0</v>
      </c>
      <c r="BW224">
        <v>0</v>
      </c>
      <c r="BX224">
        <v>1</v>
      </c>
      <c r="BY224" s="17">
        <v>0</v>
      </c>
      <c r="BZ224">
        <v>0</v>
      </c>
      <c r="CA224">
        <v>0</v>
      </c>
      <c r="CB224">
        <v>0</v>
      </c>
      <c r="CC224">
        <v>0</v>
      </c>
      <c r="CD224" s="17">
        <v>0</v>
      </c>
      <c r="CE224">
        <v>0</v>
      </c>
      <c r="CF224">
        <v>0</v>
      </c>
      <c r="CG224">
        <v>1</v>
      </c>
      <c r="CH224">
        <v>1</v>
      </c>
      <c r="CI224">
        <v>0</v>
      </c>
      <c r="CJ224">
        <v>0</v>
      </c>
      <c r="CK224">
        <v>0</v>
      </c>
      <c r="CL224">
        <v>0</v>
      </c>
      <c r="CM224">
        <v>0</v>
      </c>
      <c r="CN224">
        <v>0</v>
      </c>
      <c r="CO224">
        <v>0</v>
      </c>
      <c r="CP224" s="17">
        <v>0</v>
      </c>
      <c r="CQ224">
        <v>4.149</v>
      </c>
      <c r="CR224">
        <v>14</v>
      </c>
      <c r="CS224">
        <v>1</v>
      </c>
      <c r="CT224">
        <v>0</v>
      </c>
      <c r="CU224">
        <v>42</v>
      </c>
      <c r="DA224" s="33" t="s">
        <v>85</v>
      </c>
    </row>
    <row r="225" spans="1:105" x14ac:dyDescent="0.25">
      <c r="A225">
        <v>224</v>
      </c>
      <c r="B225">
        <v>17</v>
      </c>
      <c r="C225" s="24" t="s">
        <v>212</v>
      </c>
      <c r="D225" s="12">
        <v>10.3</v>
      </c>
      <c r="E225" s="13">
        <f t="shared" si="41"/>
        <v>8.45648604269294E-2</v>
      </c>
      <c r="F225" s="7">
        <v>121.8</v>
      </c>
      <c r="G225" s="7">
        <f t="shared" si="36"/>
        <v>10.215435139573071</v>
      </c>
      <c r="H225" s="15">
        <f t="shared" si="37"/>
        <v>10.384564860426931</v>
      </c>
      <c r="I225" s="11">
        <f>IFERROR(F225/SQRT(F225^2+U225), "X")</f>
        <v>0.58631434535014559</v>
      </c>
      <c r="J225" s="32">
        <f>IFERROR(SQRT((1-I225^2)/U225), "X")</f>
        <v>4.8137466777516055E-3</v>
      </c>
      <c r="K225" s="32">
        <f t="shared" si="38"/>
        <v>207.73839317757324</v>
      </c>
      <c r="L225" s="8">
        <v>1</v>
      </c>
      <c r="M225" s="9">
        <v>0</v>
      </c>
      <c r="N225" s="8">
        <v>0</v>
      </c>
      <c r="O225" s="9">
        <v>0</v>
      </c>
      <c r="P225" s="9">
        <v>0</v>
      </c>
      <c r="Q225" s="9">
        <v>1</v>
      </c>
      <c r="R225" s="9">
        <v>0</v>
      </c>
      <c r="S225" s="8">
        <v>28324</v>
      </c>
      <c r="T225" s="9">
        <v>3</v>
      </c>
      <c r="U225" s="9">
        <f t="shared" si="39"/>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v>0</v>
      </c>
      <c r="BU225" s="17">
        <v>0</v>
      </c>
      <c r="BV225">
        <v>0</v>
      </c>
      <c r="BW225">
        <v>0</v>
      </c>
      <c r="BX225">
        <v>1</v>
      </c>
      <c r="BY225" s="17">
        <v>0</v>
      </c>
      <c r="BZ225">
        <v>0</v>
      </c>
      <c r="CA225">
        <v>0</v>
      </c>
      <c r="CB225">
        <v>0</v>
      </c>
      <c r="CC225">
        <v>0</v>
      </c>
      <c r="CD225" s="17">
        <v>0</v>
      </c>
      <c r="CE225">
        <v>0</v>
      </c>
      <c r="CF225">
        <v>0</v>
      </c>
      <c r="CG225">
        <v>1</v>
      </c>
      <c r="CH225">
        <v>1</v>
      </c>
      <c r="CI225">
        <v>0</v>
      </c>
      <c r="CJ225">
        <v>0</v>
      </c>
      <c r="CK225">
        <v>0</v>
      </c>
      <c r="CL225">
        <v>0</v>
      </c>
      <c r="CM225">
        <v>0</v>
      </c>
      <c r="CN225">
        <v>0</v>
      </c>
      <c r="CO225">
        <v>0</v>
      </c>
      <c r="CP225" s="17">
        <v>0</v>
      </c>
      <c r="CQ225">
        <v>4.149</v>
      </c>
      <c r="CR225">
        <v>14</v>
      </c>
      <c r="CS225">
        <v>1</v>
      </c>
      <c r="CT225">
        <v>0</v>
      </c>
      <c r="CU225">
        <v>42</v>
      </c>
      <c r="DA225" s="33" t="s">
        <v>85</v>
      </c>
    </row>
    <row r="226" spans="1:105" x14ac:dyDescent="0.25">
      <c r="A226">
        <v>225</v>
      </c>
      <c r="B226">
        <v>17</v>
      </c>
      <c r="C226" s="24" t="s">
        <v>212</v>
      </c>
      <c r="D226" s="12">
        <v>13.4</v>
      </c>
      <c r="E226" s="13">
        <f t="shared" si="41"/>
        <v>0.30044843049327352</v>
      </c>
      <c r="F226" s="7">
        <v>44.6</v>
      </c>
      <c r="G226" s="7">
        <f t="shared" si="36"/>
        <v>13.099551569506726</v>
      </c>
      <c r="H226" s="15">
        <f t="shared" si="37"/>
        <v>13.700448430493275</v>
      </c>
      <c r="I226" s="11">
        <f>IFERROR(F226/SQRT(F226^2+U226), "X")</f>
        <v>0.2561815851402216</v>
      </c>
      <c r="J226" s="32">
        <f>IFERROR(SQRT((1-I226^2)/U226), "X")</f>
        <v>5.7439817296013806E-3</v>
      </c>
      <c r="K226" s="32">
        <f t="shared" si="38"/>
        <v>174.09526127956499</v>
      </c>
      <c r="L226" s="8">
        <v>1</v>
      </c>
      <c r="M226" s="9">
        <v>0</v>
      </c>
      <c r="N226" s="8">
        <v>0</v>
      </c>
      <c r="O226" s="9">
        <v>0</v>
      </c>
      <c r="P226" s="9">
        <v>0</v>
      </c>
      <c r="Q226" s="9">
        <v>1</v>
      </c>
      <c r="R226" s="9">
        <v>0</v>
      </c>
      <c r="S226" s="8">
        <v>28324</v>
      </c>
      <c r="T226" s="9">
        <v>3</v>
      </c>
      <c r="U226" s="9">
        <f t="shared" si="39"/>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0</v>
      </c>
      <c r="BS226">
        <v>1</v>
      </c>
      <c r="BT226">
        <v>0</v>
      </c>
      <c r="BU226" s="17">
        <v>0</v>
      </c>
      <c r="BV226">
        <v>0</v>
      </c>
      <c r="BW226">
        <v>0</v>
      </c>
      <c r="BX226">
        <v>1</v>
      </c>
      <c r="BY226" s="17">
        <v>0</v>
      </c>
      <c r="BZ226">
        <v>0</v>
      </c>
      <c r="CA226">
        <v>0</v>
      </c>
      <c r="CB226">
        <v>0</v>
      </c>
      <c r="CC226">
        <v>0</v>
      </c>
      <c r="CD226" s="17">
        <v>0</v>
      </c>
      <c r="CE226">
        <v>0</v>
      </c>
      <c r="CF226">
        <v>0</v>
      </c>
      <c r="CG226">
        <v>1</v>
      </c>
      <c r="CH226">
        <v>1</v>
      </c>
      <c r="CI226">
        <v>0</v>
      </c>
      <c r="CJ226">
        <v>0</v>
      </c>
      <c r="CK226">
        <v>0</v>
      </c>
      <c r="CL226">
        <v>0</v>
      </c>
      <c r="CM226">
        <v>0</v>
      </c>
      <c r="CN226">
        <v>0</v>
      </c>
      <c r="CO226">
        <v>0</v>
      </c>
      <c r="CP226" s="17">
        <v>0</v>
      </c>
      <c r="CQ226">
        <v>4.149</v>
      </c>
      <c r="CR226">
        <v>14</v>
      </c>
      <c r="CS226">
        <v>1</v>
      </c>
      <c r="CT226">
        <v>0</v>
      </c>
      <c r="CU226">
        <v>42</v>
      </c>
      <c r="DA226" s="33" t="s">
        <v>85</v>
      </c>
    </row>
    <row r="227" spans="1:105" x14ac:dyDescent="0.25">
      <c r="A227">
        <v>226</v>
      </c>
      <c r="B227">
        <v>17</v>
      </c>
      <c r="C227" s="24" t="s">
        <v>212</v>
      </c>
      <c r="D227" s="12">
        <v>7.9</v>
      </c>
      <c r="E227" s="13">
        <f t="shared" si="41"/>
        <v>8.856502242152467E-2</v>
      </c>
      <c r="F227" s="7">
        <v>89.2</v>
      </c>
      <c r="G227" s="7">
        <f t="shared" si="36"/>
        <v>7.8114349775784753</v>
      </c>
      <c r="H227" s="15">
        <f t="shared" si="37"/>
        <v>7.9885650224215254</v>
      </c>
      <c r="I227" s="11">
        <f>IFERROR(F227/SQRT(F227^2+U227), "X")</f>
        <v>0.50802802585012474</v>
      </c>
      <c r="J227" s="32">
        <f>IFERROR(SQRT((1-I227^2)/U227), "X")</f>
        <v>5.6953814557188873E-3</v>
      </c>
      <c r="K227" s="32">
        <f t="shared" si="38"/>
        <v>175.58086456103354</v>
      </c>
      <c r="L227" s="8">
        <v>1</v>
      </c>
      <c r="M227" s="9">
        <v>0</v>
      </c>
      <c r="N227" s="8">
        <v>0</v>
      </c>
      <c r="O227" s="9">
        <v>0</v>
      </c>
      <c r="P227" s="9">
        <v>0</v>
      </c>
      <c r="Q227" s="9">
        <v>1</v>
      </c>
      <c r="R227" s="9">
        <v>0</v>
      </c>
      <c r="S227" s="8">
        <v>22876</v>
      </c>
      <c r="T227" s="9">
        <v>3</v>
      </c>
      <c r="U227" s="9">
        <f t="shared" si="39"/>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v>0</v>
      </c>
      <c r="BU227" s="17">
        <v>0</v>
      </c>
      <c r="BV227">
        <v>0</v>
      </c>
      <c r="BW227">
        <v>0</v>
      </c>
      <c r="BX227">
        <v>1</v>
      </c>
      <c r="BY227" s="17">
        <v>0</v>
      </c>
      <c r="BZ227">
        <v>0</v>
      </c>
      <c r="CA227">
        <v>0</v>
      </c>
      <c r="CB227">
        <v>0</v>
      </c>
      <c r="CC227">
        <v>0</v>
      </c>
      <c r="CD227" s="17">
        <v>0</v>
      </c>
      <c r="CE227">
        <v>0</v>
      </c>
      <c r="CF227">
        <v>0</v>
      </c>
      <c r="CG227">
        <v>1</v>
      </c>
      <c r="CH227">
        <v>1</v>
      </c>
      <c r="CI227">
        <v>0</v>
      </c>
      <c r="CJ227">
        <v>0</v>
      </c>
      <c r="CK227">
        <v>0</v>
      </c>
      <c r="CL227">
        <v>0</v>
      </c>
      <c r="CM227">
        <v>0</v>
      </c>
      <c r="CN227">
        <v>0</v>
      </c>
      <c r="CO227">
        <v>0</v>
      </c>
      <c r="CP227" s="17">
        <v>0</v>
      </c>
      <c r="CQ227">
        <v>4.149</v>
      </c>
      <c r="CR227">
        <v>14</v>
      </c>
      <c r="CS227">
        <v>1</v>
      </c>
      <c r="CT227">
        <v>0</v>
      </c>
      <c r="CU227">
        <v>42</v>
      </c>
      <c r="DA227" s="33" t="s">
        <v>85</v>
      </c>
    </row>
    <row r="228" spans="1:105" x14ac:dyDescent="0.25">
      <c r="A228">
        <v>227</v>
      </c>
      <c r="B228">
        <v>17</v>
      </c>
      <c r="C228" s="24" t="s">
        <v>212</v>
      </c>
      <c r="D228" s="12">
        <v>6.5</v>
      </c>
      <c r="E228" s="13">
        <f t="shared" si="41"/>
        <v>5.2208835341365459E-2</v>
      </c>
      <c r="F228" s="7">
        <v>124.5</v>
      </c>
      <c r="G228" s="7">
        <f t="shared" si="36"/>
        <v>6.4477911646586348</v>
      </c>
      <c r="H228" s="15">
        <f t="shared" si="37"/>
        <v>6.5522088353413652</v>
      </c>
      <c r="I228" s="11">
        <f>IFERROR(F228/SQRT(F228^2+U228), "X")</f>
        <v>0.41575771597427358</v>
      </c>
      <c r="J228" s="32">
        <f>IFERROR(SQRT((1-I228^2)/U228), "X")</f>
        <v>3.3394194054158521E-3</v>
      </c>
      <c r="K228" s="32">
        <f t="shared" si="38"/>
        <v>299.4532517773016</v>
      </c>
      <c r="L228" s="8">
        <v>1</v>
      </c>
      <c r="M228" s="9">
        <v>0</v>
      </c>
      <c r="N228" s="8">
        <v>0</v>
      </c>
      <c r="O228" s="9">
        <v>0</v>
      </c>
      <c r="P228" s="9">
        <v>0</v>
      </c>
      <c r="Q228" s="9">
        <v>1</v>
      </c>
      <c r="R228" s="9">
        <v>0</v>
      </c>
      <c r="S228" s="8">
        <v>74176</v>
      </c>
      <c r="T228" s="9">
        <v>3</v>
      </c>
      <c r="U228" s="9">
        <f t="shared" si="39"/>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v>0</v>
      </c>
      <c r="BU228" s="17">
        <v>0</v>
      </c>
      <c r="BV228">
        <v>0</v>
      </c>
      <c r="BW228">
        <v>0</v>
      </c>
      <c r="BX228">
        <v>1</v>
      </c>
      <c r="BY228" s="17">
        <v>0</v>
      </c>
      <c r="BZ228">
        <v>0</v>
      </c>
      <c r="CA228">
        <v>0</v>
      </c>
      <c r="CB228">
        <v>0</v>
      </c>
      <c r="CC228">
        <v>0</v>
      </c>
      <c r="CD228" s="17">
        <v>0</v>
      </c>
      <c r="CE228">
        <v>0</v>
      </c>
      <c r="CF228">
        <v>0</v>
      </c>
      <c r="CG228">
        <v>1</v>
      </c>
      <c r="CH228">
        <v>1</v>
      </c>
      <c r="CI228">
        <v>0</v>
      </c>
      <c r="CJ228">
        <v>0</v>
      </c>
      <c r="CK228">
        <v>0</v>
      </c>
      <c r="CL228">
        <v>0</v>
      </c>
      <c r="CM228">
        <v>0</v>
      </c>
      <c r="CN228">
        <v>0</v>
      </c>
      <c r="CO228">
        <v>0</v>
      </c>
      <c r="CP228" s="17">
        <v>0</v>
      </c>
      <c r="CQ228">
        <v>4.149</v>
      </c>
      <c r="CR228">
        <v>14</v>
      </c>
      <c r="CS228">
        <v>1</v>
      </c>
      <c r="CT228">
        <v>0</v>
      </c>
      <c r="CU228">
        <v>42</v>
      </c>
      <c r="DA228" s="33" t="s">
        <v>85</v>
      </c>
    </row>
    <row r="229" spans="1:105" x14ac:dyDescent="0.25">
      <c r="A229">
        <v>228</v>
      </c>
      <c r="B229">
        <v>17</v>
      </c>
      <c r="C229" s="24" t="s">
        <v>212</v>
      </c>
      <c r="D229" s="12">
        <v>11.2</v>
      </c>
      <c r="E229" s="13">
        <f t="shared" si="41"/>
        <v>0.86821705426356577</v>
      </c>
      <c r="F229" s="7">
        <v>12.9</v>
      </c>
      <c r="G229" s="7">
        <f t="shared" si="36"/>
        <v>10.331782945736434</v>
      </c>
      <c r="H229" s="15">
        <f t="shared" si="37"/>
        <v>12.068217054263565</v>
      </c>
      <c r="I229" s="11">
        <f>IFERROR(F229/SQRT(F229^2+U229), "X")</f>
        <v>7.6431230218154844E-2</v>
      </c>
      <c r="J229" s="32">
        <f>IFERROR(SQRT((1-I229^2)/U229), "X")</f>
        <v>5.924901567298824E-3</v>
      </c>
      <c r="K229" s="32">
        <f t="shared" si="38"/>
        <v>168.77917525571689</v>
      </c>
      <c r="L229" s="8">
        <v>1</v>
      </c>
      <c r="M229" s="9">
        <v>0</v>
      </c>
      <c r="N229" s="8">
        <v>0</v>
      </c>
      <c r="O229" s="9">
        <v>0</v>
      </c>
      <c r="P229" s="9">
        <v>0</v>
      </c>
      <c r="Q229" s="9">
        <v>1</v>
      </c>
      <c r="R229" s="9">
        <v>0</v>
      </c>
      <c r="S229" s="8">
        <v>28324</v>
      </c>
      <c r="T229" s="9">
        <v>3</v>
      </c>
      <c r="U229" s="9">
        <f t="shared" si="39"/>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v>0</v>
      </c>
      <c r="BU229" s="17">
        <v>1</v>
      </c>
      <c r="BV229">
        <v>0</v>
      </c>
      <c r="BW229">
        <v>1</v>
      </c>
      <c r="BX229">
        <v>0</v>
      </c>
      <c r="BY229" s="17">
        <v>0</v>
      </c>
      <c r="BZ229">
        <v>0</v>
      </c>
      <c r="CA229">
        <v>0</v>
      </c>
      <c r="CB229">
        <v>0</v>
      </c>
      <c r="CC229">
        <v>0</v>
      </c>
      <c r="CD229" s="17">
        <v>1</v>
      </c>
      <c r="CE229">
        <v>1</v>
      </c>
      <c r="CF229">
        <v>1</v>
      </c>
      <c r="CG229">
        <v>0</v>
      </c>
      <c r="CH229">
        <v>0</v>
      </c>
      <c r="CI229">
        <v>0</v>
      </c>
      <c r="CJ229">
        <v>0</v>
      </c>
      <c r="CK229">
        <v>0</v>
      </c>
      <c r="CL229">
        <v>0</v>
      </c>
      <c r="CM229">
        <v>0</v>
      </c>
      <c r="CN229">
        <v>0</v>
      </c>
      <c r="CO229">
        <v>0</v>
      </c>
      <c r="CP229" s="17">
        <v>0</v>
      </c>
      <c r="CQ229">
        <v>4.149</v>
      </c>
      <c r="CR229">
        <v>14</v>
      </c>
      <c r="CS229">
        <v>1</v>
      </c>
      <c r="CT229">
        <v>0</v>
      </c>
      <c r="CU229">
        <v>42</v>
      </c>
      <c r="DA229" s="33" t="s">
        <v>85</v>
      </c>
    </row>
    <row r="230" spans="1:105" s="50" customFormat="1" x14ac:dyDescent="0.25">
      <c r="A230" s="50">
        <v>229</v>
      </c>
      <c r="B230" s="50">
        <v>17</v>
      </c>
      <c r="C230" s="51" t="s">
        <v>212</v>
      </c>
      <c r="D230" s="52">
        <v>18</v>
      </c>
      <c r="E230" s="53">
        <f t="shared" si="41"/>
        <v>1.0843373493975903</v>
      </c>
      <c r="F230" s="54">
        <v>16.600000000000001</v>
      </c>
      <c r="G230" s="54">
        <f t="shared" si="36"/>
        <v>16.91566265060241</v>
      </c>
      <c r="H230" s="55">
        <f t="shared" si="37"/>
        <v>19.08433734939759</v>
      </c>
      <c r="I230" s="56">
        <f>IFERROR(F230/SQRT(F230^2+U230), "X")</f>
        <v>6.3196237365657243E-2</v>
      </c>
      <c r="J230" s="57">
        <f>IFERROR(SQRT((1-I230^2)/U230), "X")</f>
        <v>3.8070022509432066E-3</v>
      </c>
      <c r="K230" s="57">
        <f t="shared" si="38"/>
        <v>262.67386622958901</v>
      </c>
      <c r="L230" s="58">
        <v>1</v>
      </c>
      <c r="M230" s="59">
        <v>0</v>
      </c>
      <c r="N230" s="58">
        <v>0</v>
      </c>
      <c r="O230" s="59">
        <v>0</v>
      </c>
      <c r="P230" s="59">
        <v>0</v>
      </c>
      <c r="Q230" s="59">
        <v>1</v>
      </c>
      <c r="R230" s="59">
        <v>0</v>
      </c>
      <c r="S230" s="58">
        <v>68726</v>
      </c>
      <c r="T230" s="59">
        <v>3</v>
      </c>
      <c r="U230" s="59">
        <f t="shared" si="39"/>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50">
        <v>0</v>
      </c>
      <c r="BU230" s="64">
        <v>1</v>
      </c>
      <c r="BV230" s="50">
        <v>0</v>
      </c>
      <c r="BW230" s="50">
        <v>1</v>
      </c>
      <c r="BX230" s="50">
        <v>0</v>
      </c>
      <c r="BY230" s="64">
        <v>0</v>
      </c>
      <c r="BZ230" s="50">
        <v>0</v>
      </c>
      <c r="CA230" s="50">
        <v>0</v>
      </c>
      <c r="CB230" s="50">
        <v>0</v>
      </c>
      <c r="CC230" s="50">
        <v>0</v>
      </c>
      <c r="CD230" s="64">
        <v>1</v>
      </c>
      <c r="CE230" s="50">
        <v>1</v>
      </c>
      <c r="CF230" s="50">
        <v>1</v>
      </c>
      <c r="CG230" s="50">
        <v>0</v>
      </c>
      <c r="CH230" s="50">
        <v>0</v>
      </c>
      <c r="CI230" s="50">
        <v>0</v>
      </c>
      <c r="CJ230" s="50">
        <v>0</v>
      </c>
      <c r="CK230" s="50">
        <v>0</v>
      </c>
      <c r="CL230">
        <v>0</v>
      </c>
      <c r="CM230" s="50">
        <v>0</v>
      </c>
      <c r="CN230" s="50">
        <v>0</v>
      </c>
      <c r="CO230" s="50">
        <v>0</v>
      </c>
      <c r="CP230" s="64">
        <v>0</v>
      </c>
      <c r="CQ230">
        <v>4.149</v>
      </c>
      <c r="CR230">
        <v>14</v>
      </c>
      <c r="CS230">
        <v>1</v>
      </c>
      <c r="CT230">
        <v>0</v>
      </c>
      <c r="CU230">
        <v>42</v>
      </c>
      <c r="CV230" s="66"/>
      <c r="DA230" s="33" t="s">
        <v>85</v>
      </c>
    </row>
    <row r="231" spans="1:105" x14ac:dyDescent="0.25">
      <c r="A231">
        <v>230</v>
      </c>
      <c r="B231">
        <v>18</v>
      </c>
      <c r="C231" s="77" t="s">
        <v>213</v>
      </c>
      <c r="D231" s="12">
        <v>8.4182424365889972</v>
      </c>
      <c r="E231" s="13">
        <v>0.49021893707044362</v>
      </c>
      <c r="F231" s="7">
        <v>17.172413793103448</v>
      </c>
      <c r="G231" s="7">
        <f t="shared" si="36"/>
        <v>7.9280234995185532</v>
      </c>
      <c r="H231" s="15">
        <f t="shared" si="37"/>
        <v>8.9084613736594402</v>
      </c>
      <c r="I231" s="11">
        <f>IFERROR(F231/SQRT(F231^2+U231), "X")</f>
        <v>0.27491202321058933</v>
      </c>
      <c r="J231" s="32">
        <f>IFERROR(SQRT((1-I231^2)/U231), "X")</f>
        <v>1.6008933078528294E-2</v>
      </c>
      <c r="K231" s="32">
        <f t="shared" si="38"/>
        <v>62.465124633523068</v>
      </c>
      <c r="L231" s="8">
        <v>1</v>
      </c>
      <c r="M231" s="9">
        <v>0</v>
      </c>
      <c r="N231" s="8">
        <v>1</v>
      </c>
      <c r="O231" s="9">
        <v>0</v>
      </c>
      <c r="P231" s="9">
        <v>0</v>
      </c>
      <c r="Q231" s="9">
        <v>0</v>
      </c>
      <c r="R231" s="9">
        <v>0</v>
      </c>
      <c r="S231" s="8">
        <v>3614</v>
      </c>
      <c r="T231" s="9">
        <v>6</v>
      </c>
      <c r="U231" s="9">
        <f t="shared" si="39"/>
        <v>3607</v>
      </c>
      <c r="V231" s="9">
        <f>COUNTIF(B:B,B231)</f>
        <v>48</v>
      </c>
      <c r="W231" s="7">
        <v>17</v>
      </c>
      <c r="X231" s="7">
        <f>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v>0</v>
      </c>
      <c r="BU231" s="17">
        <v>0</v>
      </c>
      <c r="BV231">
        <v>0</v>
      </c>
      <c r="BW231">
        <v>1</v>
      </c>
      <c r="BX231">
        <v>0</v>
      </c>
      <c r="BY231" s="17">
        <v>0</v>
      </c>
      <c r="BZ231">
        <v>0</v>
      </c>
      <c r="CA231">
        <v>0</v>
      </c>
      <c r="CB231">
        <v>0</v>
      </c>
      <c r="CC231">
        <v>0</v>
      </c>
      <c r="CD231" s="17">
        <v>0</v>
      </c>
      <c r="CE231">
        <v>1</v>
      </c>
      <c r="CF231">
        <v>1</v>
      </c>
      <c r="CG231">
        <v>0</v>
      </c>
      <c r="CH231">
        <v>0</v>
      </c>
      <c r="CI231">
        <v>0</v>
      </c>
      <c r="CJ231">
        <v>1</v>
      </c>
      <c r="CK231">
        <v>1</v>
      </c>
      <c r="CL231">
        <v>0</v>
      </c>
      <c r="CM231">
        <v>0</v>
      </c>
      <c r="CN231">
        <v>0</v>
      </c>
      <c r="CO231">
        <v>0</v>
      </c>
      <c r="CP231" s="17">
        <v>1</v>
      </c>
      <c r="CQ231">
        <v>0.217</v>
      </c>
      <c r="CR231">
        <v>129</v>
      </c>
      <c r="CS231">
        <v>1</v>
      </c>
      <c r="CT231">
        <v>0</v>
      </c>
      <c r="CU231">
        <v>40</v>
      </c>
      <c r="DA231" s="33" t="s">
        <v>85</v>
      </c>
    </row>
    <row r="232" spans="1:105" x14ac:dyDescent="0.25">
      <c r="A232">
        <v>231</v>
      </c>
      <c r="B232">
        <v>18</v>
      </c>
      <c r="C232" s="24" t="s">
        <v>213</v>
      </c>
      <c r="D232" s="12">
        <v>7.8938142421918212</v>
      </c>
      <c r="E232" s="13">
        <v>0.83255072085616866</v>
      </c>
      <c r="F232" s="7">
        <v>9.481481481481481</v>
      </c>
      <c r="G232" s="7">
        <f t="shared" si="36"/>
        <v>7.0612635213356523</v>
      </c>
      <c r="H232" s="15">
        <f t="shared" si="37"/>
        <v>8.72636496304799</v>
      </c>
      <c r="I232" s="11">
        <f>IFERROR(F232/SQRT(F232^2+U232), "X")</f>
        <v>0.15593996707303245</v>
      </c>
      <c r="J232" s="32">
        <f>IFERROR(SQRT((1-I232^2)/U232), "X")</f>
        <v>1.644679340223389E-2</v>
      </c>
      <c r="K232" s="32">
        <f t="shared" si="38"/>
        <v>60.802125711883434</v>
      </c>
      <c r="L232" s="8">
        <v>1</v>
      </c>
      <c r="M232" s="9">
        <v>0</v>
      </c>
      <c r="N232" s="8">
        <v>1</v>
      </c>
      <c r="O232" s="9">
        <v>0</v>
      </c>
      <c r="P232" s="9">
        <v>0</v>
      </c>
      <c r="Q232" s="9">
        <v>0</v>
      </c>
      <c r="R232" s="9">
        <v>0</v>
      </c>
      <c r="S232" s="8">
        <v>3614</v>
      </c>
      <c r="T232" s="9">
        <v>6</v>
      </c>
      <c r="U232" s="9">
        <f t="shared" si="39"/>
        <v>3607</v>
      </c>
      <c r="V232" s="9">
        <f>COUNTIF(B:B,B232)</f>
        <v>48</v>
      </c>
      <c r="W232" s="7">
        <v>12</v>
      </c>
      <c r="X232" s="7">
        <f>BM232-W232-6</f>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v>0</v>
      </c>
      <c r="BU232" s="17">
        <v>0</v>
      </c>
      <c r="BV232">
        <v>0</v>
      </c>
      <c r="BW232">
        <v>1</v>
      </c>
      <c r="BX232">
        <v>0</v>
      </c>
      <c r="BY232" s="17">
        <v>0</v>
      </c>
      <c r="BZ232">
        <v>0</v>
      </c>
      <c r="CA232">
        <v>0</v>
      </c>
      <c r="CB232">
        <v>0</v>
      </c>
      <c r="CC232">
        <v>0</v>
      </c>
      <c r="CD232" s="17">
        <v>0</v>
      </c>
      <c r="CE232">
        <v>1</v>
      </c>
      <c r="CF232">
        <v>1</v>
      </c>
      <c r="CG232">
        <v>0</v>
      </c>
      <c r="CH232">
        <v>0</v>
      </c>
      <c r="CI232">
        <v>0</v>
      </c>
      <c r="CJ232">
        <v>1</v>
      </c>
      <c r="CK232">
        <v>1</v>
      </c>
      <c r="CL232">
        <v>0</v>
      </c>
      <c r="CM232">
        <v>0</v>
      </c>
      <c r="CN232">
        <v>0</v>
      </c>
      <c r="CO232">
        <v>0</v>
      </c>
      <c r="CP232" s="17">
        <v>1</v>
      </c>
      <c r="CQ232">
        <v>0.217</v>
      </c>
      <c r="CR232">
        <v>129</v>
      </c>
      <c r="CS232">
        <v>1</v>
      </c>
      <c r="CT232">
        <v>0</v>
      </c>
      <c r="CU232">
        <v>40</v>
      </c>
      <c r="DA232" s="33" t="s">
        <v>85</v>
      </c>
    </row>
    <row r="233" spans="1:105" x14ac:dyDescent="0.25">
      <c r="A233">
        <v>232</v>
      </c>
      <c r="B233">
        <v>18</v>
      </c>
      <c r="C233" s="24" t="s">
        <v>213</v>
      </c>
      <c r="D233" s="12">
        <v>7.8365153390935971</v>
      </c>
      <c r="E233" s="13">
        <v>1.9128502008811139</v>
      </c>
      <c r="F233" s="7">
        <v>4.096774193548387</v>
      </c>
      <c r="G233" s="7">
        <f t="shared" si="36"/>
        <v>5.923665138212483</v>
      </c>
      <c r="H233" s="15">
        <f t="shared" si="37"/>
        <v>9.7493655399747112</v>
      </c>
      <c r="I233" s="11">
        <f>IFERROR(F233/SQRT(F233^2+U233), "X")</f>
        <v>6.8055135339707112E-2</v>
      </c>
      <c r="J233" s="32">
        <f>IFERROR(SQRT((1-I233^2)/U233), "X")</f>
        <v>1.6611883429377326E-2</v>
      </c>
      <c r="K233" s="32">
        <f t="shared" si="38"/>
        <v>60.19787005196217</v>
      </c>
      <c r="L233" s="8">
        <v>1</v>
      </c>
      <c r="M233" s="9">
        <v>0</v>
      </c>
      <c r="N233" s="8">
        <v>1</v>
      </c>
      <c r="O233" s="9">
        <v>0</v>
      </c>
      <c r="P233" s="9">
        <v>0</v>
      </c>
      <c r="Q233" s="9">
        <v>0</v>
      </c>
      <c r="R233" s="9">
        <v>0</v>
      </c>
      <c r="S233" s="8">
        <v>3614</v>
      </c>
      <c r="T233" s="9">
        <v>6</v>
      </c>
      <c r="U233" s="9">
        <f t="shared" si="39"/>
        <v>3607</v>
      </c>
      <c r="V233" s="9">
        <f>COUNTIF(B:B,B233)</f>
        <v>48</v>
      </c>
      <c r="W233" s="7">
        <v>9</v>
      </c>
      <c r="X233" s="7">
        <f>BM233-W233-6</f>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v>0</v>
      </c>
      <c r="BU233" s="17">
        <v>0</v>
      </c>
      <c r="BV233">
        <v>0</v>
      </c>
      <c r="BW233">
        <v>1</v>
      </c>
      <c r="BX233">
        <v>0</v>
      </c>
      <c r="BY233" s="17">
        <v>0</v>
      </c>
      <c r="BZ233">
        <v>0</v>
      </c>
      <c r="CA233">
        <v>0</v>
      </c>
      <c r="CB233">
        <v>0</v>
      </c>
      <c r="CC233">
        <v>0</v>
      </c>
      <c r="CD233" s="17">
        <v>0</v>
      </c>
      <c r="CE233">
        <v>1</v>
      </c>
      <c r="CF233">
        <v>1</v>
      </c>
      <c r="CG233">
        <v>0</v>
      </c>
      <c r="CH233">
        <v>0</v>
      </c>
      <c r="CI233">
        <v>0</v>
      </c>
      <c r="CJ233">
        <v>1</v>
      </c>
      <c r="CK233">
        <v>1</v>
      </c>
      <c r="CL233">
        <v>0</v>
      </c>
      <c r="CM233">
        <v>0</v>
      </c>
      <c r="CN233">
        <v>0</v>
      </c>
      <c r="CO233">
        <v>0</v>
      </c>
      <c r="CP233" s="17">
        <v>1</v>
      </c>
      <c r="CQ233">
        <v>0.217</v>
      </c>
      <c r="CR233">
        <v>129</v>
      </c>
      <c r="CS233">
        <v>1</v>
      </c>
      <c r="CT233">
        <v>0</v>
      </c>
      <c r="CU233">
        <v>40</v>
      </c>
      <c r="DA233" s="33" t="s">
        <v>85</v>
      </c>
    </row>
    <row r="234" spans="1:105" x14ac:dyDescent="0.25">
      <c r="A234">
        <v>233</v>
      </c>
      <c r="B234">
        <v>18</v>
      </c>
      <c r="C234" s="24" t="s">
        <v>213</v>
      </c>
      <c r="D234" s="12">
        <v>8.4037635041231731</v>
      </c>
      <c r="E234" s="13">
        <v>0.49036044591463179</v>
      </c>
      <c r="F234" s="7">
        <v>17.137931034482762</v>
      </c>
      <c r="G234" s="7">
        <f t="shared" si="36"/>
        <v>7.9134030582085408</v>
      </c>
      <c r="H234" s="15">
        <f t="shared" si="37"/>
        <v>8.8941239500378053</v>
      </c>
      <c r="I234" s="11">
        <f>IFERROR(F234/SQRT(F234^2+U234), "X")</f>
        <v>0.27440159564256944</v>
      </c>
      <c r="J234" s="32">
        <f>IFERROR(SQRT((1-I234^2)/U234), "X")</f>
        <v>1.6011360711538254E-2</v>
      </c>
      <c r="K234" s="32">
        <f t="shared" si="38"/>
        <v>62.455653708392866</v>
      </c>
      <c r="L234" s="8">
        <v>1</v>
      </c>
      <c r="M234" s="9">
        <v>0</v>
      </c>
      <c r="N234" s="8">
        <v>1</v>
      </c>
      <c r="O234" s="9">
        <v>0</v>
      </c>
      <c r="P234" s="9">
        <v>0</v>
      </c>
      <c r="Q234" s="9">
        <v>0</v>
      </c>
      <c r="R234" s="9">
        <v>0</v>
      </c>
      <c r="S234" s="8">
        <v>3614</v>
      </c>
      <c r="T234" s="9">
        <v>6</v>
      </c>
      <c r="U234" s="9">
        <f t="shared" si="39"/>
        <v>3607</v>
      </c>
      <c r="V234" s="9">
        <f>COUNTIF(B:B,B234)</f>
        <v>48</v>
      </c>
      <c r="W234" s="7">
        <v>17</v>
      </c>
      <c r="X234" s="7">
        <f>BM234-W234-6</f>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v>0</v>
      </c>
      <c r="BU234" s="17">
        <v>0</v>
      </c>
      <c r="BV234">
        <v>0</v>
      </c>
      <c r="BW234">
        <v>1</v>
      </c>
      <c r="BX234">
        <v>0</v>
      </c>
      <c r="BY234" s="17">
        <v>0</v>
      </c>
      <c r="BZ234">
        <v>0</v>
      </c>
      <c r="CA234">
        <v>0</v>
      </c>
      <c r="CB234">
        <v>0</v>
      </c>
      <c r="CC234">
        <v>0</v>
      </c>
      <c r="CD234" s="17">
        <v>0</v>
      </c>
      <c r="CE234">
        <v>1</v>
      </c>
      <c r="CF234">
        <v>1</v>
      </c>
      <c r="CG234">
        <v>0</v>
      </c>
      <c r="CH234">
        <v>0</v>
      </c>
      <c r="CI234">
        <v>0</v>
      </c>
      <c r="CJ234">
        <v>1</v>
      </c>
      <c r="CK234">
        <v>1</v>
      </c>
      <c r="CL234">
        <v>0</v>
      </c>
      <c r="CM234">
        <v>0</v>
      </c>
      <c r="CN234">
        <v>0</v>
      </c>
      <c r="CO234">
        <v>0</v>
      </c>
      <c r="CP234" s="17">
        <v>1</v>
      </c>
      <c r="CQ234">
        <v>0.217</v>
      </c>
      <c r="CR234">
        <v>129</v>
      </c>
      <c r="CS234">
        <v>1</v>
      </c>
      <c r="CT234">
        <v>0</v>
      </c>
      <c r="CU234">
        <v>40</v>
      </c>
      <c r="DA234" s="33" t="s">
        <v>85</v>
      </c>
    </row>
    <row r="235" spans="1:105" x14ac:dyDescent="0.25">
      <c r="A235">
        <v>234</v>
      </c>
      <c r="B235">
        <v>18</v>
      </c>
      <c r="C235" s="24" t="s">
        <v>213</v>
      </c>
      <c r="D235" s="12">
        <v>7.5779135902474204</v>
      </c>
      <c r="E235" s="13">
        <v>0.83511700790481769</v>
      </c>
      <c r="F235" s="7">
        <v>9.0740740740740744</v>
      </c>
      <c r="G235" s="7">
        <f t="shared" si="36"/>
        <v>6.7427965823426028</v>
      </c>
      <c r="H235" s="15">
        <f t="shared" si="37"/>
        <v>8.413030598152238</v>
      </c>
      <c r="I235" s="11">
        <f>IFERROR(F235/SQRT(F235^2+U235), "X")</f>
        <v>0.14939224351455971</v>
      </c>
      <c r="J235" s="32">
        <f>IFERROR(SQRT((1-I235^2)/U235), "X")</f>
        <v>1.6463634999563725E-2</v>
      </c>
      <c r="K235" s="32">
        <f t="shared" si="38"/>
        <v>60.739927727169565</v>
      </c>
      <c r="L235" s="8">
        <v>1</v>
      </c>
      <c r="M235" s="9">
        <v>0</v>
      </c>
      <c r="N235" s="8">
        <v>1</v>
      </c>
      <c r="O235" s="9">
        <v>0</v>
      </c>
      <c r="P235" s="9">
        <v>0</v>
      </c>
      <c r="Q235" s="9">
        <v>0</v>
      </c>
      <c r="R235" s="9">
        <v>0</v>
      </c>
      <c r="S235" s="8">
        <v>3614</v>
      </c>
      <c r="T235" s="9">
        <v>6</v>
      </c>
      <c r="U235" s="9">
        <f t="shared" si="39"/>
        <v>3607</v>
      </c>
      <c r="V235" s="9">
        <f>COUNTIF(B:B,B235)</f>
        <v>48</v>
      </c>
      <c r="W235" s="7">
        <v>12</v>
      </c>
      <c r="X235" s="7">
        <f>BM235-W235-6</f>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v>0</v>
      </c>
      <c r="BU235" s="17">
        <v>0</v>
      </c>
      <c r="BV235">
        <v>0</v>
      </c>
      <c r="BW235">
        <v>1</v>
      </c>
      <c r="BX235">
        <v>0</v>
      </c>
      <c r="BY235" s="17">
        <v>0</v>
      </c>
      <c r="BZ235">
        <v>0</v>
      </c>
      <c r="CA235">
        <v>0</v>
      </c>
      <c r="CB235">
        <v>0</v>
      </c>
      <c r="CC235">
        <v>0</v>
      </c>
      <c r="CD235" s="17">
        <v>0</v>
      </c>
      <c r="CE235">
        <v>1</v>
      </c>
      <c r="CF235">
        <v>1</v>
      </c>
      <c r="CG235">
        <v>0</v>
      </c>
      <c r="CH235">
        <v>0</v>
      </c>
      <c r="CI235">
        <v>0</v>
      </c>
      <c r="CJ235">
        <v>1</v>
      </c>
      <c r="CK235">
        <v>1</v>
      </c>
      <c r="CL235">
        <v>0</v>
      </c>
      <c r="CM235">
        <v>0</v>
      </c>
      <c r="CN235">
        <v>0</v>
      </c>
      <c r="CO235">
        <v>0</v>
      </c>
      <c r="CP235" s="17">
        <v>1</v>
      </c>
      <c r="CQ235">
        <v>0.217</v>
      </c>
      <c r="CR235">
        <v>129</v>
      </c>
      <c r="CS235">
        <v>1</v>
      </c>
      <c r="CT235">
        <v>0</v>
      </c>
      <c r="CU235">
        <v>40</v>
      </c>
      <c r="DA235" s="33" t="s">
        <v>85</v>
      </c>
    </row>
    <row r="236" spans="1:105" x14ac:dyDescent="0.25">
      <c r="A236">
        <v>235</v>
      </c>
      <c r="B236">
        <v>18</v>
      </c>
      <c r="C236" s="24" t="s">
        <v>213</v>
      </c>
      <c r="D236" s="12">
        <v>8.2932132831999397</v>
      </c>
      <c r="E236" s="13">
        <v>1.935083099413319</v>
      </c>
      <c r="F236" s="7">
        <v>4.2857142857142856</v>
      </c>
      <c r="G236" s="7">
        <f t="shared" si="36"/>
        <v>6.3581301837866206</v>
      </c>
      <c r="H236" s="15">
        <f t="shared" si="37"/>
        <v>10.228296382613259</v>
      </c>
      <c r="I236" s="11">
        <f>IFERROR(F236/SQRT(F236^2+U236), "X")</f>
        <v>7.1178233468594559E-2</v>
      </c>
      <c r="J236" s="32">
        <f>IFERROR(SQRT((1-I236^2)/U236), "X")</f>
        <v>1.6608254476005398E-2</v>
      </c>
      <c r="K236" s="32">
        <f t="shared" si="38"/>
        <v>60.21102346695973</v>
      </c>
      <c r="L236" s="8">
        <v>1</v>
      </c>
      <c r="M236" s="9">
        <v>0</v>
      </c>
      <c r="N236" s="8">
        <v>1</v>
      </c>
      <c r="O236" s="9">
        <v>0</v>
      </c>
      <c r="P236" s="9">
        <v>0</v>
      </c>
      <c r="Q236" s="9">
        <v>0</v>
      </c>
      <c r="R236" s="9">
        <v>0</v>
      </c>
      <c r="S236" s="8">
        <v>3614</v>
      </c>
      <c r="T236" s="9">
        <v>6</v>
      </c>
      <c r="U236" s="9">
        <f t="shared" si="39"/>
        <v>3607</v>
      </c>
      <c r="V236" s="9">
        <f>COUNTIF(B:B,B236)</f>
        <v>48</v>
      </c>
      <c r="W236" s="7">
        <v>9</v>
      </c>
      <c r="X236" s="7">
        <f>BM236-W236-6</f>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v>0</v>
      </c>
      <c r="BU236" s="17">
        <v>0</v>
      </c>
      <c r="BV236">
        <v>0</v>
      </c>
      <c r="BW236">
        <v>1</v>
      </c>
      <c r="BX236">
        <v>0</v>
      </c>
      <c r="BY236" s="17">
        <v>0</v>
      </c>
      <c r="BZ236">
        <v>0</v>
      </c>
      <c r="CA236">
        <v>0</v>
      </c>
      <c r="CB236">
        <v>0</v>
      </c>
      <c r="CC236">
        <v>0</v>
      </c>
      <c r="CD236" s="17">
        <v>0</v>
      </c>
      <c r="CE236">
        <v>1</v>
      </c>
      <c r="CF236">
        <v>1</v>
      </c>
      <c r="CG236">
        <v>0</v>
      </c>
      <c r="CH236">
        <v>0</v>
      </c>
      <c r="CI236">
        <v>0</v>
      </c>
      <c r="CJ236">
        <v>1</v>
      </c>
      <c r="CK236">
        <v>1</v>
      </c>
      <c r="CL236">
        <v>0</v>
      </c>
      <c r="CM236">
        <v>0</v>
      </c>
      <c r="CN236">
        <v>0</v>
      </c>
      <c r="CO236">
        <v>0</v>
      </c>
      <c r="CP236" s="17">
        <v>1</v>
      </c>
      <c r="CQ236">
        <v>0.217</v>
      </c>
      <c r="CR236">
        <v>129</v>
      </c>
      <c r="CS236">
        <v>1</v>
      </c>
      <c r="CT236">
        <v>0</v>
      </c>
      <c r="CU236">
        <v>40</v>
      </c>
      <c r="DA236" s="33" t="s">
        <v>85</v>
      </c>
    </row>
    <row r="237" spans="1:105" x14ac:dyDescent="0.25">
      <c r="A237">
        <v>236</v>
      </c>
      <c r="B237">
        <v>18</v>
      </c>
      <c r="C237" s="24" t="s">
        <v>213</v>
      </c>
      <c r="D237" s="12">
        <v>8.0245670900269026</v>
      </c>
      <c r="E237" s="13">
        <v>0.47704432806953989</v>
      </c>
      <c r="F237" s="7">
        <v>16.821428571428569</v>
      </c>
      <c r="G237" s="7">
        <f t="shared" si="36"/>
        <v>7.5475227619573628</v>
      </c>
      <c r="H237" s="15">
        <f t="shared" si="37"/>
        <v>8.5016114180964433</v>
      </c>
      <c r="I237" s="11">
        <f>IFERROR(F237/SQRT(F237^2+U237), "X")</f>
        <v>0.27001834234929567</v>
      </c>
      <c r="J237" s="32">
        <f>IFERROR(SQRT((1-I237^2)/U237), "X")</f>
        <v>1.6052045829682123E-2</v>
      </c>
      <c r="K237" s="32">
        <f t="shared" si="38"/>
        <v>62.297355154000513</v>
      </c>
      <c r="L237" s="8">
        <v>1</v>
      </c>
      <c r="M237" s="9">
        <v>0</v>
      </c>
      <c r="N237" s="8">
        <v>1</v>
      </c>
      <c r="O237" s="9">
        <v>0</v>
      </c>
      <c r="P237" s="9">
        <v>0</v>
      </c>
      <c r="Q237" s="9">
        <v>0</v>
      </c>
      <c r="R237" s="9">
        <v>0</v>
      </c>
      <c r="S237" s="8">
        <v>3611</v>
      </c>
      <c r="T237" s="9">
        <v>12</v>
      </c>
      <c r="U237" s="9">
        <f t="shared" si="39"/>
        <v>3598</v>
      </c>
      <c r="V237" s="9">
        <f>COUNTIF(B:B,B237)</f>
        <v>48</v>
      </c>
      <c r="W237" s="7">
        <v>17</v>
      </c>
      <c r="X237" s="7">
        <f>BM237-W237-6</f>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v>0</v>
      </c>
      <c r="BU237" s="17">
        <v>0</v>
      </c>
      <c r="BV237">
        <v>0</v>
      </c>
      <c r="BW237">
        <v>1</v>
      </c>
      <c r="BX237">
        <v>0</v>
      </c>
      <c r="BY237" s="17">
        <v>0</v>
      </c>
      <c r="BZ237">
        <v>0</v>
      </c>
      <c r="CA237">
        <v>0</v>
      </c>
      <c r="CB237">
        <v>0</v>
      </c>
      <c r="CC237">
        <v>0</v>
      </c>
      <c r="CD237" s="17">
        <v>0</v>
      </c>
      <c r="CE237">
        <v>1</v>
      </c>
      <c r="CF237">
        <v>1</v>
      </c>
      <c r="CG237">
        <v>0</v>
      </c>
      <c r="CH237">
        <v>0</v>
      </c>
      <c r="CI237">
        <v>0</v>
      </c>
      <c r="CJ237">
        <v>1</v>
      </c>
      <c r="CK237">
        <v>1</v>
      </c>
      <c r="CL237">
        <v>0</v>
      </c>
      <c r="CM237">
        <v>0</v>
      </c>
      <c r="CN237">
        <v>0</v>
      </c>
      <c r="CO237">
        <v>0</v>
      </c>
      <c r="CP237" s="17">
        <v>1</v>
      </c>
      <c r="CQ237">
        <v>0.217</v>
      </c>
      <c r="CR237">
        <v>129</v>
      </c>
      <c r="CS237">
        <v>1</v>
      </c>
      <c r="CT237">
        <v>0</v>
      </c>
      <c r="CU237">
        <v>40</v>
      </c>
      <c r="DA237" s="33" t="s">
        <v>85</v>
      </c>
    </row>
    <row r="238" spans="1:105" x14ac:dyDescent="0.25">
      <c r="A238">
        <v>237</v>
      </c>
      <c r="B238">
        <v>18</v>
      </c>
      <c r="C238" s="24" t="s">
        <v>213</v>
      </c>
      <c r="D238" s="12">
        <v>6.7360659488777896</v>
      </c>
      <c r="E238" s="13">
        <v>0.87319373411378753</v>
      </c>
      <c r="F238" s="7">
        <v>7.7142857142857144</v>
      </c>
      <c r="G238" s="7">
        <f t="shared" si="36"/>
        <v>5.8628722147640024</v>
      </c>
      <c r="H238" s="15">
        <f t="shared" si="37"/>
        <v>7.6092596829915768</v>
      </c>
      <c r="I238" s="11">
        <f>IFERROR(F238/SQRT(F238^2+U238), "X")</f>
        <v>0.12755660349884759</v>
      </c>
      <c r="J238" s="32">
        <f>IFERROR(SQRT((1-I238^2)/U238), "X")</f>
        <v>1.6535115268369132E-2</v>
      </c>
      <c r="K238" s="32">
        <f t="shared" si="38"/>
        <v>60.4773528197261</v>
      </c>
      <c r="L238" s="8">
        <v>1</v>
      </c>
      <c r="M238" s="9">
        <v>0</v>
      </c>
      <c r="N238" s="8">
        <v>1</v>
      </c>
      <c r="O238" s="9">
        <v>0</v>
      </c>
      <c r="P238" s="9">
        <v>0</v>
      </c>
      <c r="Q238" s="9">
        <v>0</v>
      </c>
      <c r="R238" s="9">
        <v>0</v>
      </c>
      <c r="S238" s="8">
        <v>3611</v>
      </c>
      <c r="T238" s="9">
        <v>12</v>
      </c>
      <c r="U238" s="9">
        <f t="shared" si="39"/>
        <v>3598</v>
      </c>
      <c r="V238" s="9">
        <f>COUNTIF(B:B,B238)</f>
        <v>48</v>
      </c>
      <c r="W238" s="7">
        <v>12</v>
      </c>
      <c r="X238" s="7">
        <f>BM238-W238-6</f>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v>0</v>
      </c>
      <c r="BU238" s="17">
        <v>0</v>
      </c>
      <c r="BV238">
        <v>0</v>
      </c>
      <c r="BW238">
        <v>1</v>
      </c>
      <c r="BX238">
        <v>0</v>
      </c>
      <c r="BY238" s="17">
        <v>0</v>
      </c>
      <c r="BZ238">
        <v>0</v>
      </c>
      <c r="CA238">
        <v>0</v>
      </c>
      <c r="CB238">
        <v>0</v>
      </c>
      <c r="CC238">
        <v>0</v>
      </c>
      <c r="CD238" s="17">
        <v>0</v>
      </c>
      <c r="CE238">
        <v>1</v>
      </c>
      <c r="CF238">
        <v>1</v>
      </c>
      <c r="CG238">
        <v>0</v>
      </c>
      <c r="CH238">
        <v>0</v>
      </c>
      <c r="CI238">
        <v>0</v>
      </c>
      <c r="CJ238">
        <v>1</v>
      </c>
      <c r="CK238">
        <v>1</v>
      </c>
      <c r="CL238">
        <v>0</v>
      </c>
      <c r="CM238">
        <v>0</v>
      </c>
      <c r="CN238">
        <v>0</v>
      </c>
      <c r="CO238">
        <v>0</v>
      </c>
      <c r="CP238" s="17">
        <v>1</v>
      </c>
      <c r="CQ238">
        <v>0.217</v>
      </c>
      <c r="CR238">
        <v>129</v>
      </c>
      <c r="CS238">
        <v>1</v>
      </c>
      <c r="CT238">
        <v>0</v>
      </c>
      <c r="CU238">
        <v>40</v>
      </c>
      <c r="DA238" s="33" t="s">
        <v>85</v>
      </c>
    </row>
    <row r="239" spans="1:105" x14ac:dyDescent="0.25">
      <c r="A239">
        <v>238</v>
      </c>
      <c r="B239">
        <v>18</v>
      </c>
      <c r="C239" s="24" t="s">
        <v>213</v>
      </c>
      <c r="D239" s="12">
        <v>7.4914361304784016</v>
      </c>
      <c r="E239" s="13">
        <v>1.950249901736113</v>
      </c>
      <c r="F239" s="7">
        <v>3.8412698412698409</v>
      </c>
      <c r="G239" s="7">
        <f t="shared" si="36"/>
        <v>5.5411862287422888</v>
      </c>
      <c r="H239" s="15">
        <f t="shared" si="37"/>
        <v>9.4416860322145144</v>
      </c>
      <c r="I239" s="11">
        <f>IFERROR(F239/SQRT(F239^2+U239), "X")</f>
        <v>6.3908046110112735E-2</v>
      </c>
      <c r="J239" s="32">
        <f>IFERROR(SQRT((1-I239^2)/U239), "X")</f>
        <v>1.6637218615442571E-2</v>
      </c>
      <c r="K239" s="32">
        <f t="shared" si="38"/>
        <v>60.106200628499629</v>
      </c>
      <c r="L239" s="8">
        <v>1</v>
      </c>
      <c r="M239" s="9">
        <v>0</v>
      </c>
      <c r="N239" s="8">
        <v>1</v>
      </c>
      <c r="O239" s="9">
        <v>0</v>
      </c>
      <c r="P239" s="9">
        <v>0</v>
      </c>
      <c r="Q239" s="9">
        <v>0</v>
      </c>
      <c r="R239" s="9">
        <v>0</v>
      </c>
      <c r="S239" s="8">
        <v>3611</v>
      </c>
      <c r="T239" s="9">
        <v>12</v>
      </c>
      <c r="U239" s="9">
        <f t="shared" si="39"/>
        <v>3598</v>
      </c>
      <c r="V239" s="9">
        <f>COUNTIF(B:B,B239)</f>
        <v>48</v>
      </c>
      <c r="W239" s="7">
        <v>9</v>
      </c>
      <c r="X239" s="7">
        <f>BM239-W239-6</f>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v>0</v>
      </c>
      <c r="BU239" s="17">
        <v>0</v>
      </c>
      <c r="BV239">
        <v>0</v>
      </c>
      <c r="BW239">
        <v>1</v>
      </c>
      <c r="BX239">
        <v>0</v>
      </c>
      <c r="BY239" s="17">
        <v>0</v>
      </c>
      <c r="BZ239">
        <v>0</v>
      </c>
      <c r="CA239">
        <v>0</v>
      </c>
      <c r="CB239">
        <v>0</v>
      </c>
      <c r="CC239">
        <v>0</v>
      </c>
      <c r="CD239" s="17">
        <v>0</v>
      </c>
      <c r="CE239">
        <v>1</v>
      </c>
      <c r="CF239">
        <v>1</v>
      </c>
      <c r="CG239">
        <v>0</v>
      </c>
      <c r="CH239">
        <v>0</v>
      </c>
      <c r="CI239">
        <v>0</v>
      </c>
      <c r="CJ239">
        <v>1</v>
      </c>
      <c r="CK239">
        <v>1</v>
      </c>
      <c r="CL239">
        <v>0</v>
      </c>
      <c r="CM239">
        <v>0</v>
      </c>
      <c r="CN239">
        <v>0</v>
      </c>
      <c r="CO239">
        <v>0</v>
      </c>
      <c r="CP239" s="17">
        <v>1</v>
      </c>
      <c r="CQ239">
        <v>0.217</v>
      </c>
      <c r="CR239">
        <v>129</v>
      </c>
      <c r="CS239">
        <v>1</v>
      </c>
      <c r="CT239">
        <v>0</v>
      </c>
      <c r="CU239">
        <v>40</v>
      </c>
      <c r="DA239" s="33" t="s">
        <v>85</v>
      </c>
    </row>
    <row r="240" spans="1:105" x14ac:dyDescent="0.25">
      <c r="A240">
        <v>239</v>
      </c>
      <c r="B240">
        <v>18</v>
      </c>
      <c r="C240" s="24" t="s">
        <v>213</v>
      </c>
      <c r="D240" s="12">
        <v>7.264909054577684</v>
      </c>
      <c r="E240" s="13">
        <v>0.51892207532697743</v>
      </c>
      <c r="F240" s="7">
        <v>14</v>
      </c>
      <c r="G240" s="7">
        <f t="shared" si="36"/>
        <v>6.7459869792507066</v>
      </c>
      <c r="H240" s="15">
        <f t="shared" si="37"/>
        <v>7.7838311299046614</v>
      </c>
      <c r="I240" s="11">
        <f>IFERROR(F240/SQRT(F240^2+U240), "X")</f>
        <v>0.22737941430131367</v>
      </c>
      <c r="J240" s="32">
        <f>IFERROR(SQRT((1-I240^2)/U240), "X")</f>
        <v>1.6241386735808119E-2</v>
      </c>
      <c r="K240" s="32">
        <f t="shared" si="38"/>
        <v>61.571097115448573</v>
      </c>
      <c r="L240" s="8">
        <v>1</v>
      </c>
      <c r="M240" s="9">
        <v>0</v>
      </c>
      <c r="N240" s="8">
        <v>1</v>
      </c>
      <c r="O240" s="9">
        <v>0</v>
      </c>
      <c r="P240" s="9">
        <v>0</v>
      </c>
      <c r="Q240" s="9">
        <v>0</v>
      </c>
      <c r="R240" s="9">
        <v>0</v>
      </c>
      <c r="S240" s="8">
        <v>3611</v>
      </c>
      <c r="T240" s="9">
        <v>15</v>
      </c>
      <c r="U240" s="9">
        <f t="shared" si="39"/>
        <v>3595</v>
      </c>
      <c r="V240" s="9">
        <f>COUNTIF(B:B,B240)</f>
        <v>48</v>
      </c>
      <c r="W240" s="7">
        <v>17</v>
      </c>
      <c r="X240" s="7">
        <f>BM240-W240-6</f>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v>0</v>
      </c>
      <c r="BU240" s="17">
        <v>0</v>
      </c>
      <c r="BV240">
        <v>0</v>
      </c>
      <c r="BW240">
        <v>1</v>
      </c>
      <c r="BX240">
        <v>0</v>
      </c>
      <c r="BY240" s="17">
        <v>0</v>
      </c>
      <c r="BZ240">
        <v>0</v>
      </c>
      <c r="CA240">
        <v>0</v>
      </c>
      <c r="CB240">
        <v>0</v>
      </c>
      <c r="CC240">
        <v>0</v>
      </c>
      <c r="CD240" s="17">
        <v>0</v>
      </c>
      <c r="CE240">
        <v>1</v>
      </c>
      <c r="CF240">
        <v>1</v>
      </c>
      <c r="CG240">
        <v>0</v>
      </c>
      <c r="CH240">
        <v>0</v>
      </c>
      <c r="CI240">
        <v>0</v>
      </c>
      <c r="CJ240">
        <v>1</v>
      </c>
      <c r="CK240">
        <v>1</v>
      </c>
      <c r="CL240">
        <v>0</v>
      </c>
      <c r="CM240">
        <v>0</v>
      </c>
      <c r="CN240">
        <v>0</v>
      </c>
      <c r="CO240">
        <v>0</v>
      </c>
      <c r="CP240" s="17">
        <v>1</v>
      </c>
      <c r="CQ240">
        <v>0.217</v>
      </c>
      <c r="CR240">
        <v>129</v>
      </c>
      <c r="CS240">
        <v>1</v>
      </c>
      <c r="CT240">
        <v>0</v>
      </c>
      <c r="CU240">
        <v>40</v>
      </c>
      <c r="DA240" s="33" t="s">
        <v>85</v>
      </c>
    </row>
    <row r="241" spans="1:105" x14ac:dyDescent="0.25">
      <c r="A241">
        <v>240</v>
      </c>
      <c r="B241">
        <v>18</v>
      </c>
      <c r="C241" s="24" t="s">
        <v>213</v>
      </c>
      <c r="D241" s="12">
        <v>6.5308601525300158</v>
      </c>
      <c r="E241" s="13">
        <v>0.90619590633191616</v>
      </c>
      <c r="F241" s="7">
        <v>7.206896551724137</v>
      </c>
      <c r="G241" s="7">
        <f t="shared" si="36"/>
        <v>5.6246642461980993</v>
      </c>
      <c r="H241" s="15">
        <f t="shared" si="37"/>
        <v>7.4370560588619323</v>
      </c>
      <c r="I241" s="11">
        <f>IFERROR(F241/SQRT(F241^2+U241), "X")</f>
        <v>0.11933944596542113</v>
      </c>
      <c r="J241" s="32">
        <f>IFERROR(SQRT((1-I241^2)/U241), "X")</f>
        <v>1.6559061880369444E-2</v>
      </c>
      <c r="K241" s="32">
        <f t="shared" si="38"/>
        <v>60.389894501541008</v>
      </c>
      <c r="L241" s="8">
        <v>1</v>
      </c>
      <c r="M241" s="9">
        <v>0</v>
      </c>
      <c r="N241" s="8">
        <v>1</v>
      </c>
      <c r="O241" s="9">
        <v>0</v>
      </c>
      <c r="P241" s="9">
        <v>0</v>
      </c>
      <c r="Q241" s="9">
        <v>0</v>
      </c>
      <c r="R241" s="9">
        <v>0</v>
      </c>
      <c r="S241" s="8">
        <v>3611</v>
      </c>
      <c r="T241" s="9">
        <v>15</v>
      </c>
      <c r="U241" s="9">
        <f t="shared" si="39"/>
        <v>3595</v>
      </c>
      <c r="V241" s="9">
        <f>COUNTIF(B:B,B241)</f>
        <v>48</v>
      </c>
      <c r="W241" s="7">
        <v>12</v>
      </c>
      <c r="X241" s="7">
        <f>BM241-W241-6</f>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v>0</v>
      </c>
      <c r="BU241" s="17">
        <v>0</v>
      </c>
      <c r="BV241">
        <v>0</v>
      </c>
      <c r="BW241">
        <v>1</v>
      </c>
      <c r="BX241">
        <v>0</v>
      </c>
      <c r="BY241" s="17">
        <v>0</v>
      </c>
      <c r="BZ241">
        <v>0</v>
      </c>
      <c r="CA241">
        <v>0</v>
      </c>
      <c r="CB241">
        <v>0</v>
      </c>
      <c r="CC241">
        <v>0</v>
      </c>
      <c r="CD241" s="17">
        <v>0</v>
      </c>
      <c r="CE241">
        <v>1</v>
      </c>
      <c r="CF241">
        <v>1</v>
      </c>
      <c r="CG241">
        <v>0</v>
      </c>
      <c r="CH241">
        <v>0</v>
      </c>
      <c r="CI241">
        <v>0</v>
      </c>
      <c r="CJ241">
        <v>1</v>
      </c>
      <c r="CK241">
        <v>1</v>
      </c>
      <c r="CL241">
        <v>0</v>
      </c>
      <c r="CM241">
        <v>0</v>
      </c>
      <c r="CN241">
        <v>0</v>
      </c>
      <c r="CO241">
        <v>0</v>
      </c>
      <c r="CP241" s="17">
        <v>1</v>
      </c>
      <c r="CQ241">
        <v>0.217</v>
      </c>
      <c r="CR241">
        <v>129</v>
      </c>
      <c r="CS241">
        <v>1</v>
      </c>
      <c r="CT241">
        <v>0</v>
      </c>
      <c r="CU241">
        <v>40</v>
      </c>
      <c r="DA241" s="33" t="s">
        <v>85</v>
      </c>
    </row>
    <row r="242" spans="1:105" x14ac:dyDescent="0.25">
      <c r="A242">
        <v>241</v>
      </c>
      <c r="B242">
        <v>18</v>
      </c>
      <c r="C242" s="24" t="s">
        <v>213</v>
      </c>
      <c r="D242" s="12">
        <v>7.2601466882732391</v>
      </c>
      <c r="E242" s="13">
        <v>1.98568114551063</v>
      </c>
      <c r="F242" s="7">
        <v>3.65625</v>
      </c>
      <c r="G242" s="7">
        <f t="shared" si="36"/>
        <v>5.2744655427626093</v>
      </c>
      <c r="H242" s="15">
        <f t="shared" si="37"/>
        <v>9.2458278337838689</v>
      </c>
      <c r="I242" s="11">
        <f>IFERROR(F242/SQRT(F242^2+U242), "X")</f>
        <v>6.0866798928885767E-2</v>
      </c>
      <c r="J242" s="32">
        <f>IFERROR(SQRT((1-I242^2)/U242), "X")</f>
        <v>1.6647329621575595E-2</v>
      </c>
      <c r="K242" s="32">
        <f t="shared" si="38"/>
        <v>60.069694223147991</v>
      </c>
      <c r="L242" s="8">
        <v>1</v>
      </c>
      <c r="M242" s="9">
        <v>0</v>
      </c>
      <c r="N242" s="8">
        <v>1</v>
      </c>
      <c r="O242" s="9">
        <v>0</v>
      </c>
      <c r="P242" s="9">
        <v>0</v>
      </c>
      <c r="Q242" s="9">
        <v>0</v>
      </c>
      <c r="R242" s="9">
        <v>0</v>
      </c>
      <c r="S242" s="8">
        <v>3611</v>
      </c>
      <c r="T242" s="9">
        <v>15</v>
      </c>
      <c r="U242" s="9">
        <f t="shared" si="39"/>
        <v>3595</v>
      </c>
      <c r="V242" s="9">
        <f>COUNTIF(B:B,B242)</f>
        <v>48</v>
      </c>
      <c r="W242" s="7">
        <v>9</v>
      </c>
      <c r="X242" s="7">
        <f>BM242-W242-6</f>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v>0</v>
      </c>
      <c r="BU242" s="17">
        <v>0</v>
      </c>
      <c r="BV242">
        <v>0</v>
      </c>
      <c r="BW242">
        <v>1</v>
      </c>
      <c r="BX242">
        <v>0</v>
      </c>
      <c r="BY242" s="17">
        <v>0</v>
      </c>
      <c r="BZ242">
        <v>0</v>
      </c>
      <c r="CA242">
        <v>0</v>
      </c>
      <c r="CB242">
        <v>0</v>
      </c>
      <c r="CC242">
        <v>0</v>
      </c>
      <c r="CD242" s="17">
        <v>0</v>
      </c>
      <c r="CE242">
        <v>1</v>
      </c>
      <c r="CF242">
        <v>1</v>
      </c>
      <c r="CG242">
        <v>0</v>
      </c>
      <c r="CH242">
        <v>0</v>
      </c>
      <c r="CI242">
        <v>0</v>
      </c>
      <c r="CJ242">
        <v>1</v>
      </c>
      <c r="CK242">
        <v>1</v>
      </c>
      <c r="CL242">
        <v>0</v>
      </c>
      <c r="CM242">
        <v>0</v>
      </c>
      <c r="CN242">
        <v>0</v>
      </c>
      <c r="CO242">
        <v>0</v>
      </c>
      <c r="CP242" s="17">
        <v>1</v>
      </c>
      <c r="CQ242">
        <v>0.217</v>
      </c>
      <c r="CR242">
        <v>129</v>
      </c>
      <c r="CS242">
        <v>1</v>
      </c>
      <c r="CT242">
        <v>0</v>
      </c>
      <c r="CU242">
        <v>40</v>
      </c>
      <c r="DA242" s="33" t="s">
        <v>85</v>
      </c>
    </row>
    <row r="243" spans="1:105" x14ac:dyDescent="0.25">
      <c r="A243">
        <v>242</v>
      </c>
      <c r="B243">
        <v>18</v>
      </c>
      <c r="C243" s="24" t="s">
        <v>213</v>
      </c>
      <c r="D243" s="12">
        <v>9.6</v>
      </c>
      <c r="E243" s="13">
        <v>0.4</v>
      </c>
      <c r="F243" s="7">
        <f t="shared" ref="F243:F254" si="42">D243/E243</f>
        <v>23.999999999999996</v>
      </c>
      <c r="G243" s="7">
        <f t="shared" si="36"/>
        <v>9.1999999999999993</v>
      </c>
      <c r="H243" s="15">
        <f t="shared" si="37"/>
        <v>10</v>
      </c>
      <c r="I243" s="11">
        <f>IFERROR(F243/SQRT(F243^2+U243), "X")</f>
        <v>0.37112415986742592</v>
      </c>
      <c r="J243" s="32">
        <f>IFERROR(SQRT((1-I243^2)/U243), "X")</f>
        <v>1.5463506661142748E-2</v>
      </c>
      <c r="K243" s="32">
        <f t="shared" si="38"/>
        <v>64.668384856898967</v>
      </c>
      <c r="L243" s="8">
        <v>1</v>
      </c>
      <c r="M243" s="9">
        <v>0</v>
      </c>
      <c r="N243" s="8">
        <v>1</v>
      </c>
      <c r="O243" s="9">
        <v>0</v>
      </c>
      <c r="P243" s="9">
        <v>0</v>
      </c>
      <c r="Q243" s="9">
        <v>0</v>
      </c>
      <c r="R243" s="9">
        <v>0</v>
      </c>
      <c r="S243" s="8">
        <v>3613</v>
      </c>
      <c r="T243" s="9">
        <v>6</v>
      </c>
      <c r="U243" s="9">
        <f t="shared" si="39"/>
        <v>3606</v>
      </c>
      <c r="V243" s="9">
        <f>COUNTIF(B:B,B243)</f>
        <v>48</v>
      </c>
      <c r="W243" s="7">
        <v>10.967499999999999</v>
      </c>
      <c r="X243" s="7">
        <f>BM243-W243-6</f>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v>0</v>
      </c>
      <c r="BU243" s="17">
        <v>0</v>
      </c>
      <c r="BV243">
        <v>0</v>
      </c>
      <c r="BW243">
        <v>1</v>
      </c>
      <c r="BX243">
        <v>0</v>
      </c>
      <c r="BY243" s="17">
        <v>0</v>
      </c>
      <c r="BZ243">
        <v>0</v>
      </c>
      <c r="CA243">
        <v>0</v>
      </c>
      <c r="CB243">
        <v>0</v>
      </c>
      <c r="CC243">
        <v>0</v>
      </c>
      <c r="CD243" s="17">
        <v>0</v>
      </c>
      <c r="CE243">
        <v>1</v>
      </c>
      <c r="CF243">
        <v>1</v>
      </c>
      <c r="CG243">
        <v>0</v>
      </c>
      <c r="CH243">
        <v>0</v>
      </c>
      <c r="CI243">
        <v>0</v>
      </c>
      <c r="CJ243">
        <v>1</v>
      </c>
      <c r="CK243">
        <v>1</v>
      </c>
      <c r="CL243">
        <v>0</v>
      </c>
      <c r="CM243">
        <v>0</v>
      </c>
      <c r="CN243">
        <v>0</v>
      </c>
      <c r="CO243">
        <v>0</v>
      </c>
      <c r="CP243" s="17">
        <v>1</v>
      </c>
      <c r="CQ243">
        <v>0.217</v>
      </c>
      <c r="CR243">
        <v>129</v>
      </c>
      <c r="CS243">
        <v>1</v>
      </c>
      <c r="CT243">
        <v>0</v>
      </c>
      <c r="CU243">
        <v>40</v>
      </c>
      <c r="DA243" s="33" t="s">
        <v>85</v>
      </c>
    </row>
    <row r="244" spans="1:105" x14ac:dyDescent="0.25">
      <c r="A244">
        <v>243</v>
      </c>
      <c r="B244">
        <v>18</v>
      </c>
      <c r="C244" s="24" t="s">
        <v>213</v>
      </c>
      <c r="D244" s="12">
        <v>9.6</v>
      </c>
      <c r="E244" s="13">
        <v>0.4</v>
      </c>
      <c r="F244" s="7">
        <f t="shared" si="42"/>
        <v>23.999999999999996</v>
      </c>
      <c r="G244" s="7">
        <f t="shared" si="36"/>
        <v>9.1999999999999993</v>
      </c>
      <c r="H244" s="15">
        <f t="shared" si="37"/>
        <v>10</v>
      </c>
      <c r="I244" s="11">
        <f>IFERROR(F244/SQRT(F244^2+U244), "X")</f>
        <v>0.37112415986742592</v>
      </c>
      <c r="J244" s="32">
        <f>IFERROR(SQRT((1-I244^2)/U244), "X")</f>
        <v>1.5463506661142748E-2</v>
      </c>
      <c r="K244" s="32">
        <f t="shared" si="38"/>
        <v>64.668384856898967</v>
      </c>
      <c r="L244" s="8">
        <v>1</v>
      </c>
      <c r="M244" s="9">
        <v>0</v>
      </c>
      <c r="N244" s="8">
        <v>1</v>
      </c>
      <c r="O244" s="9">
        <v>0</v>
      </c>
      <c r="P244" s="9">
        <v>0</v>
      </c>
      <c r="Q244" s="9">
        <v>0</v>
      </c>
      <c r="R244" s="9">
        <v>0</v>
      </c>
      <c r="S244" s="8">
        <v>3613</v>
      </c>
      <c r="T244" s="9">
        <v>6</v>
      </c>
      <c r="U244" s="9">
        <f t="shared" si="39"/>
        <v>3606</v>
      </c>
      <c r="V244" s="9">
        <f>COUNTIF(B:B,B244)</f>
        <v>48</v>
      </c>
      <c r="W244" s="7">
        <v>10.967499999999999</v>
      </c>
      <c r="X244" s="7">
        <f>BM244-W244-6</f>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v>0</v>
      </c>
      <c r="BU244" s="17">
        <v>0</v>
      </c>
      <c r="BV244">
        <v>0</v>
      </c>
      <c r="BW244">
        <v>1</v>
      </c>
      <c r="BX244">
        <v>0</v>
      </c>
      <c r="BY244" s="17">
        <v>0</v>
      </c>
      <c r="BZ244">
        <v>0</v>
      </c>
      <c r="CA244">
        <v>0</v>
      </c>
      <c r="CB244">
        <v>0</v>
      </c>
      <c r="CC244">
        <v>0</v>
      </c>
      <c r="CD244" s="17">
        <v>0</v>
      </c>
      <c r="CE244">
        <v>1</v>
      </c>
      <c r="CF244">
        <v>1</v>
      </c>
      <c r="CG244">
        <v>0</v>
      </c>
      <c r="CH244">
        <v>0</v>
      </c>
      <c r="CI244">
        <v>0</v>
      </c>
      <c r="CJ244">
        <v>1</v>
      </c>
      <c r="CK244">
        <v>1</v>
      </c>
      <c r="CL244">
        <v>0</v>
      </c>
      <c r="CM244">
        <v>0</v>
      </c>
      <c r="CN244">
        <v>0</v>
      </c>
      <c r="CO244">
        <v>0</v>
      </c>
      <c r="CP244" s="17">
        <v>1</v>
      </c>
      <c r="CQ244">
        <v>0.217</v>
      </c>
      <c r="CR244">
        <v>129</v>
      </c>
      <c r="CS244">
        <v>1</v>
      </c>
      <c r="CT244">
        <v>0</v>
      </c>
      <c r="CU244">
        <v>40</v>
      </c>
      <c r="DA244" s="33" t="s">
        <v>85</v>
      </c>
    </row>
    <row r="245" spans="1:105" x14ac:dyDescent="0.25">
      <c r="A245">
        <v>244</v>
      </c>
      <c r="B245">
        <v>18</v>
      </c>
      <c r="C245" s="24" t="s">
        <v>213</v>
      </c>
      <c r="D245" s="12">
        <v>8.9</v>
      </c>
      <c r="E245" s="13">
        <v>0.4</v>
      </c>
      <c r="F245" s="7">
        <f t="shared" si="42"/>
        <v>22.25</v>
      </c>
      <c r="G245" s="7">
        <f t="shared" si="36"/>
        <v>8.5</v>
      </c>
      <c r="H245" s="15">
        <f t="shared" si="37"/>
        <v>9.3000000000000007</v>
      </c>
      <c r="I245" s="11">
        <f>IFERROR(F245/SQRT(F245^2+U245), "X")</f>
        <v>0.34782347219477794</v>
      </c>
      <c r="J245" s="32">
        <f>IFERROR(SQRT((1-I245^2)/U245), "X")</f>
        <v>1.5632515604259684E-2</v>
      </c>
      <c r="K245" s="32">
        <f t="shared" si="38"/>
        <v>63.969230884855875</v>
      </c>
      <c r="L245" s="8">
        <v>1</v>
      </c>
      <c r="M245" s="9">
        <v>0</v>
      </c>
      <c r="N245" s="8">
        <v>1</v>
      </c>
      <c r="O245" s="9">
        <v>0</v>
      </c>
      <c r="P245" s="9">
        <v>0</v>
      </c>
      <c r="Q245" s="9">
        <v>0</v>
      </c>
      <c r="R245" s="9">
        <v>0</v>
      </c>
      <c r="S245" s="8">
        <v>3610</v>
      </c>
      <c r="T245" s="9">
        <v>12</v>
      </c>
      <c r="U245" s="9">
        <f t="shared" si="39"/>
        <v>3597</v>
      </c>
      <c r="V245" s="9">
        <f>COUNTIF(B:B,B245)</f>
        <v>48</v>
      </c>
      <c r="W245" s="7">
        <v>10.967499999999999</v>
      </c>
      <c r="X245" s="7">
        <f>BM245-W245-6</f>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v>0</v>
      </c>
      <c r="BU245" s="17">
        <v>0</v>
      </c>
      <c r="BV245">
        <v>0</v>
      </c>
      <c r="BW245">
        <v>1</v>
      </c>
      <c r="BX245">
        <v>0</v>
      </c>
      <c r="BY245" s="17">
        <v>0</v>
      </c>
      <c r="BZ245">
        <v>0</v>
      </c>
      <c r="CA245">
        <v>0</v>
      </c>
      <c r="CB245">
        <v>0</v>
      </c>
      <c r="CC245">
        <v>0</v>
      </c>
      <c r="CD245" s="17">
        <v>0</v>
      </c>
      <c r="CE245">
        <v>1</v>
      </c>
      <c r="CF245">
        <v>1</v>
      </c>
      <c r="CG245">
        <v>0</v>
      </c>
      <c r="CH245">
        <v>0</v>
      </c>
      <c r="CI245">
        <v>0</v>
      </c>
      <c r="CJ245">
        <v>1</v>
      </c>
      <c r="CK245">
        <v>1</v>
      </c>
      <c r="CL245">
        <v>0</v>
      </c>
      <c r="CM245">
        <v>0</v>
      </c>
      <c r="CN245">
        <v>0</v>
      </c>
      <c r="CO245">
        <v>0</v>
      </c>
      <c r="CP245" s="17">
        <v>1</v>
      </c>
      <c r="CQ245">
        <v>0.217</v>
      </c>
      <c r="CR245">
        <v>129</v>
      </c>
      <c r="CS245">
        <v>1</v>
      </c>
      <c r="CT245">
        <v>0</v>
      </c>
      <c r="CU245">
        <v>40</v>
      </c>
      <c r="DA245" s="33" t="s">
        <v>85</v>
      </c>
    </row>
    <row r="246" spans="1:105" x14ac:dyDescent="0.25">
      <c r="A246">
        <v>245</v>
      </c>
      <c r="B246">
        <v>18</v>
      </c>
      <c r="C246" s="24" t="s">
        <v>213</v>
      </c>
      <c r="D246" s="12">
        <v>8.3000000000000007</v>
      </c>
      <c r="E246" s="13">
        <v>0.4</v>
      </c>
      <c r="F246" s="7">
        <f t="shared" si="42"/>
        <v>20.75</v>
      </c>
      <c r="G246" s="7">
        <f t="shared" si="36"/>
        <v>7.9</v>
      </c>
      <c r="H246" s="15">
        <f t="shared" si="37"/>
        <v>8.7000000000000011</v>
      </c>
      <c r="I246" s="11">
        <f>IFERROR(F246/SQRT(F246^2+U246), "X")</f>
        <v>0.32708359535466042</v>
      </c>
      <c r="J246" s="32">
        <f>IFERROR(SQRT((1-I246^2)/U246), "X")</f>
        <v>1.5763064836369176E-2</v>
      </c>
      <c r="K246" s="32">
        <f t="shared" si="38"/>
        <v>63.439439625520023</v>
      </c>
      <c r="L246" s="8">
        <v>1</v>
      </c>
      <c r="M246" s="9">
        <v>0</v>
      </c>
      <c r="N246" s="8">
        <v>1</v>
      </c>
      <c r="O246" s="9">
        <v>0</v>
      </c>
      <c r="P246" s="9">
        <v>0</v>
      </c>
      <c r="Q246" s="9">
        <v>0</v>
      </c>
      <c r="R246" s="9">
        <v>0</v>
      </c>
      <c r="S246" s="8">
        <v>3610</v>
      </c>
      <c r="T246" s="9">
        <v>15</v>
      </c>
      <c r="U246" s="9">
        <f t="shared" si="39"/>
        <v>3594</v>
      </c>
      <c r="V246" s="9">
        <f>COUNTIF(B:B,B246)</f>
        <v>48</v>
      </c>
      <c r="W246" s="7">
        <v>10.967499999999999</v>
      </c>
      <c r="X246" s="7">
        <f>BM246-W246-6</f>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v>0</v>
      </c>
      <c r="BU246" s="17">
        <v>0</v>
      </c>
      <c r="BV246">
        <v>0</v>
      </c>
      <c r="BW246">
        <v>1</v>
      </c>
      <c r="BX246">
        <v>0</v>
      </c>
      <c r="BY246" s="17">
        <v>0</v>
      </c>
      <c r="BZ246">
        <v>0</v>
      </c>
      <c r="CA246">
        <v>0</v>
      </c>
      <c r="CB246">
        <v>0</v>
      </c>
      <c r="CC246">
        <v>0</v>
      </c>
      <c r="CD246" s="17">
        <v>0</v>
      </c>
      <c r="CE246">
        <v>1</v>
      </c>
      <c r="CF246">
        <v>1</v>
      </c>
      <c r="CG246">
        <v>0</v>
      </c>
      <c r="CH246">
        <v>0</v>
      </c>
      <c r="CI246">
        <v>0</v>
      </c>
      <c r="CJ246">
        <v>1</v>
      </c>
      <c r="CK246">
        <v>1</v>
      </c>
      <c r="CL246">
        <v>0</v>
      </c>
      <c r="CM246">
        <v>0</v>
      </c>
      <c r="CN246">
        <v>0</v>
      </c>
      <c r="CO246">
        <v>0</v>
      </c>
      <c r="CP246" s="17">
        <v>1</v>
      </c>
      <c r="CQ246">
        <v>0.217</v>
      </c>
      <c r="CR246">
        <v>129</v>
      </c>
      <c r="CS246">
        <v>1</v>
      </c>
      <c r="CT246">
        <v>0</v>
      </c>
      <c r="CU246">
        <v>40</v>
      </c>
      <c r="DA246" s="33" t="s">
        <v>85</v>
      </c>
    </row>
    <row r="247" spans="1:105" x14ac:dyDescent="0.25">
      <c r="A247">
        <v>246</v>
      </c>
      <c r="B247">
        <v>18</v>
      </c>
      <c r="C247" s="24" t="s">
        <v>213</v>
      </c>
      <c r="D247" s="12">
        <v>13.5</v>
      </c>
      <c r="E247" s="13">
        <v>0.7</v>
      </c>
      <c r="F247" s="7">
        <f t="shared" si="42"/>
        <v>19.285714285714288</v>
      </c>
      <c r="G247" s="7">
        <f t="shared" si="36"/>
        <v>12.8</v>
      </c>
      <c r="H247" s="15">
        <f t="shared" si="37"/>
        <v>14.2</v>
      </c>
      <c r="I247" s="11">
        <f>IFERROR(F247/SQRT(F247^2+U247), "X")</f>
        <v>0.30573988659797846</v>
      </c>
      <c r="J247" s="32">
        <f>IFERROR(SQRT((1-I247^2)/U247), "X")</f>
        <v>1.5853179305080366E-2</v>
      </c>
      <c r="K247" s="32">
        <f t="shared" si="38"/>
        <v>63.078829852100171</v>
      </c>
      <c r="L247" s="8">
        <v>1</v>
      </c>
      <c r="M247" s="9">
        <v>0</v>
      </c>
      <c r="N247" s="8">
        <v>1</v>
      </c>
      <c r="O247" s="9">
        <v>0</v>
      </c>
      <c r="P247" s="9">
        <v>0</v>
      </c>
      <c r="Q247" s="9">
        <v>0</v>
      </c>
      <c r="R247" s="9">
        <v>0</v>
      </c>
      <c r="S247" s="8">
        <v>3613</v>
      </c>
      <c r="T247" s="9">
        <v>5</v>
      </c>
      <c r="U247" s="9">
        <f t="shared" si="39"/>
        <v>3607</v>
      </c>
      <c r="V247" s="9">
        <f>COUNTIF(B:B,B247)</f>
        <v>48</v>
      </c>
      <c r="W247" s="7">
        <v>17</v>
      </c>
      <c r="X247" s="7">
        <f>BM247-W247-6</f>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v>0</v>
      </c>
      <c r="BU247" s="17">
        <v>0</v>
      </c>
      <c r="BV247">
        <v>0</v>
      </c>
      <c r="BW247">
        <v>1</v>
      </c>
      <c r="BX247">
        <v>0</v>
      </c>
      <c r="BY247" s="17">
        <v>0</v>
      </c>
      <c r="BZ247">
        <v>0</v>
      </c>
      <c r="CA247">
        <v>0</v>
      </c>
      <c r="CB247">
        <v>0</v>
      </c>
      <c r="CC247">
        <v>0</v>
      </c>
      <c r="CD247" s="17">
        <v>0</v>
      </c>
      <c r="CE247">
        <v>1</v>
      </c>
      <c r="CF247">
        <v>1</v>
      </c>
      <c r="CG247">
        <v>0</v>
      </c>
      <c r="CH247">
        <v>0</v>
      </c>
      <c r="CI247">
        <v>0</v>
      </c>
      <c r="CJ247">
        <v>1</v>
      </c>
      <c r="CK247">
        <v>1</v>
      </c>
      <c r="CL247">
        <v>0</v>
      </c>
      <c r="CM247">
        <v>0</v>
      </c>
      <c r="CN247">
        <v>0</v>
      </c>
      <c r="CO247">
        <v>0</v>
      </c>
      <c r="CP247" s="17">
        <v>1</v>
      </c>
      <c r="CQ247">
        <v>0.217</v>
      </c>
      <c r="CR247">
        <v>129</v>
      </c>
      <c r="CS247">
        <v>1</v>
      </c>
      <c r="CT247">
        <v>0</v>
      </c>
      <c r="CU247">
        <v>40</v>
      </c>
      <c r="DA247" s="33" t="s">
        <v>85</v>
      </c>
    </row>
    <row r="248" spans="1:105" x14ac:dyDescent="0.25">
      <c r="A248">
        <v>247</v>
      </c>
      <c r="B248">
        <v>18</v>
      </c>
      <c r="C248" s="24" t="s">
        <v>213</v>
      </c>
      <c r="D248" s="12">
        <v>6.3</v>
      </c>
      <c r="E248" s="13">
        <v>0.7</v>
      </c>
      <c r="F248" s="7">
        <f t="shared" si="42"/>
        <v>9</v>
      </c>
      <c r="G248" s="7">
        <f t="shared" si="36"/>
        <v>5.6</v>
      </c>
      <c r="H248" s="15">
        <f t="shared" si="37"/>
        <v>7</v>
      </c>
      <c r="I248" s="11">
        <f>IFERROR(F248/SQRT(F248^2+U248), "X")</f>
        <v>0.14819960743622645</v>
      </c>
      <c r="J248" s="32">
        <f>IFERROR(SQRT((1-I248^2)/U248), "X")</f>
        <v>1.6466623048469606E-2</v>
      </c>
      <c r="K248" s="32">
        <f t="shared" si="38"/>
        <v>60.728905802755904</v>
      </c>
      <c r="L248" s="8">
        <v>1</v>
      </c>
      <c r="M248" s="9">
        <v>0</v>
      </c>
      <c r="N248" s="8">
        <v>1</v>
      </c>
      <c r="O248" s="9">
        <v>0</v>
      </c>
      <c r="P248" s="9">
        <v>0</v>
      </c>
      <c r="Q248" s="9">
        <v>0</v>
      </c>
      <c r="R248" s="9">
        <v>0</v>
      </c>
      <c r="S248" s="8">
        <v>3613</v>
      </c>
      <c r="T248" s="9">
        <v>5</v>
      </c>
      <c r="U248" s="9">
        <f t="shared" si="39"/>
        <v>3607</v>
      </c>
      <c r="V248" s="9">
        <f>COUNTIF(B:B,B248)</f>
        <v>48</v>
      </c>
      <c r="W248" s="7">
        <v>7</v>
      </c>
      <c r="X248" s="7">
        <f>BM248-W248-6</f>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v>0</v>
      </c>
      <c r="BU248" s="17">
        <v>0</v>
      </c>
      <c r="BV248">
        <v>0</v>
      </c>
      <c r="BW248">
        <v>1</v>
      </c>
      <c r="BX248">
        <v>0</v>
      </c>
      <c r="BY248" s="17">
        <v>0</v>
      </c>
      <c r="BZ248">
        <v>0</v>
      </c>
      <c r="CA248">
        <v>0</v>
      </c>
      <c r="CB248">
        <v>0</v>
      </c>
      <c r="CC248">
        <v>0</v>
      </c>
      <c r="CD248" s="17">
        <v>0</v>
      </c>
      <c r="CE248">
        <v>1</v>
      </c>
      <c r="CF248">
        <v>1</v>
      </c>
      <c r="CG248">
        <v>0</v>
      </c>
      <c r="CH248">
        <v>0</v>
      </c>
      <c r="CI248">
        <v>0</v>
      </c>
      <c r="CJ248">
        <v>1</v>
      </c>
      <c r="CK248">
        <v>1</v>
      </c>
      <c r="CL248">
        <v>0</v>
      </c>
      <c r="CM248">
        <v>0</v>
      </c>
      <c r="CN248">
        <v>0</v>
      </c>
      <c r="CO248">
        <v>0</v>
      </c>
      <c r="CP248" s="17">
        <v>1</v>
      </c>
      <c r="CQ248">
        <v>0.217</v>
      </c>
      <c r="CR248">
        <v>129</v>
      </c>
      <c r="CS248">
        <v>1</v>
      </c>
      <c r="CT248">
        <v>0</v>
      </c>
      <c r="CU248">
        <v>40</v>
      </c>
      <c r="DA248" s="33" t="s">
        <v>85</v>
      </c>
    </row>
    <row r="249" spans="1:105" x14ac:dyDescent="0.25">
      <c r="A249">
        <v>248</v>
      </c>
      <c r="B249">
        <v>18</v>
      </c>
      <c r="C249" s="24" t="s">
        <v>213</v>
      </c>
      <c r="D249" s="12">
        <v>13.5</v>
      </c>
      <c r="E249" s="13">
        <v>0.7</v>
      </c>
      <c r="F249" s="7">
        <f t="shared" si="42"/>
        <v>19.285714285714288</v>
      </c>
      <c r="G249" s="7">
        <f t="shared" si="36"/>
        <v>12.8</v>
      </c>
      <c r="H249" s="15">
        <f t="shared" si="37"/>
        <v>14.2</v>
      </c>
      <c r="I249" s="11">
        <f>IFERROR(F249/SQRT(F249^2+U249), "X")</f>
        <v>0.30573988659797846</v>
      </c>
      <c r="J249" s="32">
        <f>IFERROR(SQRT((1-I249^2)/U249), "X")</f>
        <v>1.5853179305080366E-2</v>
      </c>
      <c r="K249" s="32">
        <f t="shared" si="38"/>
        <v>63.078829852100171</v>
      </c>
      <c r="L249" s="8">
        <v>1</v>
      </c>
      <c r="M249" s="9">
        <v>0</v>
      </c>
      <c r="N249" s="8">
        <v>1</v>
      </c>
      <c r="O249" s="9">
        <v>0</v>
      </c>
      <c r="P249" s="9">
        <v>0</v>
      </c>
      <c r="Q249" s="9">
        <v>0</v>
      </c>
      <c r="R249" s="9">
        <v>0</v>
      </c>
      <c r="S249" s="8">
        <v>3613</v>
      </c>
      <c r="T249" s="9">
        <v>5</v>
      </c>
      <c r="U249" s="9">
        <f t="shared" si="39"/>
        <v>3607</v>
      </c>
      <c r="V249" s="9">
        <f>COUNTIF(B:B,B249)</f>
        <v>48</v>
      </c>
      <c r="W249" s="7">
        <v>17</v>
      </c>
      <c r="X249" s="7">
        <f>BM249-W249-6</f>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v>0</v>
      </c>
      <c r="BU249" s="17">
        <v>0</v>
      </c>
      <c r="BV249">
        <v>0</v>
      </c>
      <c r="BW249">
        <v>1</v>
      </c>
      <c r="BX249">
        <v>0</v>
      </c>
      <c r="BY249" s="17">
        <v>0</v>
      </c>
      <c r="BZ249">
        <v>0</v>
      </c>
      <c r="CA249">
        <v>0</v>
      </c>
      <c r="CB249">
        <v>0</v>
      </c>
      <c r="CC249">
        <v>0</v>
      </c>
      <c r="CD249" s="17">
        <v>0</v>
      </c>
      <c r="CE249">
        <v>1</v>
      </c>
      <c r="CF249">
        <v>1</v>
      </c>
      <c r="CG249">
        <v>0</v>
      </c>
      <c r="CH249">
        <v>0</v>
      </c>
      <c r="CI249">
        <v>0</v>
      </c>
      <c r="CJ249">
        <v>1</v>
      </c>
      <c r="CK249">
        <v>1</v>
      </c>
      <c r="CL249">
        <v>0</v>
      </c>
      <c r="CM249">
        <v>0</v>
      </c>
      <c r="CN249">
        <v>0</v>
      </c>
      <c r="CO249">
        <v>0</v>
      </c>
      <c r="CP249" s="17">
        <v>1</v>
      </c>
      <c r="CQ249">
        <v>0.217</v>
      </c>
      <c r="CR249">
        <v>129</v>
      </c>
      <c r="CS249">
        <v>1</v>
      </c>
      <c r="CT249">
        <v>0</v>
      </c>
      <c r="CU249">
        <v>40</v>
      </c>
      <c r="DA249" s="33" t="s">
        <v>85</v>
      </c>
    </row>
    <row r="250" spans="1:105" x14ac:dyDescent="0.25">
      <c r="A250">
        <v>249</v>
      </c>
      <c r="B250">
        <v>18</v>
      </c>
      <c r="C250" s="24" t="s">
        <v>213</v>
      </c>
      <c r="D250" s="12">
        <v>6.2</v>
      </c>
      <c r="E250" s="13">
        <v>0.8</v>
      </c>
      <c r="F250" s="7">
        <f t="shared" si="42"/>
        <v>7.75</v>
      </c>
      <c r="G250" s="7">
        <f t="shared" si="36"/>
        <v>5.4</v>
      </c>
      <c r="H250" s="15">
        <f t="shared" si="37"/>
        <v>7</v>
      </c>
      <c r="I250" s="11">
        <f>IFERROR(F250/SQRT(F250^2+U250), "X")</f>
        <v>0.12803251186248216</v>
      </c>
      <c r="J250" s="32">
        <f>IFERROR(SQRT((1-I250^2)/U250), "X")</f>
        <v>1.652032411128802E-2</v>
      </c>
      <c r="K250" s="32">
        <f t="shared" si="38"/>
        <v>60.531500064016249</v>
      </c>
      <c r="L250" s="8">
        <v>1</v>
      </c>
      <c r="M250" s="9">
        <v>0</v>
      </c>
      <c r="N250" s="8">
        <v>1</v>
      </c>
      <c r="O250" s="9">
        <v>0</v>
      </c>
      <c r="P250" s="9">
        <v>0</v>
      </c>
      <c r="Q250" s="9">
        <v>0</v>
      </c>
      <c r="R250" s="9">
        <v>0</v>
      </c>
      <c r="S250" s="8">
        <v>3610</v>
      </c>
      <c r="T250" s="9">
        <v>5</v>
      </c>
      <c r="U250" s="9">
        <f t="shared" si="39"/>
        <v>3604</v>
      </c>
      <c r="V250" s="9">
        <f>COUNTIF(B:B,B250)</f>
        <v>48</v>
      </c>
      <c r="W250" s="7">
        <v>7</v>
      </c>
      <c r="X250" s="7">
        <f>BM250-W250-6</f>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v>0</v>
      </c>
      <c r="BU250" s="17">
        <v>0</v>
      </c>
      <c r="BV250">
        <v>0</v>
      </c>
      <c r="BW250">
        <v>1</v>
      </c>
      <c r="BX250">
        <v>0</v>
      </c>
      <c r="BY250" s="17">
        <v>0</v>
      </c>
      <c r="BZ250">
        <v>0</v>
      </c>
      <c r="CA250">
        <v>0</v>
      </c>
      <c r="CB250">
        <v>0</v>
      </c>
      <c r="CC250">
        <v>0</v>
      </c>
      <c r="CD250" s="17">
        <v>0</v>
      </c>
      <c r="CE250">
        <v>1</v>
      </c>
      <c r="CF250">
        <v>1</v>
      </c>
      <c r="CG250">
        <v>0</v>
      </c>
      <c r="CH250">
        <v>0</v>
      </c>
      <c r="CI250">
        <v>0</v>
      </c>
      <c r="CJ250">
        <v>1</v>
      </c>
      <c r="CK250">
        <v>1</v>
      </c>
      <c r="CL250">
        <v>0</v>
      </c>
      <c r="CM250">
        <v>0</v>
      </c>
      <c r="CN250">
        <v>0</v>
      </c>
      <c r="CO250">
        <v>0</v>
      </c>
      <c r="CP250" s="17">
        <v>1</v>
      </c>
      <c r="CQ250">
        <v>0.217</v>
      </c>
      <c r="CR250">
        <v>129</v>
      </c>
      <c r="CS250">
        <v>1</v>
      </c>
      <c r="CT250">
        <v>0</v>
      </c>
      <c r="CU250">
        <v>40</v>
      </c>
      <c r="DA250" s="33" t="s">
        <v>85</v>
      </c>
    </row>
    <row r="251" spans="1:105" x14ac:dyDescent="0.25">
      <c r="A251">
        <v>250</v>
      </c>
      <c r="B251">
        <v>18</v>
      </c>
      <c r="C251" s="24" t="s">
        <v>213</v>
      </c>
      <c r="D251" s="12">
        <v>12.9</v>
      </c>
      <c r="E251" s="13">
        <v>0.7</v>
      </c>
      <c r="F251" s="7">
        <f t="shared" si="42"/>
        <v>18.428571428571431</v>
      </c>
      <c r="G251" s="7">
        <f t="shared" si="36"/>
        <v>12.200000000000001</v>
      </c>
      <c r="H251" s="15">
        <f t="shared" si="37"/>
        <v>13.6</v>
      </c>
      <c r="I251" s="11">
        <f>IFERROR(F251/SQRT(F251^2+U251), "X")</f>
        <v>0.2936805581146279</v>
      </c>
      <c r="J251" s="32">
        <f>IFERROR(SQRT((1-I251^2)/U251), "X")</f>
        <v>1.5936154316297638E-2</v>
      </c>
      <c r="K251" s="32">
        <f t="shared" si="38"/>
        <v>62.750396372437024</v>
      </c>
      <c r="L251" s="8">
        <v>1</v>
      </c>
      <c r="M251" s="9">
        <v>0</v>
      </c>
      <c r="N251" s="8">
        <v>1</v>
      </c>
      <c r="O251" s="9">
        <v>0</v>
      </c>
      <c r="P251" s="9">
        <v>0</v>
      </c>
      <c r="Q251" s="9">
        <v>0</v>
      </c>
      <c r="R251" s="9">
        <v>0</v>
      </c>
      <c r="S251" s="8">
        <v>3610</v>
      </c>
      <c r="T251" s="9">
        <v>11</v>
      </c>
      <c r="U251" s="9">
        <f t="shared" si="39"/>
        <v>3598</v>
      </c>
      <c r="V251" s="9">
        <f>COUNTIF(B:B,B251)</f>
        <v>48</v>
      </c>
      <c r="W251" s="7">
        <v>17</v>
      </c>
      <c r="X251" s="7">
        <f>BM251-W251-6</f>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v>0</v>
      </c>
      <c r="BU251" s="17">
        <v>0</v>
      </c>
      <c r="BV251">
        <v>0</v>
      </c>
      <c r="BW251">
        <v>1</v>
      </c>
      <c r="BX251">
        <v>0</v>
      </c>
      <c r="BY251" s="17">
        <v>0</v>
      </c>
      <c r="BZ251">
        <v>0</v>
      </c>
      <c r="CA251">
        <v>0</v>
      </c>
      <c r="CB251">
        <v>0</v>
      </c>
      <c r="CC251">
        <v>0</v>
      </c>
      <c r="CD251" s="17">
        <v>0</v>
      </c>
      <c r="CE251">
        <v>1</v>
      </c>
      <c r="CF251">
        <v>1</v>
      </c>
      <c r="CG251">
        <v>0</v>
      </c>
      <c r="CH251">
        <v>0</v>
      </c>
      <c r="CI251">
        <v>0</v>
      </c>
      <c r="CJ251">
        <v>1</v>
      </c>
      <c r="CK251">
        <v>1</v>
      </c>
      <c r="CL251">
        <v>0</v>
      </c>
      <c r="CM251">
        <v>0</v>
      </c>
      <c r="CN251">
        <v>0</v>
      </c>
      <c r="CO251">
        <v>0</v>
      </c>
      <c r="CP251" s="17">
        <v>1</v>
      </c>
      <c r="CQ251">
        <v>0.217</v>
      </c>
      <c r="CR251">
        <v>129</v>
      </c>
      <c r="CS251">
        <v>1</v>
      </c>
      <c r="CT251">
        <v>0</v>
      </c>
      <c r="CU251">
        <v>40</v>
      </c>
      <c r="DA251" s="33" t="s">
        <v>85</v>
      </c>
    </row>
    <row r="252" spans="1:105" x14ac:dyDescent="0.25">
      <c r="A252">
        <v>251</v>
      </c>
      <c r="B252">
        <v>18</v>
      </c>
      <c r="C252" s="24" t="s">
        <v>213</v>
      </c>
      <c r="D252" s="12">
        <v>5.4</v>
      </c>
      <c r="E252" s="13">
        <v>0.7</v>
      </c>
      <c r="F252" s="7">
        <f t="shared" si="42"/>
        <v>7.7142857142857153</v>
      </c>
      <c r="G252" s="7">
        <f t="shared" si="36"/>
        <v>4.7</v>
      </c>
      <c r="H252" s="15">
        <f t="shared" si="37"/>
        <v>6.1000000000000005</v>
      </c>
      <c r="I252" s="11">
        <f>IFERROR(F252/SQRT(F252^2+U252), "X")</f>
        <v>0.12755660349884759</v>
      </c>
      <c r="J252" s="32">
        <f>IFERROR(SQRT((1-I252^2)/U252), "X")</f>
        <v>1.6535115268369132E-2</v>
      </c>
      <c r="K252" s="32">
        <f t="shared" si="38"/>
        <v>60.4773528197261</v>
      </c>
      <c r="L252" s="8">
        <v>1</v>
      </c>
      <c r="M252" s="9">
        <v>0</v>
      </c>
      <c r="N252" s="8">
        <v>1</v>
      </c>
      <c r="O252" s="9">
        <v>0</v>
      </c>
      <c r="P252" s="9">
        <v>0</v>
      </c>
      <c r="Q252" s="9">
        <v>0</v>
      </c>
      <c r="R252" s="9">
        <v>0</v>
      </c>
      <c r="S252" s="8">
        <v>3610</v>
      </c>
      <c r="T252" s="9">
        <v>11</v>
      </c>
      <c r="U252" s="9">
        <f t="shared" si="39"/>
        <v>3598</v>
      </c>
      <c r="V252" s="9">
        <f>COUNTIF(B:B,B252)</f>
        <v>48</v>
      </c>
      <c r="W252" s="7">
        <v>7</v>
      </c>
      <c r="X252" s="7">
        <f>BM252-W252-6</f>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v>0</v>
      </c>
      <c r="BU252" s="17">
        <v>0</v>
      </c>
      <c r="BV252">
        <v>0</v>
      </c>
      <c r="BW252">
        <v>1</v>
      </c>
      <c r="BX252">
        <v>0</v>
      </c>
      <c r="BY252" s="17">
        <v>0</v>
      </c>
      <c r="BZ252">
        <v>0</v>
      </c>
      <c r="CA252">
        <v>0</v>
      </c>
      <c r="CB252">
        <v>0</v>
      </c>
      <c r="CC252">
        <v>0</v>
      </c>
      <c r="CD252" s="17">
        <v>0</v>
      </c>
      <c r="CE252">
        <v>1</v>
      </c>
      <c r="CF252">
        <v>1</v>
      </c>
      <c r="CG252">
        <v>0</v>
      </c>
      <c r="CH252">
        <v>0</v>
      </c>
      <c r="CI252">
        <v>0</v>
      </c>
      <c r="CJ252">
        <v>1</v>
      </c>
      <c r="CK252">
        <v>1</v>
      </c>
      <c r="CL252">
        <v>0</v>
      </c>
      <c r="CM252">
        <v>0</v>
      </c>
      <c r="CN252">
        <v>0</v>
      </c>
      <c r="CO252">
        <v>0</v>
      </c>
      <c r="CP252" s="17">
        <v>1</v>
      </c>
      <c r="CQ252">
        <v>0.217</v>
      </c>
      <c r="CR252">
        <v>129</v>
      </c>
      <c r="CS252">
        <v>1</v>
      </c>
      <c r="CT252">
        <v>0</v>
      </c>
      <c r="CU252">
        <v>40</v>
      </c>
      <c r="DA252" s="33" t="s">
        <v>85</v>
      </c>
    </row>
    <row r="253" spans="1:105" x14ac:dyDescent="0.25">
      <c r="A253">
        <v>252</v>
      </c>
      <c r="B253">
        <v>18</v>
      </c>
      <c r="C253" s="24" t="s">
        <v>213</v>
      </c>
      <c r="D253" s="12">
        <v>11.9</v>
      </c>
      <c r="E253" s="13">
        <v>0.7</v>
      </c>
      <c r="F253" s="7">
        <f t="shared" si="42"/>
        <v>17</v>
      </c>
      <c r="G253" s="7">
        <f t="shared" si="36"/>
        <v>11.200000000000001</v>
      </c>
      <c r="H253" s="15">
        <f t="shared" si="37"/>
        <v>12.6</v>
      </c>
      <c r="I253" s="11">
        <f>IFERROR(F253/SQRT(F253^2+U253), "X")</f>
        <v>0.27277798111741397</v>
      </c>
      <c r="J253" s="32">
        <f>IFERROR(SQRT((1-I253^2)/U253), "X")</f>
        <v>1.6045763595141999E-2</v>
      </c>
      <c r="K253" s="32">
        <f t="shared" si="38"/>
        <v>62.321745803531535</v>
      </c>
      <c r="L253" s="8">
        <v>1</v>
      </c>
      <c r="M253" s="9">
        <v>0</v>
      </c>
      <c r="N253" s="8">
        <v>1</v>
      </c>
      <c r="O253" s="9">
        <v>0</v>
      </c>
      <c r="P253" s="9">
        <v>0</v>
      </c>
      <c r="Q253" s="9">
        <v>0</v>
      </c>
      <c r="R253" s="9">
        <v>0</v>
      </c>
      <c r="S253" s="8">
        <v>3610</v>
      </c>
      <c r="T253" s="9">
        <v>14</v>
      </c>
      <c r="U253" s="9">
        <f t="shared" si="39"/>
        <v>3595</v>
      </c>
      <c r="V253" s="9">
        <f>COUNTIF(B:B,B253)</f>
        <v>48</v>
      </c>
      <c r="W253" s="7">
        <v>17</v>
      </c>
      <c r="X253" s="7">
        <f>BM253-W253-6</f>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v>0</v>
      </c>
      <c r="BU253" s="17">
        <v>0</v>
      </c>
      <c r="BV253">
        <v>0</v>
      </c>
      <c r="BW253">
        <v>1</v>
      </c>
      <c r="BX253">
        <v>0</v>
      </c>
      <c r="BY253" s="17">
        <v>0</v>
      </c>
      <c r="BZ253">
        <v>0</v>
      </c>
      <c r="CA253">
        <v>0</v>
      </c>
      <c r="CB253">
        <v>0</v>
      </c>
      <c r="CC253">
        <v>0</v>
      </c>
      <c r="CD253" s="17">
        <v>0</v>
      </c>
      <c r="CE253">
        <v>1</v>
      </c>
      <c r="CF253">
        <v>1</v>
      </c>
      <c r="CG253">
        <v>0</v>
      </c>
      <c r="CH253">
        <v>0</v>
      </c>
      <c r="CI253">
        <v>0</v>
      </c>
      <c r="CJ253">
        <v>1</v>
      </c>
      <c r="CK253">
        <v>1</v>
      </c>
      <c r="CL253">
        <v>0</v>
      </c>
      <c r="CM253">
        <v>0</v>
      </c>
      <c r="CN253">
        <v>0</v>
      </c>
      <c r="CO253">
        <v>0</v>
      </c>
      <c r="CP253" s="17">
        <v>1</v>
      </c>
      <c r="CQ253">
        <v>0.217</v>
      </c>
      <c r="CR253">
        <v>129</v>
      </c>
      <c r="CS253">
        <v>1</v>
      </c>
      <c r="CT253">
        <v>0</v>
      </c>
      <c r="CU253">
        <v>40</v>
      </c>
      <c r="DA253" s="33" t="s">
        <v>85</v>
      </c>
    </row>
    <row r="254" spans="1:105" x14ac:dyDescent="0.25">
      <c r="A254">
        <v>253</v>
      </c>
      <c r="B254">
        <v>18</v>
      </c>
      <c r="C254" s="24" t="s">
        <v>213</v>
      </c>
      <c r="D254" s="12">
        <v>5.3</v>
      </c>
      <c r="E254" s="13">
        <v>0.8</v>
      </c>
      <c r="F254" s="7">
        <f t="shared" si="42"/>
        <v>6.6249999999999991</v>
      </c>
      <c r="G254" s="7">
        <f t="shared" si="36"/>
        <v>4.5</v>
      </c>
      <c r="H254" s="15">
        <f t="shared" si="37"/>
        <v>6.1</v>
      </c>
      <c r="I254" s="11">
        <f>IFERROR(F254/SQRT(F254^2+U254), "X")</f>
        <v>0.10982504289539416</v>
      </c>
      <c r="J254" s="32">
        <f>IFERROR(SQRT((1-I254^2)/U254), "X")</f>
        <v>1.6577364965342515E-2</v>
      </c>
      <c r="K254" s="32">
        <f t="shared" si="38"/>
        <v>60.323217959588334</v>
      </c>
      <c r="L254" s="8">
        <v>1</v>
      </c>
      <c r="M254" s="9">
        <v>0</v>
      </c>
      <c r="N254" s="8">
        <v>1</v>
      </c>
      <c r="O254" s="9">
        <v>0</v>
      </c>
      <c r="P254" s="9">
        <v>0</v>
      </c>
      <c r="Q254" s="9">
        <v>0</v>
      </c>
      <c r="R254" s="9">
        <v>0</v>
      </c>
      <c r="S254" s="8">
        <v>3610</v>
      </c>
      <c r="T254" s="9">
        <v>14</v>
      </c>
      <c r="U254" s="9">
        <f t="shared" si="39"/>
        <v>3595</v>
      </c>
      <c r="V254" s="9">
        <f>COUNTIF(B:B,B254)</f>
        <v>48</v>
      </c>
      <c r="W254" s="7">
        <v>7</v>
      </c>
      <c r="X254" s="7">
        <f>BM254-W254-6</f>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v>0</v>
      </c>
      <c r="BU254" s="17">
        <v>0</v>
      </c>
      <c r="BV254">
        <v>0</v>
      </c>
      <c r="BW254">
        <v>1</v>
      </c>
      <c r="BX254">
        <v>0</v>
      </c>
      <c r="BY254" s="17">
        <v>0</v>
      </c>
      <c r="BZ254">
        <v>0</v>
      </c>
      <c r="CA254">
        <v>0</v>
      </c>
      <c r="CB254">
        <v>0</v>
      </c>
      <c r="CC254">
        <v>0</v>
      </c>
      <c r="CD254" s="17">
        <v>0</v>
      </c>
      <c r="CE254">
        <v>1</v>
      </c>
      <c r="CF254">
        <v>1</v>
      </c>
      <c r="CG254">
        <v>0</v>
      </c>
      <c r="CH254">
        <v>0</v>
      </c>
      <c r="CI254">
        <v>0</v>
      </c>
      <c r="CJ254">
        <v>1</v>
      </c>
      <c r="CK254">
        <v>1</v>
      </c>
      <c r="CL254">
        <v>0</v>
      </c>
      <c r="CM254">
        <v>0</v>
      </c>
      <c r="CN254">
        <v>0</v>
      </c>
      <c r="CO254">
        <v>0</v>
      </c>
      <c r="CP254" s="17">
        <v>1</v>
      </c>
      <c r="CQ254">
        <v>0.217</v>
      </c>
      <c r="CR254">
        <v>129</v>
      </c>
      <c r="CS254">
        <v>1</v>
      </c>
      <c r="CT254">
        <v>0</v>
      </c>
      <c r="CU254">
        <v>40</v>
      </c>
      <c r="DA254" s="33" t="s">
        <v>85</v>
      </c>
    </row>
    <row r="255" spans="1:105" x14ac:dyDescent="0.25">
      <c r="A255">
        <v>254</v>
      </c>
      <c r="B255">
        <v>18</v>
      </c>
      <c r="C255" s="24" t="s">
        <v>213</v>
      </c>
      <c r="D255" s="12">
        <v>7.264909054577684</v>
      </c>
      <c r="E255" s="13">
        <v>0.51892207532697743</v>
      </c>
      <c r="F255" s="7">
        <v>14</v>
      </c>
      <c r="G255" s="7">
        <f t="shared" si="36"/>
        <v>6.7459869792507066</v>
      </c>
      <c r="H255" s="15">
        <f t="shared" si="37"/>
        <v>7.7838311299046614</v>
      </c>
      <c r="I255" s="11">
        <f>IFERROR(F255/SQRT(F255^2+U255), "X")</f>
        <v>0.22710998958306755</v>
      </c>
      <c r="J255" s="32">
        <f>IFERROR(SQRT((1-I255^2)/U255), "X")</f>
        <v>1.6222142113076255E-2</v>
      </c>
      <c r="K255" s="32">
        <f t="shared" si="38"/>
        <v>61.644140029689758</v>
      </c>
      <c r="L255" s="8">
        <v>1</v>
      </c>
      <c r="M255" s="9">
        <v>0</v>
      </c>
      <c r="N255" s="8">
        <v>1</v>
      </c>
      <c r="O255" s="9">
        <v>0</v>
      </c>
      <c r="P255" s="9">
        <v>0</v>
      </c>
      <c r="Q255" s="9">
        <v>0</v>
      </c>
      <c r="R255" s="9">
        <v>0</v>
      </c>
      <c r="S255" s="8">
        <v>3611</v>
      </c>
      <c r="T255" s="9">
        <v>6</v>
      </c>
      <c r="U255" s="9">
        <f t="shared" si="39"/>
        <v>3604</v>
      </c>
      <c r="V255" s="9">
        <f>COUNTIF(B:B,B255)</f>
        <v>48</v>
      </c>
      <c r="W255" s="7">
        <v>17</v>
      </c>
      <c r="X255" s="7">
        <f>BM255-W255-6</f>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v>0</v>
      </c>
      <c r="BU255" s="17">
        <v>0</v>
      </c>
      <c r="BV255">
        <v>0</v>
      </c>
      <c r="BW255">
        <v>1</v>
      </c>
      <c r="BX255">
        <v>0</v>
      </c>
      <c r="BY255" s="17">
        <v>0</v>
      </c>
      <c r="BZ255">
        <v>1</v>
      </c>
      <c r="CA255">
        <v>0</v>
      </c>
      <c r="CB255">
        <v>0</v>
      </c>
      <c r="CC255">
        <v>0</v>
      </c>
      <c r="CD255" s="17">
        <v>1</v>
      </c>
      <c r="CE255">
        <v>1</v>
      </c>
      <c r="CF255">
        <v>1</v>
      </c>
      <c r="CG255">
        <v>0</v>
      </c>
      <c r="CH255">
        <v>0</v>
      </c>
      <c r="CI255">
        <v>0</v>
      </c>
      <c r="CJ255">
        <v>1</v>
      </c>
      <c r="CK255">
        <v>1</v>
      </c>
      <c r="CL255">
        <v>0</v>
      </c>
      <c r="CM255">
        <v>0</v>
      </c>
      <c r="CN255">
        <v>0</v>
      </c>
      <c r="CO255">
        <v>0</v>
      </c>
      <c r="CP255" s="17">
        <v>1</v>
      </c>
      <c r="CQ255">
        <v>0.217</v>
      </c>
      <c r="CR255">
        <v>129</v>
      </c>
      <c r="CS255">
        <v>1</v>
      </c>
      <c r="CT255">
        <v>0</v>
      </c>
      <c r="CU255">
        <v>40</v>
      </c>
      <c r="DA255" s="33" t="s">
        <v>85</v>
      </c>
    </row>
    <row r="256" spans="1:105" x14ac:dyDescent="0.25">
      <c r="A256">
        <v>255</v>
      </c>
      <c r="B256">
        <v>18</v>
      </c>
      <c r="C256" s="24" t="s">
        <v>213</v>
      </c>
      <c r="D256" s="12">
        <v>6.5308601525300158</v>
      </c>
      <c r="E256" s="13">
        <v>0.90619590633191616</v>
      </c>
      <c r="F256" s="7">
        <v>7.206896551724137</v>
      </c>
      <c r="G256" s="7">
        <f t="shared" si="36"/>
        <v>5.6246642461980993</v>
      </c>
      <c r="H256" s="15">
        <f t="shared" si="37"/>
        <v>7.4370560588619323</v>
      </c>
      <c r="I256" s="11">
        <f>IFERROR(F256/SQRT(F256^2+U256), "X")</f>
        <v>0.11919246365301839</v>
      </c>
      <c r="J256" s="32">
        <f>IFERROR(SQRT((1-I256^2)/U256), "X")</f>
        <v>1.6538667205442746E-2</v>
      </c>
      <c r="K256" s="32">
        <f t="shared" si="38"/>
        <v>60.464364363708086</v>
      </c>
      <c r="L256" s="8">
        <v>1</v>
      </c>
      <c r="M256" s="9">
        <v>0</v>
      </c>
      <c r="N256" s="8">
        <v>1</v>
      </c>
      <c r="O256" s="9">
        <v>0</v>
      </c>
      <c r="P256" s="9">
        <v>0</v>
      </c>
      <c r="Q256" s="9">
        <v>0</v>
      </c>
      <c r="R256" s="9">
        <v>0</v>
      </c>
      <c r="S256" s="8">
        <v>3611</v>
      </c>
      <c r="T256" s="9">
        <v>6</v>
      </c>
      <c r="U256" s="9">
        <f t="shared" si="39"/>
        <v>3604</v>
      </c>
      <c r="V256" s="9">
        <f>COUNTIF(B:B,B256)</f>
        <v>48</v>
      </c>
      <c r="W256" s="7">
        <v>12</v>
      </c>
      <c r="X256" s="7">
        <f>BM256-W256-6</f>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v>0</v>
      </c>
      <c r="BU256" s="17">
        <v>0</v>
      </c>
      <c r="BV256">
        <v>0</v>
      </c>
      <c r="BW256">
        <v>1</v>
      </c>
      <c r="BX256">
        <v>0</v>
      </c>
      <c r="BY256" s="17">
        <v>0</v>
      </c>
      <c r="BZ256">
        <v>1</v>
      </c>
      <c r="CA256">
        <v>0</v>
      </c>
      <c r="CB256">
        <v>0</v>
      </c>
      <c r="CC256">
        <v>0</v>
      </c>
      <c r="CD256" s="17">
        <v>1</v>
      </c>
      <c r="CE256">
        <v>1</v>
      </c>
      <c r="CF256">
        <v>1</v>
      </c>
      <c r="CG256">
        <v>0</v>
      </c>
      <c r="CH256">
        <v>0</v>
      </c>
      <c r="CI256">
        <v>0</v>
      </c>
      <c r="CJ256">
        <v>1</v>
      </c>
      <c r="CK256">
        <v>1</v>
      </c>
      <c r="CL256">
        <v>0</v>
      </c>
      <c r="CM256">
        <v>0</v>
      </c>
      <c r="CN256">
        <v>0</v>
      </c>
      <c r="CO256">
        <v>0</v>
      </c>
      <c r="CP256" s="17">
        <v>1</v>
      </c>
      <c r="CQ256">
        <v>0.217</v>
      </c>
      <c r="CR256">
        <v>129</v>
      </c>
      <c r="CS256">
        <v>1</v>
      </c>
      <c r="CT256">
        <v>0</v>
      </c>
      <c r="CU256">
        <v>40</v>
      </c>
      <c r="DA256" s="33" t="s">
        <v>85</v>
      </c>
    </row>
    <row r="257" spans="1:105" x14ac:dyDescent="0.25">
      <c r="A257">
        <v>256</v>
      </c>
      <c r="B257">
        <v>18</v>
      </c>
      <c r="C257" s="24" t="s">
        <v>213</v>
      </c>
      <c r="D257" s="12">
        <v>7.2601466882732391</v>
      </c>
      <c r="E257" s="13">
        <v>1.98568114551063</v>
      </c>
      <c r="F257" s="7">
        <v>3.65625</v>
      </c>
      <c r="G257" s="7">
        <f t="shared" si="36"/>
        <v>5.2744655427626093</v>
      </c>
      <c r="H257" s="15">
        <f t="shared" si="37"/>
        <v>9.2458278337838689</v>
      </c>
      <c r="I257" s="11">
        <f>IFERROR(F257/SQRT(F257^2+U257), "X")</f>
        <v>6.0791033576574907E-2</v>
      </c>
      <c r="J257" s="32">
        <f>IFERROR(SQRT((1-I257^2)/U257), "X")</f>
        <v>1.6626607473935018E-2</v>
      </c>
      <c r="K257" s="32">
        <f t="shared" si="38"/>
        <v>60.144560552576159</v>
      </c>
      <c r="L257" s="8">
        <v>1</v>
      </c>
      <c r="M257" s="9">
        <v>0</v>
      </c>
      <c r="N257" s="8">
        <v>1</v>
      </c>
      <c r="O257" s="9">
        <v>0</v>
      </c>
      <c r="P257" s="9">
        <v>0</v>
      </c>
      <c r="Q257" s="9">
        <v>0</v>
      </c>
      <c r="R257" s="9">
        <v>0</v>
      </c>
      <c r="S257" s="8">
        <v>3611</v>
      </c>
      <c r="T257" s="9">
        <v>6</v>
      </c>
      <c r="U257" s="9">
        <f t="shared" si="39"/>
        <v>3604</v>
      </c>
      <c r="V257" s="9">
        <f>COUNTIF(B:B,B257)</f>
        <v>48</v>
      </c>
      <c r="W257" s="7">
        <v>9</v>
      </c>
      <c r="X257" s="7">
        <f>BM257-W257-6</f>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v>0</v>
      </c>
      <c r="BU257" s="17">
        <v>0</v>
      </c>
      <c r="BV257">
        <v>0</v>
      </c>
      <c r="BW257">
        <v>1</v>
      </c>
      <c r="BX257">
        <v>0</v>
      </c>
      <c r="BY257" s="17">
        <v>0</v>
      </c>
      <c r="BZ257">
        <v>1</v>
      </c>
      <c r="CA257">
        <v>0</v>
      </c>
      <c r="CB257">
        <v>0</v>
      </c>
      <c r="CC257">
        <v>0</v>
      </c>
      <c r="CD257" s="17">
        <v>1</v>
      </c>
      <c r="CE257">
        <v>1</v>
      </c>
      <c r="CF257">
        <v>1</v>
      </c>
      <c r="CG257">
        <v>0</v>
      </c>
      <c r="CH257">
        <v>0</v>
      </c>
      <c r="CI257">
        <v>0</v>
      </c>
      <c r="CJ257">
        <v>1</v>
      </c>
      <c r="CK257">
        <v>1</v>
      </c>
      <c r="CL257">
        <v>0</v>
      </c>
      <c r="CM257">
        <v>0</v>
      </c>
      <c r="CN257">
        <v>0</v>
      </c>
      <c r="CO257">
        <v>0</v>
      </c>
      <c r="CP257" s="17">
        <v>1</v>
      </c>
      <c r="CQ257">
        <v>0.217</v>
      </c>
      <c r="CR257">
        <v>129</v>
      </c>
      <c r="CS257">
        <v>1</v>
      </c>
      <c r="CT257">
        <v>0</v>
      </c>
      <c r="CU257">
        <v>40</v>
      </c>
      <c r="DA257" s="33" t="s">
        <v>85</v>
      </c>
    </row>
    <row r="258" spans="1:105" x14ac:dyDescent="0.25">
      <c r="A258">
        <v>257</v>
      </c>
      <c r="B258">
        <v>18</v>
      </c>
      <c r="C258" s="24" t="s">
        <v>213</v>
      </c>
      <c r="D258" s="12">
        <v>6.6382116493849166</v>
      </c>
      <c r="E258" s="13">
        <v>3.1001674457549622</v>
      </c>
      <c r="F258" s="7">
        <v>2.1412429378531068</v>
      </c>
      <c r="G258" s="7">
        <f t="shared" ref="G258:G321" si="43">D258-E258</f>
        <v>3.5380442036299544</v>
      </c>
      <c r="H258" s="15">
        <f t="shared" ref="H258:H321" si="44">D258+E258</f>
        <v>9.7383790951398783</v>
      </c>
      <c r="I258" s="11">
        <f>IFERROR(F258/SQRT(F258^2+U258), "X")</f>
        <v>3.5644906394878516E-2</v>
      </c>
      <c r="J258" s="32">
        <f>IFERROR(SQRT((1-I258^2)/U258), "X")</f>
        <v>1.6646829635602899E-2</v>
      </c>
      <c r="K258" s="32">
        <f t="shared" ref="K258:K321" si="45">IFERROR(1/J258, "X")</f>
        <v>60.071498410801333</v>
      </c>
      <c r="L258" s="8">
        <v>1</v>
      </c>
      <c r="M258" s="9">
        <v>0</v>
      </c>
      <c r="N258" s="8">
        <v>1</v>
      </c>
      <c r="O258" s="9">
        <v>0</v>
      </c>
      <c r="P258" s="9">
        <v>0</v>
      </c>
      <c r="Q258" s="9">
        <v>0</v>
      </c>
      <c r="R258" s="9">
        <v>0</v>
      </c>
      <c r="S258" s="8">
        <v>3611</v>
      </c>
      <c r="T258" s="9">
        <v>6</v>
      </c>
      <c r="U258" s="9">
        <f t="shared" ref="U258:U321" si="46">S258-T258-1</f>
        <v>3604</v>
      </c>
      <c r="V258" s="9">
        <f>COUNTIF(B:B,B258)</f>
        <v>48</v>
      </c>
      <c r="W258" s="7">
        <v>17</v>
      </c>
      <c r="X258" s="7">
        <f>BM258-W258-6</f>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v>0</v>
      </c>
      <c r="BU258" s="17">
        <v>1</v>
      </c>
      <c r="BV258">
        <v>0</v>
      </c>
      <c r="BW258">
        <v>1</v>
      </c>
      <c r="BX258">
        <v>0</v>
      </c>
      <c r="BY258" s="17">
        <v>0</v>
      </c>
      <c r="BZ258">
        <v>1</v>
      </c>
      <c r="CA258">
        <v>0</v>
      </c>
      <c r="CB258">
        <v>0</v>
      </c>
      <c r="CC258">
        <v>0</v>
      </c>
      <c r="CD258" s="17">
        <v>1</v>
      </c>
      <c r="CE258">
        <v>1</v>
      </c>
      <c r="CF258">
        <v>1</v>
      </c>
      <c r="CG258">
        <v>0</v>
      </c>
      <c r="CH258">
        <v>0</v>
      </c>
      <c r="CI258">
        <v>0</v>
      </c>
      <c r="CJ258">
        <v>1</v>
      </c>
      <c r="CK258">
        <v>1</v>
      </c>
      <c r="CL258">
        <v>0</v>
      </c>
      <c r="CM258">
        <v>0</v>
      </c>
      <c r="CN258">
        <v>0</v>
      </c>
      <c r="CO258">
        <v>0</v>
      </c>
      <c r="CP258" s="17">
        <v>1</v>
      </c>
      <c r="CQ258">
        <v>0.217</v>
      </c>
      <c r="CR258">
        <v>129</v>
      </c>
      <c r="CS258">
        <v>1</v>
      </c>
      <c r="CT258">
        <v>0</v>
      </c>
      <c r="CU258">
        <v>40</v>
      </c>
      <c r="DA258" s="33" t="s">
        <v>85</v>
      </c>
    </row>
    <row r="259" spans="1:105" x14ac:dyDescent="0.25">
      <c r="A259">
        <v>258</v>
      </c>
      <c r="B259">
        <v>18</v>
      </c>
      <c r="C259" s="24" t="s">
        <v>213</v>
      </c>
      <c r="D259" s="12">
        <v>8.8024365082959513</v>
      </c>
      <c r="E259" s="13">
        <v>3.698245894110451</v>
      </c>
      <c r="F259" s="7">
        <v>2.380165289256198</v>
      </c>
      <c r="G259" s="7">
        <f t="shared" si="43"/>
        <v>5.1041906141854998</v>
      </c>
      <c r="H259" s="15">
        <f t="shared" si="44"/>
        <v>12.500682402406403</v>
      </c>
      <c r="I259" s="11">
        <f>IFERROR(F259/SQRT(F259^2+U259), "X")</f>
        <v>3.9616276756962047E-2</v>
      </c>
      <c r="J259" s="32">
        <f>IFERROR(SQRT((1-I259^2)/U259), "X")</f>
        <v>1.6644338498584751E-2</v>
      </c>
      <c r="K259" s="32">
        <f t="shared" si="45"/>
        <v>60.080489235725942</v>
      </c>
      <c r="L259" s="8">
        <v>1</v>
      </c>
      <c r="M259" s="9">
        <v>0</v>
      </c>
      <c r="N259" s="8">
        <v>1</v>
      </c>
      <c r="O259" s="9">
        <v>0</v>
      </c>
      <c r="P259" s="9">
        <v>0</v>
      </c>
      <c r="Q259" s="9">
        <v>0</v>
      </c>
      <c r="R259" s="9">
        <v>0</v>
      </c>
      <c r="S259" s="8">
        <v>3611</v>
      </c>
      <c r="T259" s="9">
        <v>6</v>
      </c>
      <c r="U259" s="9">
        <f t="shared" si="46"/>
        <v>3604</v>
      </c>
      <c r="V259" s="9">
        <f>COUNTIF(B:B,B259)</f>
        <v>48</v>
      </c>
      <c r="W259" s="7">
        <v>12</v>
      </c>
      <c r="X259" s="7">
        <f>BM259-W259-6</f>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v>0</v>
      </c>
      <c r="BU259" s="17">
        <v>1</v>
      </c>
      <c r="BV259">
        <v>0</v>
      </c>
      <c r="BW259">
        <v>1</v>
      </c>
      <c r="BX259">
        <v>0</v>
      </c>
      <c r="BY259" s="17">
        <v>0</v>
      </c>
      <c r="BZ259">
        <v>1</v>
      </c>
      <c r="CA259">
        <v>0</v>
      </c>
      <c r="CB259">
        <v>0</v>
      </c>
      <c r="CC259">
        <v>0</v>
      </c>
      <c r="CD259" s="17">
        <v>1</v>
      </c>
      <c r="CE259">
        <v>1</v>
      </c>
      <c r="CF259">
        <v>1</v>
      </c>
      <c r="CG259">
        <v>0</v>
      </c>
      <c r="CH259">
        <v>0</v>
      </c>
      <c r="CI259">
        <v>0</v>
      </c>
      <c r="CJ259">
        <v>1</v>
      </c>
      <c r="CK259">
        <v>1</v>
      </c>
      <c r="CL259">
        <v>0</v>
      </c>
      <c r="CM259">
        <v>0</v>
      </c>
      <c r="CN259">
        <v>0</v>
      </c>
      <c r="CO259">
        <v>0</v>
      </c>
      <c r="CP259" s="17">
        <v>1</v>
      </c>
      <c r="CQ259">
        <v>0.217</v>
      </c>
      <c r="CR259">
        <v>129</v>
      </c>
      <c r="CS259">
        <v>1</v>
      </c>
      <c r="CT259">
        <v>0</v>
      </c>
      <c r="CU259">
        <v>40</v>
      </c>
      <c r="DA259" s="33" t="s">
        <v>85</v>
      </c>
    </row>
    <row r="260" spans="1:105" x14ac:dyDescent="0.25">
      <c r="A260">
        <v>259</v>
      </c>
      <c r="B260">
        <v>18</v>
      </c>
      <c r="C260" s="24" t="s">
        <v>213</v>
      </c>
      <c r="D260" s="12">
        <v>6.0291838476180803</v>
      </c>
      <c r="E260" s="13">
        <v>2.7319739309519422</v>
      </c>
      <c r="F260" s="7">
        <v>2.2068965517241379</v>
      </c>
      <c r="G260" s="7">
        <f t="shared" si="43"/>
        <v>3.2972099166661382</v>
      </c>
      <c r="H260" s="15">
        <f t="shared" si="44"/>
        <v>8.7611577785700234</v>
      </c>
      <c r="I260" s="11">
        <f>IFERROR(F260/SQRT(F260^2+U260), "X")</f>
        <v>3.6736377862039801E-2</v>
      </c>
      <c r="J260" s="32">
        <f>IFERROR(SQRT((1-I260^2)/U260), "X")</f>
        <v>1.6646171218736787E-2</v>
      </c>
      <c r="K260" s="32">
        <f t="shared" si="45"/>
        <v>60.073874457953949</v>
      </c>
      <c r="L260" s="8">
        <v>1</v>
      </c>
      <c r="M260" s="9">
        <v>0</v>
      </c>
      <c r="N260" s="8">
        <v>1</v>
      </c>
      <c r="O260" s="9">
        <v>0</v>
      </c>
      <c r="P260" s="9">
        <v>0</v>
      </c>
      <c r="Q260" s="9">
        <v>0</v>
      </c>
      <c r="R260" s="9">
        <v>0</v>
      </c>
      <c r="S260" s="8">
        <v>3611</v>
      </c>
      <c r="T260" s="9">
        <v>6</v>
      </c>
      <c r="U260" s="9">
        <f t="shared" si="46"/>
        <v>3604</v>
      </c>
      <c r="V260" s="9">
        <f>COUNTIF(B:B,B260)</f>
        <v>48</v>
      </c>
      <c r="W260" s="7">
        <v>9</v>
      </c>
      <c r="X260" s="7">
        <f>BM260-W260-6</f>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v>0</v>
      </c>
      <c r="BU260" s="17">
        <v>1</v>
      </c>
      <c r="BV260">
        <v>0</v>
      </c>
      <c r="BW260">
        <v>1</v>
      </c>
      <c r="BX260">
        <v>0</v>
      </c>
      <c r="BY260" s="17">
        <v>0</v>
      </c>
      <c r="BZ260">
        <v>1</v>
      </c>
      <c r="CA260">
        <v>0</v>
      </c>
      <c r="CB260">
        <v>0</v>
      </c>
      <c r="CC260">
        <v>0</v>
      </c>
      <c r="CD260" s="17">
        <v>1</v>
      </c>
      <c r="CE260">
        <v>1</v>
      </c>
      <c r="CF260">
        <v>1</v>
      </c>
      <c r="CG260">
        <v>0</v>
      </c>
      <c r="CH260">
        <v>0</v>
      </c>
      <c r="CI260">
        <v>0</v>
      </c>
      <c r="CJ260">
        <v>1</v>
      </c>
      <c r="CK260">
        <v>1</v>
      </c>
      <c r="CL260">
        <v>0</v>
      </c>
      <c r="CM260">
        <v>0</v>
      </c>
      <c r="CN260">
        <v>0</v>
      </c>
      <c r="CO260">
        <v>0</v>
      </c>
      <c r="CP260" s="17">
        <v>1</v>
      </c>
      <c r="CQ260">
        <v>0.217</v>
      </c>
      <c r="CR260">
        <v>129</v>
      </c>
      <c r="CS260">
        <v>1</v>
      </c>
      <c r="CT260">
        <v>0</v>
      </c>
      <c r="CU260">
        <v>40</v>
      </c>
      <c r="DA260" s="33" t="s">
        <v>85</v>
      </c>
    </row>
    <row r="261" spans="1:105" x14ac:dyDescent="0.25">
      <c r="A261">
        <v>260</v>
      </c>
      <c r="B261">
        <v>18</v>
      </c>
      <c r="C261" s="24" t="s">
        <v>213</v>
      </c>
      <c r="D261" s="12">
        <v>6.3739831279421733</v>
      </c>
      <c r="E261" s="13">
        <v>2.940483929188793</v>
      </c>
      <c r="F261" s="7">
        <v>2.1676646706586831</v>
      </c>
      <c r="G261" s="7">
        <f t="shared" si="43"/>
        <v>3.4334991987533803</v>
      </c>
      <c r="H261" s="15">
        <f t="shared" si="44"/>
        <v>9.3144670571309653</v>
      </c>
      <c r="I261" s="11">
        <f>IFERROR(F261/SQRT(F261^2+U261), "X")</f>
        <v>3.6174506318020869E-2</v>
      </c>
      <c r="J261" s="32">
        <f>IFERROR(SQRT((1-I261^2)/U261), "X")</f>
        <v>1.6688239102512385E-2</v>
      </c>
      <c r="K261" s="32">
        <f t="shared" si="45"/>
        <v>59.92243962093351</v>
      </c>
      <c r="L261" s="8">
        <v>1</v>
      </c>
      <c r="M261" s="9">
        <v>0</v>
      </c>
      <c r="N261" s="8">
        <v>1</v>
      </c>
      <c r="O261" s="9">
        <v>0</v>
      </c>
      <c r="P261" s="9">
        <v>0</v>
      </c>
      <c r="Q261" s="9">
        <v>0</v>
      </c>
      <c r="R261" s="9">
        <v>0</v>
      </c>
      <c r="S261" s="8">
        <v>3599</v>
      </c>
      <c r="T261" s="9">
        <v>12</v>
      </c>
      <c r="U261" s="9">
        <f t="shared" si="46"/>
        <v>3586</v>
      </c>
      <c r="V261" s="9">
        <f>COUNTIF(B:B,B261)</f>
        <v>48</v>
      </c>
      <c r="W261" s="7">
        <v>17</v>
      </c>
      <c r="X261" s="7">
        <f>BM261-W261-6</f>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v>0</v>
      </c>
      <c r="BU261" s="17">
        <v>1</v>
      </c>
      <c r="BV261">
        <v>0</v>
      </c>
      <c r="BW261">
        <v>1</v>
      </c>
      <c r="BX261">
        <v>0</v>
      </c>
      <c r="BY261" s="17">
        <v>0</v>
      </c>
      <c r="BZ261">
        <v>1</v>
      </c>
      <c r="CA261">
        <v>0</v>
      </c>
      <c r="CB261">
        <v>0</v>
      </c>
      <c r="CC261">
        <v>0</v>
      </c>
      <c r="CD261" s="17">
        <v>1</v>
      </c>
      <c r="CE261">
        <v>1</v>
      </c>
      <c r="CF261">
        <v>1</v>
      </c>
      <c r="CG261">
        <v>0</v>
      </c>
      <c r="CH261">
        <v>0</v>
      </c>
      <c r="CI261">
        <v>0</v>
      </c>
      <c r="CJ261">
        <v>1</v>
      </c>
      <c r="CK261">
        <v>1</v>
      </c>
      <c r="CL261">
        <v>0</v>
      </c>
      <c r="CM261">
        <v>0</v>
      </c>
      <c r="CN261">
        <v>0</v>
      </c>
      <c r="CO261">
        <v>0</v>
      </c>
      <c r="CP261" s="17">
        <v>1</v>
      </c>
      <c r="CQ261">
        <v>0.217</v>
      </c>
      <c r="CR261">
        <v>129</v>
      </c>
      <c r="CS261">
        <v>1</v>
      </c>
      <c r="CT261">
        <v>0</v>
      </c>
      <c r="CU261">
        <v>40</v>
      </c>
      <c r="DA261" s="33" t="s">
        <v>85</v>
      </c>
    </row>
    <row r="262" spans="1:105" x14ac:dyDescent="0.25">
      <c r="A262">
        <v>261</v>
      </c>
      <c r="B262">
        <v>18</v>
      </c>
      <c r="C262" s="24" t="s">
        <v>213</v>
      </c>
      <c r="D262" s="12">
        <v>9.1672655665788518</v>
      </c>
      <c r="E262" s="13">
        <v>3.776547941049095</v>
      </c>
      <c r="F262" s="7">
        <v>2.42741935483871</v>
      </c>
      <c r="G262" s="7">
        <f t="shared" si="43"/>
        <v>5.3907176255297564</v>
      </c>
      <c r="H262" s="15">
        <f t="shared" si="44"/>
        <v>12.943813507627947</v>
      </c>
      <c r="I262" s="11">
        <f>IFERROR(F262/SQRT(F262^2+U262), "X")</f>
        <v>4.0502623357663275E-2</v>
      </c>
      <c r="J262" s="32">
        <f>IFERROR(SQRT((1-I262^2)/U262), "X")</f>
        <v>1.6685466100831381E-2</v>
      </c>
      <c r="K262" s="32">
        <f t="shared" si="45"/>
        <v>59.932398289441451</v>
      </c>
      <c r="L262" s="8">
        <v>1</v>
      </c>
      <c r="M262" s="9">
        <v>0</v>
      </c>
      <c r="N262" s="8">
        <v>1</v>
      </c>
      <c r="O262" s="9">
        <v>0</v>
      </c>
      <c r="P262" s="9">
        <v>0</v>
      </c>
      <c r="Q262" s="9">
        <v>0</v>
      </c>
      <c r="R262" s="9">
        <v>0</v>
      </c>
      <c r="S262" s="8">
        <v>3599</v>
      </c>
      <c r="T262" s="9">
        <v>12</v>
      </c>
      <c r="U262" s="9">
        <f t="shared" si="46"/>
        <v>3586</v>
      </c>
      <c r="V262" s="9">
        <f>COUNTIF(B:B,B262)</f>
        <v>48</v>
      </c>
      <c r="W262" s="7">
        <v>12</v>
      </c>
      <c r="X262" s="7">
        <f>BM262-W262-6</f>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v>0</v>
      </c>
      <c r="BU262" s="17">
        <v>1</v>
      </c>
      <c r="BV262">
        <v>0</v>
      </c>
      <c r="BW262">
        <v>1</v>
      </c>
      <c r="BX262">
        <v>0</v>
      </c>
      <c r="BY262" s="17">
        <v>0</v>
      </c>
      <c r="BZ262">
        <v>1</v>
      </c>
      <c r="CA262">
        <v>0</v>
      </c>
      <c r="CB262">
        <v>0</v>
      </c>
      <c r="CC262">
        <v>0</v>
      </c>
      <c r="CD262" s="17">
        <v>1</v>
      </c>
      <c r="CE262">
        <v>1</v>
      </c>
      <c r="CF262">
        <v>1</v>
      </c>
      <c r="CG262">
        <v>0</v>
      </c>
      <c r="CH262">
        <v>0</v>
      </c>
      <c r="CI262">
        <v>0</v>
      </c>
      <c r="CJ262">
        <v>1</v>
      </c>
      <c r="CK262">
        <v>1</v>
      </c>
      <c r="CL262">
        <v>0</v>
      </c>
      <c r="CM262">
        <v>0</v>
      </c>
      <c r="CN262">
        <v>0</v>
      </c>
      <c r="CO262">
        <v>0</v>
      </c>
      <c r="CP262" s="17">
        <v>1</v>
      </c>
      <c r="CQ262">
        <v>0.217</v>
      </c>
      <c r="CR262">
        <v>129</v>
      </c>
      <c r="CS262">
        <v>1</v>
      </c>
      <c r="CT262">
        <v>0</v>
      </c>
      <c r="CU262">
        <v>40</v>
      </c>
      <c r="DA262" s="33" t="s">
        <v>85</v>
      </c>
    </row>
    <row r="263" spans="1:105" x14ac:dyDescent="0.25">
      <c r="A263">
        <v>262</v>
      </c>
      <c r="B263">
        <v>18</v>
      </c>
      <c r="C263" s="24" t="s">
        <v>213</v>
      </c>
      <c r="D263" s="12">
        <v>5.9698502124814867</v>
      </c>
      <c r="E263" s="13">
        <v>2.796403520583433</v>
      </c>
      <c r="F263" s="7">
        <v>2.1348314606741581</v>
      </c>
      <c r="G263" s="7">
        <f t="shared" si="43"/>
        <v>3.1734466918980537</v>
      </c>
      <c r="H263" s="15">
        <f t="shared" si="44"/>
        <v>8.7662537330649197</v>
      </c>
      <c r="I263" s="11">
        <f>IFERROR(F263/SQRT(F263^2+U263), "X")</f>
        <v>3.5627278687847784E-2</v>
      </c>
      <c r="J263" s="32">
        <f>IFERROR(SQRT((1-I263^2)/U263), "X")</f>
        <v>1.6688567385360273E-2</v>
      </c>
      <c r="K263" s="32">
        <f t="shared" si="45"/>
        <v>59.92126087930297</v>
      </c>
      <c r="L263" s="8">
        <v>1</v>
      </c>
      <c r="M263" s="9">
        <v>0</v>
      </c>
      <c r="N263" s="8">
        <v>1</v>
      </c>
      <c r="O263" s="9">
        <v>0</v>
      </c>
      <c r="P263" s="9">
        <v>0</v>
      </c>
      <c r="Q263" s="9">
        <v>0</v>
      </c>
      <c r="R263" s="9">
        <v>0</v>
      </c>
      <c r="S263" s="8">
        <v>3599</v>
      </c>
      <c r="T263" s="9">
        <v>12</v>
      </c>
      <c r="U263" s="9">
        <f t="shared" si="46"/>
        <v>3586</v>
      </c>
      <c r="V263" s="9">
        <f>COUNTIF(B:B,B263)</f>
        <v>48</v>
      </c>
      <c r="W263" s="7">
        <v>9</v>
      </c>
      <c r="X263" s="7">
        <f>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v>0</v>
      </c>
      <c r="BU263" s="17">
        <v>1</v>
      </c>
      <c r="BV263">
        <v>0</v>
      </c>
      <c r="BW263">
        <v>1</v>
      </c>
      <c r="BX263">
        <v>0</v>
      </c>
      <c r="BY263" s="17">
        <v>0</v>
      </c>
      <c r="BZ263">
        <v>1</v>
      </c>
      <c r="CA263">
        <v>0</v>
      </c>
      <c r="CB263">
        <v>0</v>
      </c>
      <c r="CC263">
        <v>0</v>
      </c>
      <c r="CD263" s="17">
        <v>1</v>
      </c>
      <c r="CE263">
        <v>1</v>
      </c>
      <c r="CF263">
        <v>1</v>
      </c>
      <c r="CG263">
        <v>0</v>
      </c>
      <c r="CH263">
        <v>0</v>
      </c>
      <c r="CI263">
        <v>0</v>
      </c>
      <c r="CJ263">
        <v>1</v>
      </c>
      <c r="CK263">
        <v>1</v>
      </c>
      <c r="CL263">
        <v>0</v>
      </c>
      <c r="CM263">
        <v>0</v>
      </c>
      <c r="CN263">
        <v>0</v>
      </c>
      <c r="CO263">
        <v>0</v>
      </c>
      <c r="CP263" s="17">
        <v>1</v>
      </c>
      <c r="CQ263">
        <v>0.217</v>
      </c>
      <c r="CR263">
        <v>129</v>
      </c>
      <c r="CS263">
        <v>1</v>
      </c>
      <c r="CT263">
        <v>0</v>
      </c>
      <c r="CU263">
        <v>40</v>
      </c>
      <c r="DA263" s="33" t="s">
        <v>85</v>
      </c>
    </row>
    <row r="264" spans="1:105" x14ac:dyDescent="0.25">
      <c r="A264">
        <v>263</v>
      </c>
      <c r="B264">
        <v>18</v>
      </c>
      <c r="C264" s="24" t="s">
        <v>213</v>
      </c>
      <c r="D264" s="12">
        <v>6.5452536016274987</v>
      </c>
      <c r="E264" s="13">
        <v>3.1059246313353008</v>
      </c>
      <c r="F264" s="7">
        <v>2.107344632768362</v>
      </c>
      <c r="G264" s="7">
        <f t="shared" si="43"/>
        <v>3.4393289702921979</v>
      </c>
      <c r="H264" s="15">
        <f t="shared" si="44"/>
        <v>9.6511782329627991</v>
      </c>
      <c r="I264" s="11">
        <f>IFERROR(F264/SQRT(F264^2+U264), "X")</f>
        <v>3.5183836008184803E-2</v>
      </c>
      <c r="J264" s="32">
        <f>IFERROR(SQRT((1-I264^2)/U264), "X")</f>
        <v>1.6695814942221738E-2</v>
      </c>
      <c r="K264" s="32">
        <f t="shared" si="45"/>
        <v>59.895249405952534</v>
      </c>
      <c r="L264" s="8">
        <v>1</v>
      </c>
      <c r="M264" s="9">
        <v>0</v>
      </c>
      <c r="N264" s="8">
        <v>1</v>
      </c>
      <c r="O264" s="9">
        <v>0</v>
      </c>
      <c r="P264" s="9">
        <v>0</v>
      </c>
      <c r="Q264" s="9">
        <v>0</v>
      </c>
      <c r="R264" s="9">
        <v>0</v>
      </c>
      <c r="S264" s="8">
        <v>3599</v>
      </c>
      <c r="T264" s="9">
        <v>15</v>
      </c>
      <c r="U264" s="9">
        <f t="shared" si="46"/>
        <v>3583</v>
      </c>
      <c r="V264" s="9">
        <f>COUNTIF(B:B,B264)</f>
        <v>48</v>
      </c>
      <c r="W264" s="7">
        <v>17</v>
      </c>
      <c r="X264" s="7">
        <f>BM264-W264-6</f>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v>0</v>
      </c>
      <c r="BU264" s="17">
        <v>1</v>
      </c>
      <c r="BV264">
        <v>0</v>
      </c>
      <c r="BW264">
        <v>1</v>
      </c>
      <c r="BX264">
        <v>0</v>
      </c>
      <c r="BY264" s="17">
        <v>0</v>
      </c>
      <c r="BZ264">
        <v>1</v>
      </c>
      <c r="CA264">
        <v>0</v>
      </c>
      <c r="CB264">
        <v>0</v>
      </c>
      <c r="CC264">
        <v>0</v>
      </c>
      <c r="CD264" s="17">
        <v>1</v>
      </c>
      <c r="CE264">
        <v>1</v>
      </c>
      <c r="CF264">
        <v>1</v>
      </c>
      <c r="CG264">
        <v>0</v>
      </c>
      <c r="CH264">
        <v>0</v>
      </c>
      <c r="CI264">
        <v>0</v>
      </c>
      <c r="CJ264">
        <v>1</v>
      </c>
      <c r="CK264">
        <v>1</v>
      </c>
      <c r="CL264">
        <v>0</v>
      </c>
      <c r="CM264">
        <v>0</v>
      </c>
      <c r="CN264">
        <v>0</v>
      </c>
      <c r="CO264">
        <v>0</v>
      </c>
      <c r="CP264" s="17">
        <v>1</v>
      </c>
      <c r="CQ264">
        <v>0.217</v>
      </c>
      <c r="CR264">
        <v>129</v>
      </c>
      <c r="CS264">
        <v>1</v>
      </c>
      <c r="CT264">
        <v>0</v>
      </c>
      <c r="CU264">
        <v>40</v>
      </c>
      <c r="DA264" s="33" t="s">
        <v>85</v>
      </c>
    </row>
    <row r="265" spans="1:105" x14ac:dyDescent="0.25">
      <c r="A265">
        <v>264</v>
      </c>
      <c r="B265">
        <v>18</v>
      </c>
      <c r="C265" s="24" t="s">
        <v>213</v>
      </c>
      <c r="D265" s="12">
        <v>8.7742712374262446</v>
      </c>
      <c r="E265" s="13">
        <v>3.7298295852473928</v>
      </c>
      <c r="F265" s="7">
        <v>2.3524590163934431</v>
      </c>
      <c r="G265" s="7">
        <f t="shared" si="43"/>
        <v>5.0444416521788522</v>
      </c>
      <c r="H265" s="15">
        <f t="shared" si="44"/>
        <v>12.504100822673637</v>
      </c>
      <c r="I265" s="11">
        <f>IFERROR(F265/SQRT(F265^2+U265), "X")</f>
        <v>3.9270237655435788E-2</v>
      </c>
      <c r="J265" s="32">
        <f>IFERROR(SQRT((1-I265^2)/U265), "X")</f>
        <v>1.6693271755969217E-2</v>
      </c>
      <c r="K265" s="32">
        <f t="shared" si="45"/>
        <v>59.904374326286145</v>
      </c>
      <c r="L265" s="8">
        <v>1</v>
      </c>
      <c r="M265" s="9">
        <v>0</v>
      </c>
      <c r="N265" s="8">
        <v>1</v>
      </c>
      <c r="O265" s="9">
        <v>0</v>
      </c>
      <c r="P265" s="9">
        <v>0</v>
      </c>
      <c r="Q265" s="9">
        <v>0</v>
      </c>
      <c r="R265" s="9">
        <v>0</v>
      </c>
      <c r="S265" s="8">
        <v>3599</v>
      </c>
      <c r="T265" s="9">
        <v>15</v>
      </c>
      <c r="U265" s="9">
        <f t="shared" si="46"/>
        <v>3583</v>
      </c>
      <c r="V265" s="9">
        <f>COUNTIF(B:B,B265)</f>
        <v>48</v>
      </c>
      <c r="W265" s="7">
        <v>12</v>
      </c>
      <c r="X265" s="7">
        <f>BM265-W265-6</f>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v>0</v>
      </c>
      <c r="BU265" s="17">
        <v>1</v>
      </c>
      <c r="BV265">
        <v>0</v>
      </c>
      <c r="BW265">
        <v>1</v>
      </c>
      <c r="BX265">
        <v>0</v>
      </c>
      <c r="BY265" s="17">
        <v>0</v>
      </c>
      <c r="BZ265">
        <v>1</v>
      </c>
      <c r="CA265">
        <v>0</v>
      </c>
      <c r="CB265">
        <v>0</v>
      </c>
      <c r="CC265">
        <v>0</v>
      </c>
      <c r="CD265" s="17">
        <v>1</v>
      </c>
      <c r="CE265">
        <v>1</v>
      </c>
      <c r="CF265">
        <v>1</v>
      </c>
      <c r="CG265">
        <v>0</v>
      </c>
      <c r="CH265">
        <v>0</v>
      </c>
      <c r="CI265">
        <v>0</v>
      </c>
      <c r="CJ265">
        <v>1</v>
      </c>
      <c r="CK265">
        <v>1</v>
      </c>
      <c r="CL265">
        <v>0</v>
      </c>
      <c r="CM265">
        <v>0</v>
      </c>
      <c r="CN265">
        <v>0</v>
      </c>
      <c r="CO265">
        <v>0</v>
      </c>
      <c r="CP265" s="17">
        <v>1</v>
      </c>
      <c r="CQ265">
        <v>0.217</v>
      </c>
      <c r="CR265">
        <v>129</v>
      </c>
      <c r="CS265">
        <v>1</v>
      </c>
      <c r="CT265">
        <v>0</v>
      </c>
      <c r="CU265">
        <v>40</v>
      </c>
      <c r="DA265" s="33" t="s">
        <v>85</v>
      </c>
    </row>
    <row r="266" spans="1:105" x14ac:dyDescent="0.25">
      <c r="A266">
        <v>265</v>
      </c>
      <c r="B266">
        <v>18</v>
      </c>
      <c r="C266" s="24" t="s">
        <v>213</v>
      </c>
      <c r="D266" s="12">
        <v>6.1772281390967132</v>
      </c>
      <c r="E266" s="13">
        <v>2.7593709453833029</v>
      </c>
      <c r="F266" s="7">
        <v>2.2386363636363642</v>
      </c>
      <c r="G266" s="7">
        <f t="shared" si="43"/>
        <v>3.4178571937134103</v>
      </c>
      <c r="H266" s="15">
        <f t="shared" si="44"/>
        <v>8.9365990844800152</v>
      </c>
      <c r="I266" s="11">
        <f>IFERROR(F266/SQRT(F266^2+U266), "X")</f>
        <v>3.7372886443261172E-2</v>
      </c>
      <c r="J266" s="32">
        <f>IFERROR(SQRT((1-I266^2)/U266), "X")</f>
        <v>1.6694487345213109E-2</v>
      </c>
      <c r="K266" s="32">
        <f t="shared" si="45"/>
        <v>59.900012460504506</v>
      </c>
      <c r="L266" s="8">
        <v>1</v>
      </c>
      <c r="M266" s="9">
        <v>0</v>
      </c>
      <c r="N266" s="8">
        <v>1</v>
      </c>
      <c r="O266" s="9">
        <v>0</v>
      </c>
      <c r="P266" s="9">
        <v>0</v>
      </c>
      <c r="Q266" s="9">
        <v>0</v>
      </c>
      <c r="R266" s="9">
        <v>0</v>
      </c>
      <c r="S266" s="8">
        <v>3599</v>
      </c>
      <c r="T266" s="9">
        <v>15</v>
      </c>
      <c r="U266" s="9">
        <f t="shared" si="46"/>
        <v>3583</v>
      </c>
      <c r="V266" s="9">
        <f>COUNTIF(B:B,B266)</f>
        <v>48</v>
      </c>
      <c r="W266" s="7">
        <v>9</v>
      </c>
      <c r="X266" s="7">
        <f>BM266-W266-6</f>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v>0</v>
      </c>
      <c r="BU266" s="17">
        <v>1</v>
      </c>
      <c r="BV266">
        <v>0</v>
      </c>
      <c r="BW266">
        <v>1</v>
      </c>
      <c r="BX266">
        <v>0</v>
      </c>
      <c r="BY266" s="17">
        <v>0</v>
      </c>
      <c r="BZ266">
        <v>1</v>
      </c>
      <c r="CA266">
        <v>0</v>
      </c>
      <c r="CB266">
        <v>0</v>
      </c>
      <c r="CC266">
        <v>0</v>
      </c>
      <c r="CD266" s="17">
        <v>1</v>
      </c>
      <c r="CE266">
        <v>1</v>
      </c>
      <c r="CF266">
        <v>1</v>
      </c>
      <c r="CG266">
        <v>0</v>
      </c>
      <c r="CH266">
        <v>0</v>
      </c>
      <c r="CI266">
        <v>0</v>
      </c>
      <c r="CJ266">
        <v>1</v>
      </c>
      <c r="CK266">
        <v>1</v>
      </c>
      <c r="CL266">
        <v>0</v>
      </c>
      <c r="CM266">
        <v>0</v>
      </c>
      <c r="CN266">
        <v>0</v>
      </c>
      <c r="CO266">
        <v>0</v>
      </c>
      <c r="CP266" s="17">
        <v>1</v>
      </c>
      <c r="CQ266">
        <v>0.217</v>
      </c>
      <c r="CR266">
        <v>129</v>
      </c>
      <c r="CS266">
        <v>1</v>
      </c>
      <c r="CT266">
        <v>0</v>
      </c>
      <c r="CU266">
        <v>40</v>
      </c>
      <c r="DA266" s="33" t="s">
        <v>85</v>
      </c>
    </row>
    <row r="267" spans="1:105" x14ac:dyDescent="0.25">
      <c r="A267">
        <v>266</v>
      </c>
      <c r="B267">
        <v>18</v>
      </c>
      <c r="C267" s="24" t="s">
        <v>213</v>
      </c>
      <c r="D267" s="12">
        <v>8.3000000000000007</v>
      </c>
      <c r="E267" s="13">
        <v>0.4</v>
      </c>
      <c r="F267" s="7">
        <f t="shared" ref="F267:F278" si="47">D267/E267</f>
        <v>20.75</v>
      </c>
      <c r="G267" s="7">
        <f t="shared" si="43"/>
        <v>7.9</v>
      </c>
      <c r="H267" s="15">
        <f t="shared" si="44"/>
        <v>8.7000000000000011</v>
      </c>
      <c r="I267" s="11">
        <f>IFERROR(F267/SQRT(F267^2+U267), "X")</f>
        <v>0.3266375144591237</v>
      </c>
      <c r="J267" s="32">
        <f>IFERROR(SQRT((1-I267^2)/U267), "X")</f>
        <v>1.5741566961885479E-2</v>
      </c>
      <c r="K267" s="32">
        <f t="shared" si="45"/>
        <v>63.526077322623976</v>
      </c>
      <c r="L267" s="8">
        <v>1</v>
      </c>
      <c r="M267" s="9">
        <v>0</v>
      </c>
      <c r="N267" s="8">
        <v>1</v>
      </c>
      <c r="O267" s="9">
        <v>0</v>
      </c>
      <c r="P267" s="9">
        <v>0</v>
      </c>
      <c r="Q267" s="9">
        <v>0</v>
      </c>
      <c r="R267" s="9">
        <v>0</v>
      </c>
      <c r="S267" s="8">
        <v>3610</v>
      </c>
      <c r="T267" s="9">
        <v>4</v>
      </c>
      <c r="U267" s="9">
        <f t="shared" si="46"/>
        <v>3605</v>
      </c>
      <c r="V267" s="9">
        <f>COUNTIF(B:B,B267)</f>
        <v>48</v>
      </c>
      <c r="W267" s="7">
        <v>10.967499999999999</v>
      </c>
      <c r="X267" s="7">
        <f>BM267-W267-6</f>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v>0</v>
      </c>
      <c r="BU267" s="17">
        <v>0</v>
      </c>
      <c r="BV267">
        <v>0</v>
      </c>
      <c r="BW267">
        <v>1</v>
      </c>
      <c r="BX267">
        <v>0</v>
      </c>
      <c r="BY267" s="17">
        <v>0</v>
      </c>
      <c r="BZ267">
        <v>1</v>
      </c>
      <c r="CA267">
        <v>0</v>
      </c>
      <c r="CB267">
        <v>0</v>
      </c>
      <c r="CC267">
        <v>0</v>
      </c>
      <c r="CD267" s="17">
        <v>1</v>
      </c>
      <c r="CE267">
        <v>1</v>
      </c>
      <c r="CF267">
        <v>1</v>
      </c>
      <c r="CG267">
        <v>0</v>
      </c>
      <c r="CH267">
        <v>0</v>
      </c>
      <c r="CI267">
        <v>0</v>
      </c>
      <c r="CJ267">
        <v>1</v>
      </c>
      <c r="CK267">
        <v>1</v>
      </c>
      <c r="CL267">
        <v>0</v>
      </c>
      <c r="CM267">
        <v>0</v>
      </c>
      <c r="CN267">
        <v>0</v>
      </c>
      <c r="CO267">
        <v>0</v>
      </c>
      <c r="CP267" s="17">
        <v>1</v>
      </c>
      <c r="CQ267">
        <v>0.217</v>
      </c>
      <c r="CR267">
        <v>129</v>
      </c>
      <c r="CS267">
        <v>1</v>
      </c>
      <c r="CT267">
        <v>0</v>
      </c>
      <c r="CU267">
        <v>40</v>
      </c>
      <c r="DA267" s="33" t="s">
        <v>85</v>
      </c>
    </row>
    <row r="268" spans="1:105" x14ac:dyDescent="0.25">
      <c r="A268">
        <v>267</v>
      </c>
      <c r="B268">
        <v>18</v>
      </c>
      <c r="C268" s="24" t="s">
        <v>213</v>
      </c>
      <c r="D268" s="12">
        <v>8</v>
      </c>
      <c r="E268" s="13">
        <v>1.7</v>
      </c>
      <c r="F268" s="7">
        <f t="shared" si="47"/>
        <v>4.7058823529411766</v>
      </c>
      <c r="G268" s="7">
        <f t="shared" si="43"/>
        <v>6.3</v>
      </c>
      <c r="H268" s="15">
        <f t="shared" si="44"/>
        <v>9.6999999999999993</v>
      </c>
      <c r="I268" s="11">
        <f>IFERROR(F268/SQRT(F268^2+U268), "X")</f>
        <v>7.8137333630947534E-2</v>
      </c>
      <c r="J268" s="32">
        <f>IFERROR(SQRT((1-I268^2)/U268), "X")</f>
        <v>1.660418339657635E-2</v>
      </c>
      <c r="K268" s="32">
        <f t="shared" si="45"/>
        <v>60.225786244097499</v>
      </c>
      <c r="L268" s="8">
        <v>1</v>
      </c>
      <c r="M268" s="9">
        <v>0</v>
      </c>
      <c r="N268" s="8">
        <v>1</v>
      </c>
      <c r="O268" s="9">
        <v>0</v>
      </c>
      <c r="P268" s="9">
        <v>0</v>
      </c>
      <c r="Q268" s="9">
        <v>0</v>
      </c>
      <c r="R268" s="9">
        <v>0</v>
      </c>
      <c r="S268" s="8">
        <v>3610</v>
      </c>
      <c r="T268" s="9">
        <v>4</v>
      </c>
      <c r="U268" s="9">
        <f t="shared" si="46"/>
        <v>3605</v>
      </c>
      <c r="V268" s="9">
        <f>COUNTIF(B:B,B268)</f>
        <v>48</v>
      </c>
      <c r="W268" s="7">
        <v>10.967499999999999</v>
      </c>
      <c r="X268" s="7">
        <f>BM268-W268-6</f>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v>0</v>
      </c>
      <c r="BU268" s="17">
        <v>1</v>
      </c>
      <c r="BV268">
        <v>0</v>
      </c>
      <c r="BW268">
        <v>1</v>
      </c>
      <c r="BX268">
        <v>0</v>
      </c>
      <c r="BY268" s="17">
        <v>0</v>
      </c>
      <c r="BZ268">
        <v>1</v>
      </c>
      <c r="CA268">
        <v>0</v>
      </c>
      <c r="CB268">
        <v>0</v>
      </c>
      <c r="CC268">
        <v>0</v>
      </c>
      <c r="CD268" s="17">
        <v>1</v>
      </c>
      <c r="CE268">
        <v>1</v>
      </c>
      <c r="CF268">
        <v>1</v>
      </c>
      <c r="CG268">
        <v>0</v>
      </c>
      <c r="CH268">
        <v>0</v>
      </c>
      <c r="CI268">
        <v>0</v>
      </c>
      <c r="CJ268">
        <v>1</v>
      </c>
      <c r="CK268">
        <v>1</v>
      </c>
      <c r="CL268">
        <v>0</v>
      </c>
      <c r="CM268">
        <v>0</v>
      </c>
      <c r="CN268">
        <v>0</v>
      </c>
      <c r="CO268">
        <v>0</v>
      </c>
      <c r="CP268" s="17">
        <v>1</v>
      </c>
      <c r="CQ268">
        <v>0.217</v>
      </c>
      <c r="CR268">
        <v>129</v>
      </c>
      <c r="CS268">
        <v>1</v>
      </c>
      <c r="CT268">
        <v>0</v>
      </c>
      <c r="CU268">
        <v>40</v>
      </c>
      <c r="DA268" s="33" t="s">
        <v>85</v>
      </c>
    </row>
    <row r="269" spans="1:105" x14ac:dyDescent="0.25">
      <c r="A269">
        <v>268</v>
      </c>
      <c r="B269">
        <v>18</v>
      </c>
      <c r="C269" s="24" t="s">
        <v>213</v>
      </c>
      <c r="D269" s="12">
        <v>8.1999999999999993</v>
      </c>
      <c r="E269" s="13">
        <v>1.7</v>
      </c>
      <c r="F269" s="7">
        <f t="shared" si="47"/>
        <v>4.8235294117647056</v>
      </c>
      <c r="G269" s="7">
        <f t="shared" si="43"/>
        <v>6.4999999999999991</v>
      </c>
      <c r="H269" s="15">
        <f t="shared" si="44"/>
        <v>9.8999999999999986</v>
      </c>
      <c r="I269" s="11">
        <f>IFERROR(F269/SQRT(F269^2+U269), "X")</f>
        <v>8.0277770773294066E-2</v>
      </c>
      <c r="J269" s="32">
        <f>IFERROR(SQRT((1-I269^2)/U269), "X")</f>
        <v>1.6642952477390238E-2</v>
      </c>
      <c r="K269" s="32">
        <f t="shared" si="45"/>
        <v>60.085492724834651</v>
      </c>
      <c r="L269" s="8">
        <v>1</v>
      </c>
      <c r="M269" s="9">
        <v>0</v>
      </c>
      <c r="N269" s="8">
        <v>1</v>
      </c>
      <c r="O269" s="9">
        <v>0</v>
      </c>
      <c r="P269" s="9">
        <v>0</v>
      </c>
      <c r="Q269" s="9">
        <v>0</v>
      </c>
      <c r="R269" s="9">
        <v>0</v>
      </c>
      <c r="S269" s="8">
        <v>3598</v>
      </c>
      <c r="T269" s="9">
        <v>10</v>
      </c>
      <c r="U269" s="9">
        <f t="shared" si="46"/>
        <v>3587</v>
      </c>
      <c r="V269" s="9">
        <f>COUNTIF(B:B,B269)</f>
        <v>48</v>
      </c>
      <c r="W269" s="7">
        <v>10.967499999999999</v>
      </c>
      <c r="X269" s="7">
        <f>BM269-W269-6</f>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v>0</v>
      </c>
      <c r="BU269" s="17">
        <v>1</v>
      </c>
      <c r="BV269">
        <v>0</v>
      </c>
      <c r="BW269">
        <v>1</v>
      </c>
      <c r="BX269">
        <v>0</v>
      </c>
      <c r="BY269" s="17">
        <v>0</v>
      </c>
      <c r="BZ269">
        <v>1</v>
      </c>
      <c r="CA269">
        <v>0</v>
      </c>
      <c r="CB269">
        <v>0</v>
      </c>
      <c r="CC269">
        <v>0</v>
      </c>
      <c r="CD269" s="17">
        <v>1</v>
      </c>
      <c r="CE269">
        <v>1</v>
      </c>
      <c r="CF269">
        <v>1</v>
      </c>
      <c r="CG269">
        <v>0</v>
      </c>
      <c r="CH269">
        <v>0</v>
      </c>
      <c r="CI269">
        <v>0</v>
      </c>
      <c r="CJ269">
        <v>1</v>
      </c>
      <c r="CK269">
        <v>1</v>
      </c>
      <c r="CL269">
        <v>0</v>
      </c>
      <c r="CM269">
        <v>0</v>
      </c>
      <c r="CN269">
        <v>0</v>
      </c>
      <c r="CO269">
        <v>0</v>
      </c>
      <c r="CP269" s="17">
        <v>1</v>
      </c>
      <c r="CQ269">
        <v>0.217</v>
      </c>
      <c r="CR269">
        <v>129</v>
      </c>
      <c r="CS269">
        <v>1</v>
      </c>
      <c r="CT269">
        <v>0</v>
      </c>
      <c r="CU269">
        <v>40</v>
      </c>
      <c r="DA269" s="33" t="s">
        <v>85</v>
      </c>
    </row>
    <row r="270" spans="1:105" x14ac:dyDescent="0.25">
      <c r="A270">
        <v>269</v>
      </c>
      <c r="B270">
        <v>18</v>
      </c>
      <c r="C270" s="24" t="s">
        <v>213</v>
      </c>
      <c r="D270" s="12">
        <v>8</v>
      </c>
      <c r="E270" s="13">
        <v>1.7</v>
      </c>
      <c r="F270" s="7">
        <f t="shared" si="47"/>
        <v>4.7058823529411766</v>
      </c>
      <c r="G270" s="7">
        <f t="shared" si="43"/>
        <v>6.3</v>
      </c>
      <c r="H270" s="15">
        <f t="shared" si="44"/>
        <v>9.6999999999999993</v>
      </c>
      <c r="I270" s="11">
        <f>IFERROR(F270/SQRT(F270^2+U270), "X")</f>
        <v>7.8364515553668732E-2</v>
      </c>
      <c r="J270" s="32">
        <f>IFERROR(SQRT((1-I270^2)/U270), "X")</f>
        <v>1.6652459555154608E-2</v>
      </c>
      <c r="K270" s="32">
        <f t="shared" si="45"/>
        <v>60.051189236514894</v>
      </c>
      <c r="L270" s="8">
        <v>1</v>
      </c>
      <c r="M270" s="9">
        <v>0</v>
      </c>
      <c r="N270" s="8">
        <v>1</v>
      </c>
      <c r="O270" s="9">
        <v>0</v>
      </c>
      <c r="P270" s="9">
        <v>0</v>
      </c>
      <c r="Q270" s="9">
        <v>0</v>
      </c>
      <c r="R270" s="9">
        <v>0</v>
      </c>
      <c r="S270" s="8">
        <v>3598</v>
      </c>
      <c r="T270" s="9">
        <v>13</v>
      </c>
      <c r="U270" s="9">
        <f t="shared" si="46"/>
        <v>3584</v>
      </c>
      <c r="V270" s="9">
        <f>COUNTIF(B:B,B270)</f>
        <v>48</v>
      </c>
      <c r="W270" s="7">
        <v>10.967499999999999</v>
      </c>
      <c r="X270" s="7">
        <f>BM270-W270-6</f>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v>0</v>
      </c>
      <c r="BU270" s="17">
        <v>1</v>
      </c>
      <c r="BV270">
        <v>0</v>
      </c>
      <c r="BW270">
        <v>1</v>
      </c>
      <c r="BX270">
        <v>0</v>
      </c>
      <c r="BY270" s="17">
        <v>0</v>
      </c>
      <c r="BZ270">
        <v>1</v>
      </c>
      <c r="CA270">
        <v>0</v>
      </c>
      <c r="CB270">
        <v>0</v>
      </c>
      <c r="CC270">
        <v>0</v>
      </c>
      <c r="CD270" s="17">
        <v>1</v>
      </c>
      <c r="CE270">
        <v>1</v>
      </c>
      <c r="CF270">
        <v>1</v>
      </c>
      <c r="CG270">
        <v>0</v>
      </c>
      <c r="CH270">
        <v>0</v>
      </c>
      <c r="CI270">
        <v>0</v>
      </c>
      <c r="CJ270">
        <v>1</v>
      </c>
      <c r="CK270">
        <v>1</v>
      </c>
      <c r="CL270">
        <v>0</v>
      </c>
      <c r="CM270">
        <v>0</v>
      </c>
      <c r="CN270">
        <v>0</v>
      </c>
      <c r="CO270">
        <v>0</v>
      </c>
      <c r="CP270" s="17">
        <v>1</v>
      </c>
      <c r="CQ270">
        <v>0.217</v>
      </c>
      <c r="CR270">
        <v>129</v>
      </c>
      <c r="CS270">
        <v>1</v>
      </c>
      <c r="CT270">
        <v>0</v>
      </c>
      <c r="CU270">
        <v>40</v>
      </c>
      <c r="DA270" s="33" t="s">
        <v>85</v>
      </c>
    </row>
    <row r="271" spans="1:105" x14ac:dyDescent="0.25">
      <c r="A271">
        <v>270</v>
      </c>
      <c r="B271">
        <v>18</v>
      </c>
      <c r="C271" s="24" t="s">
        <v>213</v>
      </c>
      <c r="D271" s="12">
        <v>11.9</v>
      </c>
      <c r="E271" s="13">
        <v>0.7</v>
      </c>
      <c r="F271" s="7">
        <f t="shared" si="47"/>
        <v>17</v>
      </c>
      <c r="G271" s="7">
        <f t="shared" si="43"/>
        <v>11.200000000000001</v>
      </c>
      <c r="H271" s="15">
        <f t="shared" si="44"/>
        <v>12.6</v>
      </c>
      <c r="I271" s="11">
        <f>IFERROR(F271/SQRT(F271^2+U271), "X")</f>
        <v>0.27246248890491698</v>
      </c>
      <c r="J271" s="32">
        <f>IFERROR(SQRT((1-I271^2)/U271), "X")</f>
        <v>1.6027205229700997E-2</v>
      </c>
      <c r="K271" s="32">
        <f t="shared" si="45"/>
        <v>62.393909959225994</v>
      </c>
      <c r="L271" s="8">
        <v>1</v>
      </c>
      <c r="M271" s="9">
        <v>0</v>
      </c>
      <c r="N271" s="8">
        <v>1</v>
      </c>
      <c r="O271" s="9">
        <v>0</v>
      </c>
      <c r="P271" s="9">
        <v>0</v>
      </c>
      <c r="Q271" s="9">
        <v>0</v>
      </c>
      <c r="R271" s="9">
        <v>0</v>
      </c>
      <c r="S271" s="8">
        <v>3610</v>
      </c>
      <c r="T271" s="9">
        <v>5</v>
      </c>
      <c r="U271" s="9">
        <f t="shared" si="46"/>
        <v>3604</v>
      </c>
      <c r="V271" s="9">
        <f>COUNTIF(B:B,B271)</f>
        <v>48</v>
      </c>
      <c r="W271" s="7">
        <v>17</v>
      </c>
      <c r="X271" s="7">
        <f>BM271-W271-6</f>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v>0</v>
      </c>
      <c r="BU271" s="17">
        <v>0</v>
      </c>
      <c r="BV271">
        <v>0</v>
      </c>
      <c r="BW271">
        <v>1</v>
      </c>
      <c r="BX271">
        <v>0</v>
      </c>
      <c r="BY271" s="17">
        <v>0</v>
      </c>
      <c r="BZ271">
        <v>1</v>
      </c>
      <c r="CA271">
        <v>0</v>
      </c>
      <c r="CB271">
        <v>0</v>
      </c>
      <c r="CC271">
        <v>0</v>
      </c>
      <c r="CD271" s="17">
        <v>1</v>
      </c>
      <c r="CE271">
        <v>1</v>
      </c>
      <c r="CF271">
        <v>1</v>
      </c>
      <c r="CG271">
        <v>0</v>
      </c>
      <c r="CH271">
        <v>0</v>
      </c>
      <c r="CI271">
        <v>0</v>
      </c>
      <c r="CJ271">
        <v>1</v>
      </c>
      <c r="CK271">
        <v>1</v>
      </c>
      <c r="CL271">
        <v>0</v>
      </c>
      <c r="CM271">
        <v>0</v>
      </c>
      <c r="CN271">
        <v>0</v>
      </c>
      <c r="CO271">
        <v>0</v>
      </c>
      <c r="CP271" s="17">
        <v>1</v>
      </c>
      <c r="CQ271">
        <v>0.217</v>
      </c>
      <c r="CR271">
        <v>129</v>
      </c>
      <c r="CS271">
        <v>1</v>
      </c>
      <c r="CT271">
        <v>0</v>
      </c>
      <c r="CU271">
        <v>40</v>
      </c>
      <c r="DA271" s="33" t="s">
        <v>85</v>
      </c>
    </row>
    <row r="272" spans="1:105" x14ac:dyDescent="0.25">
      <c r="A272">
        <v>271</v>
      </c>
      <c r="B272">
        <v>18</v>
      </c>
      <c r="C272" s="24" t="s">
        <v>213</v>
      </c>
      <c r="D272" s="12">
        <v>5.3</v>
      </c>
      <c r="E272" s="13">
        <v>0.8</v>
      </c>
      <c r="F272" s="7">
        <f t="shared" si="47"/>
        <v>6.6249999999999991</v>
      </c>
      <c r="G272" s="7">
        <f t="shared" si="43"/>
        <v>4.5</v>
      </c>
      <c r="H272" s="15">
        <f t="shared" si="44"/>
        <v>6.1</v>
      </c>
      <c r="I272" s="11">
        <f>IFERROR(F272/SQRT(F272^2+U272), "X")</f>
        <v>0.10968948019675485</v>
      </c>
      <c r="J272" s="32">
        <f>IFERROR(SQRT((1-I272^2)/U272), "X")</f>
        <v>1.6556902671208282E-2</v>
      </c>
      <c r="K272" s="32">
        <f t="shared" si="45"/>
        <v>60.397770033338155</v>
      </c>
      <c r="L272" s="8">
        <v>1</v>
      </c>
      <c r="M272" s="9">
        <v>0</v>
      </c>
      <c r="N272" s="8">
        <v>1</v>
      </c>
      <c r="O272" s="9">
        <v>0</v>
      </c>
      <c r="P272" s="9">
        <v>0</v>
      </c>
      <c r="Q272" s="9">
        <v>0</v>
      </c>
      <c r="R272" s="9">
        <v>0</v>
      </c>
      <c r="S272" s="8">
        <v>3610</v>
      </c>
      <c r="T272" s="9">
        <v>5</v>
      </c>
      <c r="U272" s="9">
        <f t="shared" si="46"/>
        <v>3604</v>
      </c>
      <c r="V272" s="9">
        <f>COUNTIF(B:B,B272)</f>
        <v>48</v>
      </c>
      <c r="W272" s="7">
        <v>7</v>
      </c>
      <c r="X272" s="7">
        <f>BM272-W272-6</f>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v>0</v>
      </c>
      <c r="BU272" s="17">
        <v>0</v>
      </c>
      <c r="BV272">
        <v>0</v>
      </c>
      <c r="BW272">
        <v>1</v>
      </c>
      <c r="BX272">
        <v>0</v>
      </c>
      <c r="BY272" s="17">
        <v>0</v>
      </c>
      <c r="BZ272">
        <v>1</v>
      </c>
      <c r="CA272">
        <v>0</v>
      </c>
      <c r="CB272">
        <v>0</v>
      </c>
      <c r="CC272">
        <v>0</v>
      </c>
      <c r="CD272" s="17">
        <v>1</v>
      </c>
      <c r="CE272">
        <v>1</v>
      </c>
      <c r="CF272">
        <v>1</v>
      </c>
      <c r="CG272">
        <v>0</v>
      </c>
      <c r="CH272">
        <v>0</v>
      </c>
      <c r="CI272">
        <v>0</v>
      </c>
      <c r="CJ272">
        <v>1</v>
      </c>
      <c r="CK272">
        <v>1</v>
      </c>
      <c r="CL272">
        <v>0</v>
      </c>
      <c r="CM272">
        <v>0</v>
      </c>
      <c r="CN272">
        <v>0</v>
      </c>
      <c r="CO272">
        <v>0</v>
      </c>
      <c r="CP272" s="17">
        <v>1</v>
      </c>
      <c r="CQ272">
        <v>0.217</v>
      </c>
      <c r="CR272">
        <v>129</v>
      </c>
      <c r="CS272">
        <v>1</v>
      </c>
      <c r="CT272">
        <v>0</v>
      </c>
      <c r="CU272">
        <v>40</v>
      </c>
      <c r="DA272" s="33" t="s">
        <v>85</v>
      </c>
    </row>
    <row r="273" spans="1:105" x14ac:dyDescent="0.25">
      <c r="A273">
        <v>272</v>
      </c>
      <c r="B273">
        <v>18</v>
      </c>
      <c r="C273" s="24" t="s">
        <v>213</v>
      </c>
      <c r="D273" s="12">
        <v>9.9</v>
      </c>
      <c r="E273" s="13">
        <v>3.9</v>
      </c>
      <c r="F273" s="7">
        <f t="shared" si="47"/>
        <v>2.5384615384615388</v>
      </c>
      <c r="G273" s="7">
        <f t="shared" si="43"/>
        <v>6</v>
      </c>
      <c r="H273" s="15">
        <f t="shared" si="44"/>
        <v>13.8</v>
      </c>
      <c r="I273" s="11">
        <f>IFERROR(F273/SQRT(F273^2+U273), "X")</f>
        <v>4.2246457103995896E-2</v>
      </c>
      <c r="J273" s="32">
        <f>IFERROR(SQRT((1-I273^2)/U273), "X")</f>
        <v>1.6642543707634745E-2</v>
      </c>
      <c r="K273" s="32">
        <f t="shared" si="45"/>
        <v>60.086968528810374</v>
      </c>
      <c r="L273" s="8">
        <v>1</v>
      </c>
      <c r="M273" s="9">
        <v>0</v>
      </c>
      <c r="N273" s="8">
        <v>1</v>
      </c>
      <c r="O273" s="9">
        <v>0</v>
      </c>
      <c r="P273" s="9">
        <v>0</v>
      </c>
      <c r="Q273" s="9">
        <v>0</v>
      </c>
      <c r="R273" s="9">
        <v>0</v>
      </c>
      <c r="S273" s="8">
        <v>3610</v>
      </c>
      <c r="T273" s="9">
        <v>5</v>
      </c>
      <c r="U273" s="9">
        <f t="shared" si="46"/>
        <v>3604</v>
      </c>
      <c r="V273" s="9">
        <f>COUNTIF(B:B,B273)</f>
        <v>48</v>
      </c>
      <c r="W273" s="7">
        <v>17</v>
      </c>
      <c r="X273" s="7">
        <f>BM273-W273-6</f>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v>0</v>
      </c>
      <c r="BU273" s="17">
        <v>1</v>
      </c>
      <c r="BV273">
        <v>0</v>
      </c>
      <c r="BW273">
        <v>1</v>
      </c>
      <c r="BX273">
        <v>0</v>
      </c>
      <c r="BY273" s="17">
        <v>0</v>
      </c>
      <c r="BZ273">
        <v>1</v>
      </c>
      <c r="CA273">
        <v>0</v>
      </c>
      <c r="CB273">
        <v>0</v>
      </c>
      <c r="CC273">
        <v>0</v>
      </c>
      <c r="CD273" s="17">
        <v>1</v>
      </c>
      <c r="CE273">
        <v>1</v>
      </c>
      <c r="CF273">
        <v>1</v>
      </c>
      <c r="CG273">
        <v>0</v>
      </c>
      <c r="CH273">
        <v>0</v>
      </c>
      <c r="CI273">
        <v>0</v>
      </c>
      <c r="CJ273">
        <v>1</v>
      </c>
      <c r="CK273">
        <v>1</v>
      </c>
      <c r="CL273">
        <v>0</v>
      </c>
      <c r="CM273">
        <v>0</v>
      </c>
      <c r="CN273">
        <v>0</v>
      </c>
      <c r="CO273">
        <v>0</v>
      </c>
      <c r="CP273" s="17">
        <v>1</v>
      </c>
      <c r="CQ273">
        <v>0.217</v>
      </c>
      <c r="CR273">
        <v>129</v>
      </c>
      <c r="CS273">
        <v>1</v>
      </c>
      <c r="CT273">
        <v>0</v>
      </c>
      <c r="CU273">
        <v>40</v>
      </c>
      <c r="DA273" s="33" t="s">
        <v>85</v>
      </c>
    </row>
    <row r="274" spans="1:105" x14ac:dyDescent="0.25">
      <c r="A274">
        <v>273</v>
      </c>
      <c r="B274">
        <v>18</v>
      </c>
      <c r="C274" s="24" t="s">
        <v>213</v>
      </c>
      <c r="D274" s="12">
        <v>7</v>
      </c>
      <c r="E274" s="13">
        <v>2.7</v>
      </c>
      <c r="F274" s="7">
        <f t="shared" si="47"/>
        <v>2.5925925925925926</v>
      </c>
      <c r="G274" s="7">
        <f t="shared" si="43"/>
        <v>4.3</v>
      </c>
      <c r="H274" s="15">
        <f t="shared" si="44"/>
        <v>9.6999999999999993</v>
      </c>
      <c r="I274" s="11">
        <f>IFERROR(F274/SQRT(F274^2+U274), "X")</f>
        <v>4.3145675984180239E-2</v>
      </c>
      <c r="J274" s="32">
        <f>IFERROR(SQRT((1-I274^2)/U274), "X")</f>
        <v>1.664190359389809E-2</v>
      </c>
      <c r="K274" s="32">
        <f t="shared" si="45"/>
        <v>60.08927971236772</v>
      </c>
      <c r="L274" s="8">
        <v>1</v>
      </c>
      <c r="M274" s="9">
        <v>0</v>
      </c>
      <c r="N274" s="8">
        <v>1</v>
      </c>
      <c r="O274" s="9">
        <v>0</v>
      </c>
      <c r="P274" s="9">
        <v>0</v>
      </c>
      <c r="Q274" s="9">
        <v>0</v>
      </c>
      <c r="R274" s="9">
        <v>0</v>
      </c>
      <c r="S274" s="8">
        <v>3610</v>
      </c>
      <c r="T274" s="9">
        <v>5</v>
      </c>
      <c r="U274" s="9">
        <f t="shared" si="46"/>
        <v>3604</v>
      </c>
      <c r="V274" s="9">
        <f>COUNTIF(B:B,B274)</f>
        <v>48</v>
      </c>
      <c r="W274" s="7">
        <v>7</v>
      </c>
      <c r="X274" s="7">
        <f>BM274-W274-6</f>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v>0</v>
      </c>
      <c r="BU274" s="17">
        <v>1</v>
      </c>
      <c r="BV274">
        <v>0</v>
      </c>
      <c r="BW274">
        <v>1</v>
      </c>
      <c r="BX274">
        <v>0</v>
      </c>
      <c r="BY274" s="17">
        <v>0</v>
      </c>
      <c r="BZ274">
        <v>1</v>
      </c>
      <c r="CA274">
        <v>0</v>
      </c>
      <c r="CB274">
        <v>0</v>
      </c>
      <c r="CC274">
        <v>0</v>
      </c>
      <c r="CD274" s="17">
        <v>1</v>
      </c>
      <c r="CE274">
        <v>1</v>
      </c>
      <c r="CF274">
        <v>1</v>
      </c>
      <c r="CG274">
        <v>0</v>
      </c>
      <c r="CH274">
        <v>0</v>
      </c>
      <c r="CI274">
        <v>0</v>
      </c>
      <c r="CJ274">
        <v>1</v>
      </c>
      <c r="CK274">
        <v>1</v>
      </c>
      <c r="CL274">
        <v>0</v>
      </c>
      <c r="CM274">
        <v>0</v>
      </c>
      <c r="CN274">
        <v>0</v>
      </c>
      <c r="CO274">
        <v>0</v>
      </c>
      <c r="CP274" s="17">
        <v>1</v>
      </c>
      <c r="CQ274">
        <v>0.217</v>
      </c>
      <c r="CR274">
        <v>129</v>
      </c>
      <c r="CS274">
        <v>1</v>
      </c>
      <c r="CT274">
        <v>0</v>
      </c>
      <c r="CU274">
        <v>40</v>
      </c>
      <c r="DA274" s="33" t="s">
        <v>85</v>
      </c>
    </row>
    <row r="275" spans="1:105" x14ac:dyDescent="0.25">
      <c r="A275">
        <v>274</v>
      </c>
      <c r="B275">
        <v>18</v>
      </c>
      <c r="C275" s="24" t="s">
        <v>213</v>
      </c>
      <c r="D275" s="12">
        <v>9.6</v>
      </c>
      <c r="E275" s="13">
        <v>3.7</v>
      </c>
      <c r="F275" s="7">
        <f t="shared" si="47"/>
        <v>2.5945945945945943</v>
      </c>
      <c r="G275" s="7">
        <f t="shared" si="43"/>
        <v>5.8999999999999995</v>
      </c>
      <c r="H275" s="15">
        <f t="shared" si="44"/>
        <v>13.3</v>
      </c>
      <c r="I275" s="11">
        <f>IFERROR(F275/SQRT(F275^2+U275), "X")</f>
        <v>4.3286961577418265E-2</v>
      </c>
      <c r="J275" s="32">
        <f>IFERROR(SQRT((1-I275^2)/U275), "X")</f>
        <v>1.6683516441296627E-2</v>
      </c>
      <c r="K275" s="32">
        <f t="shared" si="45"/>
        <v>59.93940207501489</v>
      </c>
      <c r="L275" s="8">
        <v>1</v>
      </c>
      <c r="M275" s="9">
        <v>0</v>
      </c>
      <c r="N275" s="8">
        <v>1</v>
      </c>
      <c r="O275" s="9">
        <v>0</v>
      </c>
      <c r="P275" s="9">
        <v>0</v>
      </c>
      <c r="Q275" s="9">
        <v>0</v>
      </c>
      <c r="R275" s="9">
        <v>0</v>
      </c>
      <c r="S275" s="8">
        <v>3598</v>
      </c>
      <c r="T275" s="9">
        <v>11</v>
      </c>
      <c r="U275" s="9">
        <f t="shared" si="46"/>
        <v>3586</v>
      </c>
      <c r="V275" s="9">
        <f>COUNTIF(B:B,B275)</f>
        <v>48</v>
      </c>
      <c r="W275" s="7">
        <v>17</v>
      </c>
      <c r="X275" s="7">
        <f>BM275-W275-6</f>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v>0</v>
      </c>
      <c r="BU275" s="17">
        <v>1</v>
      </c>
      <c r="BV275">
        <v>0</v>
      </c>
      <c r="BW275">
        <v>1</v>
      </c>
      <c r="BX275">
        <v>0</v>
      </c>
      <c r="BY275" s="17">
        <v>0</v>
      </c>
      <c r="BZ275">
        <v>1</v>
      </c>
      <c r="CA275">
        <v>0</v>
      </c>
      <c r="CB275">
        <v>0</v>
      </c>
      <c r="CC275">
        <v>0</v>
      </c>
      <c r="CD275" s="17">
        <v>1</v>
      </c>
      <c r="CE275">
        <v>1</v>
      </c>
      <c r="CF275">
        <v>1</v>
      </c>
      <c r="CG275">
        <v>0</v>
      </c>
      <c r="CH275">
        <v>0</v>
      </c>
      <c r="CI275">
        <v>0</v>
      </c>
      <c r="CJ275">
        <v>1</v>
      </c>
      <c r="CK275">
        <v>1</v>
      </c>
      <c r="CL275">
        <v>0</v>
      </c>
      <c r="CM275">
        <v>0</v>
      </c>
      <c r="CN275">
        <v>0</v>
      </c>
      <c r="CO275">
        <v>0</v>
      </c>
      <c r="CP275" s="17">
        <v>1</v>
      </c>
      <c r="CQ275">
        <v>0.217</v>
      </c>
      <c r="CR275">
        <v>129</v>
      </c>
      <c r="CS275">
        <v>1</v>
      </c>
      <c r="CT275">
        <v>0</v>
      </c>
      <c r="CU275">
        <v>40</v>
      </c>
      <c r="DA275" s="33" t="s">
        <v>85</v>
      </c>
    </row>
    <row r="276" spans="1:105" x14ac:dyDescent="0.25">
      <c r="A276">
        <v>275</v>
      </c>
      <c r="B276">
        <v>18</v>
      </c>
      <c r="C276" s="24" t="s">
        <v>213</v>
      </c>
      <c r="D276" s="12">
        <v>7.4</v>
      </c>
      <c r="E276" s="13">
        <v>2.7</v>
      </c>
      <c r="F276" s="7">
        <f t="shared" si="47"/>
        <v>2.7407407407407405</v>
      </c>
      <c r="G276" s="7">
        <f t="shared" si="43"/>
        <v>4.7</v>
      </c>
      <c r="H276" s="15">
        <f t="shared" si="44"/>
        <v>10.100000000000001</v>
      </c>
      <c r="I276" s="11">
        <f>IFERROR(F276/SQRT(F276^2+U276), "X")</f>
        <v>4.5720232096191346E-2</v>
      </c>
      <c r="J276" s="32">
        <f>IFERROR(SQRT((1-I276^2)/U276), "X")</f>
        <v>1.6681706305367115E-2</v>
      </c>
      <c r="K276" s="32">
        <f t="shared" si="45"/>
        <v>59.94590611382862</v>
      </c>
      <c r="L276" s="8">
        <v>1</v>
      </c>
      <c r="M276" s="9">
        <v>0</v>
      </c>
      <c r="N276" s="8">
        <v>1</v>
      </c>
      <c r="O276" s="9">
        <v>0</v>
      </c>
      <c r="P276" s="9">
        <v>0</v>
      </c>
      <c r="Q276" s="9">
        <v>0</v>
      </c>
      <c r="R276" s="9">
        <v>0</v>
      </c>
      <c r="S276" s="8">
        <v>3598</v>
      </c>
      <c r="T276" s="9">
        <v>11</v>
      </c>
      <c r="U276" s="9">
        <f t="shared" si="46"/>
        <v>3586</v>
      </c>
      <c r="V276" s="9">
        <f>COUNTIF(B:B,B276)</f>
        <v>48</v>
      </c>
      <c r="W276" s="7">
        <v>7</v>
      </c>
      <c r="X276" s="7">
        <f>BM276-W276-6</f>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v>0</v>
      </c>
      <c r="BU276" s="17">
        <v>1</v>
      </c>
      <c r="BV276">
        <v>0</v>
      </c>
      <c r="BW276">
        <v>1</v>
      </c>
      <c r="BX276">
        <v>0</v>
      </c>
      <c r="BY276" s="17">
        <v>0</v>
      </c>
      <c r="BZ276">
        <v>1</v>
      </c>
      <c r="CA276">
        <v>0</v>
      </c>
      <c r="CB276">
        <v>0</v>
      </c>
      <c r="CC276">
        <v>0</v>
      </c>
      <c r="CD276" s="17">
        <v>1</v>
      </c>
      <c r="CE276">
        <v>1</v>
      </c>
      <c r="CF276">
        <v>1</v>
      </c>
      <c r="CG276">
        <v>0</v>
      </c>
      <c r="CH276">
        <v>0</v>
      </c>
      <c r="CI276">
        <v>0</v>
      </c>
      <c r="CJ276">
        <v>1</v>
      </c>
      <c r="CK276">
        <v>1</v>
      </c>
      <c r="CL276">
        <v>0</v>
      </c>
      <c r="CM276">
        <v>0</v>
      </c>
      <c r="CN276">
        <v>0</v>
      </c>
      <c r="CO276">
        <v>0</v>
      </c>
      <c r="CP276" s="17">
        <v>1</v>
      </c>
      <c r="CQ276">
        <v>0.217</v>
      </c>
      <c r="CR276">
        <v>129</v>
      </c>
      <c r="CS276">
        <v>1</v>
      </c>
      <c r="CT276">
        <v>0</v>
      </c>
      <c r="CU276">
        <v>40</v>
      </c>
      <c r="DA276" s="33" t="s">
        <v>85</v>
      </c>
    </row>
    <row r="277" spans="1:105" x14ac:dyDescent="0.25">
      <c r="A277">
        <v>276</v>
      </c>
      <c r="B277">
        <v>18</v>
      </c>
      <c r="C277" s="24" t="s">
        <v>213</v>
      </c>
      <c r="D277" s="12">
        <v>9.8000000000000007</v>
      </c>
      <c r="E277" s="13">
        <v>4</v>
      </c>
      <c r="F277" s="7">
        <f t="shared" si="47"/>
        <v>2.4500000000000002</v>
      </c>
      <c r="G277" s="7">
        <f t="shared" si="43"/>
        <v>5.8000000000000007</v>
      </c>
      <c r="H277" s="15">
        <f t="shared" si="44"/>
        <v>13.8</v>
      </c>
      <c r="I277" s="11">
        <f>IFERROR(F277/SQRT(F277^2+U277), "X")</f>
        <v>4.0895846678058546E-2</v>
      </c>
      <c r="J277" s="32">
        <f>IFERROR(SQRT((1-I277^2)/U277), "X")</f>
        <v>1.6692182317574914E-2</v>
      </c>
      <c r="K277" s="32">
        <f t="shared" si="45"/>
        <v>59.90828406823217</v>
      </c>
      <c r="L277" s="8">
        <v>1</v>
      </c>
      <c r="M277" s="9">
        <v>0</v>
      </c>
      <c r="N277" s="8">
        <v>1</v>
      </c>
      <c r="O277" s="9">
        <v>0</v>
      </c>
      <c r="P277" s="9">
        <v>0</v>
      </c>
      <c r="Q277" s="9">
        <v>0</v>
      </c>
      <c r="R277" s="9">
        <v>0</v>
      </c>
      <c r="S277" s="8">
        <v>3598</v>
      </c>
      <c r="T277" s="9">
        <v>14</v>
      </c>
      <c r="U277" s="9">
        <f t="shared" si="46"/>
        <v>3583</v>
      </c>
      <c r="V277" s="9">
        <f>COUNTIF(B:B,B277)</f>
        <v>48</v>
      </c>
      <c r="W277" s="7">
        <v>17</v>
      </c>
      <c r="X277" s="7">
        <f>BM277-W277-6</f>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v>0</v>
      </c>
      <c r="BU277" s="17">
        <v>1</v>
      </c>
      <c r="BV277">
        <v>0</v>
      </c>
      <c r="BW277">
        <v>1</v>
      </c>
      <c r="BX277">
        <v>0</v>
      </c>
      <c r="BY277" s="17">
        <v>0</v>
      </c>
      <c r="BZ277">
        <v>1</v>
      </c>
      <c r="CA277">
        <v>0</v>
      </c>
      <c r="CB277">
        <v>0</v>
      </c>
      <c r="CC277">
        <v>0</v>
      </c>
      <c r="CD277" s="17">
        <v>1</v>
      </c>
      <c r="CE277">
        <v>1</v>
      </c>
      <c r="CF277">
        <v>1</v>
      </c>
      <c r="CG277">
        <v>0</v>
      </c>
      <c r="CH277">
        <v>0</v>
      </c>
      <c r="CI277">
        <v>0</v>
      </c>
      <c r="CJ277">
        <v>1</v>
      </c>
      <c r="CK277">
        <v>1</v>
      </c>
      <c r="CL277">
        <v>0</v>
      </c>
      <c r="CM277">
        <v>0</v>
      </c>
      <c r="CN277">
        <v>0</v>
      </c>
      <c r="CO277">
        <v>0</v>
      </c>
      <c r="CP277" s="17">
        <v>1</v>
      </c>
      <c r="CQ277">
        <v>0.217</v>
      </c>
      <c r="CR277">
        <v>129</v>
      </c>
      <c r="CS277">
        <v>1</v>
      </c>
      <c r="CT277">
        <v>0</v>
      </c>
      <c r="CU277">
        <v>40</v>
      </c>
      <c r="DA277" s="33" t="s">
        <v>85</v>
      </c>
    </row>
    <row r="278" spans="1:105" s="50" customFormat="1" x14ac:dyDescent="0.25">
      <c r="A278" s="50">
        <v>277</v>
      </c>
      <c r="B278" s="50">
        <v>18</v>
      </c>
      <c r="C278" s="51" t="s">
        <v>213</v>
      </c>
      <c r="D278" s="52">
        <v>7</v>
      </c>
      <c r="E278" s="53">
        <v>2.7</v>
      </c>
      <c r="F278" s="54">
        <f t="shared" si="47"/>
        <v>2.5925925925925926</v>
      </c>
      <c r="G278" s="54">
        <f t="shared" si="43"/>
        <v>4.3</v>
      </c>
      <c r="H278" s="55">
        <f t="shared" si="44"/>
        <v>9.6999999999999993</v>
      </c>
      <c r="I278" s="56">
        <f>IFERROR(F278/SQRT(F278^2+U278), "X")</f>
        <v>4.3271693828277141E-2</v>
      </c>
      <c r="J278" s="57">
        <f>IFERROR(SQRT((1-I278^2)/U278), "X")</f>
        <v>1.6690510476621182E-2</v>
      </c>
      <c r="K278" s="57">
        <f t="shared" si="45"/>
        <v>59.914284910621824</v>
      </c>
      <c r="L278" s="58">
        <v>1</v>
      </c>
      <c r="M278" s="59">
        <v>0</v>
      </c>
      <c r="N278" s="58">
        <v>1</v>
      </c>
      <c r="O278" s="59">
        <v>0</v>
      </c>
      <c r="P278" s="59">
        <v>0</v>
      </c>
      <c r="Q278" s="59">
        <v>0</v>
      </c>
      <c r="R278" s="59">
        <v>0</v>
      </c>
      <c r="S278" s="58">
        <v>3598</v>
      </c>
      <c r="T278" s="59">
        <v>14</v>
      </c>
      <c r="U278" s="59">
        <f t="shared" si="46"/>
        <v>3583</v>
      </c>
      <c r="V278" s="59">
        <f>COUNTIF(B:B,B278)</f>
        <v>48</v>
      </c>
      <c r="W278" s="54">
        <v>7</v>
      </c>
      <c r="X278" s="54">
        <f>BM278-W278-6</f>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50">
        <v>0</v>
      </c>
      <c r="BU278" s="64">
        <v>1</v>
      </c>
      <c r="BV278" s="50">
        <v>0</v>
      </c>
      <c r="BW278" s="50">
        <v>1</v>
      </c>
      <c r="BX278" s="50">
        <v>0</v>
      </c>
      <c r="BY278" s="64">
        <v>0</v>
      </c>
      <c r="BZ278" s="50">
        <v>1</v>
      </c>
      <c r="CA278" s="50">
        <v>0</v>
      </c>
      <c r="CB278" s="50">
        <v>0</v>
      </c>
      <c r="CC278" s="50">
        <v>0</v>
      </c>
      <c r="CD278" s="64">
        <v>1</v>
      </c>
      <c r="CE278" s="50">
        <v>1</v>
      </c>
      <c r="CF278" s="50">
        <v>1</v>
      </c>
      <c r="CG278" s="50">
        <v>0</v>
      </c>
      <c r="CH278" s="50">
        <v>0</v>
      </c>
      <c r="CI278" s="50">
        <v>0</v>
      </c>
      <c r="CJ278" s="50">
        <v>1</v>
      </c>
      <c r="CK278" s="50">
        <v>1</v>
      </c>
      <c r="CL278">
        <v>0</v>
      </c>
      <c r="CM278" s="50">
        <v>0</v>
      </c>
      <c r="CN278" s="50">
        <v>0</v>
      </c>
      <c r="CO278" s="50">
        <v>0</v>
      </c>
      <c r="CP278" s="64">
        <v>1</v>
      </c>
      <c r="CQ278">
        <v>0.217</v>
      </c>
      <c r="CR278">
        <v>129</v>
      </c>
      <c r="CS278">
        <v>1</v>
      </c>
      <c r="CT278">
        <v>0</v>
      </c>
      <c r="CU278">
        <v>40</v>
      </c>
      <c r="CV278" s="66"/>
      <c r="DA278" s="33" t="s">
        <v>85</v>
      </c>
    </row>
    <row r="279" spans="1:105" x14ac:dyDescent="0.25">
      <c r="A279">
        <v>278</v>
      </c>
      <c r="B279">
        <v>19</v>
      </c>
      <c r="C279" s="24" t="s">
        <v>219</v>
      </c>
      <c r="D279" s="12">
        <v>1.5842461862563659</v>
      </c>
      <c r="E279" s="13">
        <v>10.58752761730153</v>
      </c>
      <c r="F279" s="7">
        <v>0.14963325183374079</v>
      </c>
      <c r="G279" s="7">
        <f t="shared" si="43"/>
        <v>-9.0032814310451652</v>
      </c>
      <c r="H279" s="15">
        <f t="shared" si="44"/>
        <v>12.171773803557896</v>
      </c>
      <c r="I279" s="11">
        <f>IFERROR(F279/SQRT(F279^2+U279), "X")</f>
        <v>2.1486033195640079E-3</v>
      </c>
      <c r="J279" s="32">
        <f>IFERROR(SQRT((1-I279^2)/U279), "X")</f>
        <v>1.4359130027805221E-2</v>
      </c>
      <c r="K279" s="32">
        <f t="shared" si="45"/>
        <v>69.642102137356929</v>
      </c>
      <c r="L279" s="8">
        <v>1</v>
      </c>
      <c r="M279" s="9">
        <v>0</v>
      </c>
      <c r="N279" s="8">
        <v>0</v>
      </c>
      <c r="O279" s="9">
        <v>1</v>
      </c>
      <c r="P279" s="9">
        <v>0</v>
      </c>
      <c r="Q279" s="9">
        <v>0</v>
      </c>
      <c r="R279" s="9">
        <v>0</v>
      </c>
      <c r="S279" s="8">
        <v>4880</v>
      </c>
      <c r="T279" s="9">
        <v>29</v>
      </c>
      <c r="U279" s="9">
        <f t="shared" si="46"/>
        <v>4850</v>
      </c>
      <c r="V279" s="9">
        <f>COUNTIF(B:B,B279)</f>
        <v>16</v>
      </c>
      <c r="W279" s="7">
        <v>6</v>
      </c>
      <c r="X279" s="7">
        <f>BM279-W279-6</f>
        <v>37.57</v>
      </c>
      <c r="Y279" s="9">
        <v>0</v>
      </c>
      <c r="Z279" s="9">
        <v>1</v>
      </c>
      <c r="AA279" s="9">
        <v>0</v>
      </c>
      <c r="AB279" s="9">
        <v>0</v>
      </c>
      <c r="AC279" s="9">
        <v>1</v>
      </c>
      <c r="AD279" s="29">
        <v>0</v>
      </c>
      <c r="AE279" s="9">
        <v>0</v>
      </c>
      <c r="AF279" s="9">
        <v>1</v>
      </c>
      <c r="AG279" s="29">
        <v>0</v>
      </c>
      <c r="AH279" s="9">
        <v>1</v>
      </c>
      <c r="AI279" s="29">
        <v>0</v>
      </c>
      <c r="AJ279" s="20">
        <v>2011</v>
      </c>
      <c r="AK279" s="32">
        <f t="shared" ref="AK279:AK294" si="48">1-(AL279+AM279+AN279)</f>
        <v>0.3972</v>
      </c>
      <c r="AL279" s="32">
        <v>0.26300000000000001</v>
      </c>
      <c r="AM279" s="32">
        <v>0.2162</v>
      </c>
      <c r="AN279" s="42">
        <v>0.1236</v>
      </c>
      <c r="AO279" s="41">
        <v>1</v>
      </c>
      <c r="AP279" s="17">
        <v>0</v>
      </c>
      <c r="AQ279">
        <v>0.18748699999999999</v>
      </c>
      <c r="AR279" s="39">
        <f t="shared" ref="AR279:AR294" si="4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1</v>
      </c>
      <c r="BP279">
        <v>0</v>
      </c>
      <c r="BQ279">
        <v>0</v>
      </c>
      <c r="BR279">
        <v>0</v>
      </c>
      <c r="BS279">
        <v>0</v>
      </c>
      <c r="BT279">
        <v>0</v>
      </c>
      <c r="BU279" s="17">
        <v>0</v>
      </c>
      <c r="BV279">
        <v>0</v>
      </c>
      <c r="BW279">
        <v>0</v>
      </c>
      <c r="BX279">
        <v>1</v>
      </c>
      <c r="BY279" s="17">
        <v>0</v>
      </c>
      <c r="BZ279">
        <v>1</v>
      </c>
      <c r="CA279">
        <v>0</v>
      </c>
      <c r="CB279">
        <v>0</v>
      </c>
      <c r="CC279">
        <v>0</v>
      </c>
      <c r="CD279" s="17">
        <v>0</v>
      </c>
      <c r="CE279">
        <v>1</v>
      </c>
      <c r="CF279">
        <v>0</v>
      </c>
      <c r="CG279">
        <v>0</v>
      </c>
      <c r="CH279">
        <v>0</v>
      </c>
      <c r="CI279">
        <v>0</v>
      </c>
      <c r="CJ279">
        <v>1</v>
      </c>
      <c r="CK279">
        <v>1</v>
      </c>
      <c r="CL279">
        <v>0</v>
      </c>
      <c r="CM279">
        <v>1</v>
      </c>
      <c r="CN279">
        <v>1</v>
      </c>
      <c r="CO279">
        <v>1</v>
      </c>
      <c r="CP279" s="17">
        <v>1</v>
      </c>
      <c r="CQ279">
        <v>0</v>
      </c>
      <c r="CR279">
        <v>0</v>
      </c>
      <c r="CS279">
        <v>0</v>
      </c>
      <c r="CT279">
        <v>1</v>
      </c>
      <c r="CU279">
        <v>34</v>
      </c>
      <c r="DA279" s="33" t="s">
        <v>85</v>
      </c>
    </row>
    <row r="280" spans="1:105" x14ac:dyDescent="0.25">
      <c r="A280">
        <v>279</v>
      </c>
      <c r="B280">
        <v>19</v>
      </c>
      <c r="C280" s="24" t="s">
        <v>219</v>
      </c>
      <c r="D280" s="12">
        <v>1.329986355269575</v>
      </c>
      <c r="E280" s="13">
        <v>5.2789439149428192</v>
      </c>
      <c r="F280" s="7">
        <v>0.25194174757281562</v>
      </c>
      <c r="G280" s="7">
        <f t="shared" si="43"/>
        <v>-3.9489575596732442</v>
      </c>
      <c r="H280" s="15">
        <f t="shared" si="44"/>
        <v>6.6089302702123938</v>
      </c>
      <c r="I280" s="11">
        <f>IFERROR(F280/SQRT(F280^2+U280), "X")</f>
        <v>3.6176489903127604E-3</v>
      </c>
      <c r="J280" s="32">
        <f>IFERROR(SQRT((1-I280^2)/U280), "X")</f>
        <v>1.4359069210104596E-2</v>
      </c>
      <c r="K280" s="32">
        <f t="shared" si="45"/>
        <v>69.642397105816002</v>
      </c>
      <c r="L280" s="8">
        <v>1</v>
      </c>
      <c r="M280" s="9">
        <v>0</v>
      </c>
      <c r="N280" s="8">
        <v>0</v>
      </c>
      <c r="O280" s="9">
        <v>1</v>
      </c>
      <c r="P280" s="9">
        <v>0</v>
      </c>
      <c r="Q280" s="9">
        <v>0</v>
      </c>
      <c r="R280" s="9">
        <v>0</v>
      </c>
      <c r="S280" s="8">
        <v>4880</v>
      </c>
      <c r="T280" s="9">
        <v>29</v>
      </c>
      <c r="U280" s="9">
        <f t="shared" si="46"/>
        <v>4850</v>
      </c>
      <c r="V280" s="9">
        <f>COUNTIF(B:B,B280)</f>
        <v>16</v>
      </c>
      <c r="W280" s="7">
        <v>12</v>
      </c>
      <c r="X280" s="7">
        <f>BM280-W280-6</f>
        <v>31.57</v>
      </c>
      <c r="Y280" s="9">
        <v>0</v>
      </c>
      <c r="Z280" s="9">
        <v>1</v>
      </c>
      <c r="AA280" s="9">
        <v>0</v>
      </c>
      <c r="AB280" s="9">
        <v>0</v>
      </c>
      <c r="AC280" s="9">
        <v>1</v>
      </c>
      <c r="AD280" s="29">
        <v>0</v>
      </c>
      <c r="AE280" s="9">
        <v>0</v>
      </c>
      <c r="AF280" s="9">
        <v>1</v>
      </c>
      <c r="AG280" s="29">
        <v>0</v>
      </c>
      <c r="AH280" s="9">
        <v>1</v>
      </c>
      <c r="AI280" s="29">
        <v>0</v>
      </c>
      <c r="AJ280" s="20">
        <v>2011</v>
      </c>
      <c r="AK280" s="32">
        <f t="shared" si="48"/>
        <v>0.3972</v>
      </c>
      <c r="AL280" s="32">
        <v>0.26300000000000001</v>
      </c>
      <c r="AM280" s="32">
        <v>0.2162</v>
      </c>
      <c r="AN280" s="42">
        <v>0.1236</v>
      </c>
      <c r="AO280" s="41">
        <v>1</v>
      </c>
      <c r="AP280" s="17">
        <v>0</v>
      </c>
      <c r="AQ280">
        <v>0.18748699999999999</v>
      </c>
      <c r="AR280" s="39">
        <f t="shared" si="4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1</v>
      </c>
      <c r="BP280">
        <v>0</v>
      </c>
      <c r="BQ280">
        <v>0</v>
      </c>
      <c r="BR280">
        <v>0</v>
      </c>
      <c r="BS280">
        <v>0</v>
      </c>
      <c r="BT280">
        <v>0</v>
      </c>
      <c r="BU280" s="17">
        <v>0</v>
      </c>
      <c r="BV280">
        <v>0</v>
      </c>
      <c r="BW280">
        <v>0</v>
      </c>
      <c r="BX280">
        <v>1</v>
      </c>
      <c r="BY280" s="17">
        <v>0</v>
      </c>
      <c r="BZ280">
        <v>1</v>
      </c>
      <c r="CA280">
        <v>0</v>
      </c>
      <c r="CB280">
        <v>0</v>
      </c>
      <c r="CC280">
        <v>0</v>
      </c>
      <c r="CD280" s="17">
        <v>0</v>
      </c>
      <c r="CE280">
        <v>1</v>
      </c>
      <c r="CF280">
        <v>0</v>
      </c>
      <c r="CG280">
        <v>0</v>
      </c>
      <c r="CH280">
        <v>0</v>
      </c>
      <c r="CI280">
        <v>0</v>
      </c>
      <c r="CJ280">
        <v>1</v>
      </c>
      <c r="CK280">
        <v>1</v>
      </c>
      <c r="CL280">
        <v>0</v>
      </c>
      <c r="CM280">
        <v>1</v>
      </c>
      <c r="CN280">
        <v>1</v>
      </c>
      <c r="CO280">
        <v>1</v>
      </c>
      <c r="CP280" s="17">
        <v>1</v>
      </c>
      <c r="CQ280">
        <v>0</v>
      </c>
      <c r="CR280">
        <v>0</v>
      </c>
      <c r="CS280">
        <v>0</v>
      </c>
      <c r="CT280">
        <v>1</v>
      </c>
      <c r="CU280">
        <v>34</v>
      </c>
      <c r="DA280" s="33" t="s">
        <v>85</v>
      </c>
    </row>
    <row r="281" spans="1:105" x14ac:dyDescent="0.25">
      <c r="A281">
        <v>280</v>
      </c>
      <c r="B281">
        <v>19</v>
      </c>
      <c r="C281" s="24" t="s">
        <v>219</v>
      </c>
      <c r="D281" s="12">
        <v>3.127680663207633</v>
      </c>
      <c r="E281" s="13">
        <v>3.674597500489841</v>
      </c>
      <c r="F281" s="7">
        <v>0.85116279069767442</v>
      </c>
      <c r="G281" s="7">
        <f t="shared" si="43"/>
        <v>-0.54691683728220797</v>
      </c>
      <c r="H281" s="15">
        <f t="shared" si="44"/>
        <v>6.8022781636974745</v>
      </c>
      <c r="I281" s="11">
        <f>IFERROR(F281/SQRT(F281^2+U281), "X")</f>
        <v>1.2221072658809409E-2</v>
      </c>
      <c r="J281" s="32">
        <f>IFERROR(SQRT((1-I281^2)/U281), "X")</f>
        <v>1.4358090828655861E-2</v>
      </c>
      <c r="K281" s="32">
        <f t="shared" si="45"/>
        <v>69.647142641290515</v>
      </c>
      <c r="L281" s="8">
        <v>1</v>
      </c>
      <c r="M281" s="9">
        <v>0</v>
      </c>
      <c r="N281" s="8">
        <v>0</v>
      </c>
      <c r="O281" s="9">
        <v>1</v>
      </c>
      <c r="P281" s="9">
        <v>0</v>
      </c>
      <c r="Q281" s="9">
        <v>0</v>
      </c>
      <c r="R281" s="9">
        <v>0</v>
      </c>
      <c r="S281" s="8">
        <v>4880</v>
      </c>
      <c r="T281" s="9">
        <v>29</v>
      </c>
      <c r="U281" s="9">
        <f t="shared" si="46"/>
        <v>4850</v>
      </c>
      <c r="V281" s="9">
        <f>COUNTIF(B:B,B281)</f>
        <v>16</v>
      </c>
      <c r="W281" s="7">
        <v>16</v>
      </c>
      <c r="X281" s="7">
        <f>BM281-W281-6</f>
        <v>27.57</v>
      </c>
      <c r="Y281" s="9">
        <v>0</v>
      </c>
      <c r="Z281" s="9">
        <v>1</v>
      </c>
      <c r="AA281" s="9">
        <v>0</v>
      </c>
      <c r="AB281" s="9">
        <v>0</v>
      </c>
      <c r="AC281" s="9">
        <v>1</v>
      </c>
      <c r="AD281" s="29">
        <v>0</v>
      </c>
      <c r="AE281" s="9">
        <v>0</v>
      </c>
      <c r="AF281" s="9">
        <v>1</v>
      </c>
      <c r="AG281" s="29">
        <v>0</v>
      </c>
      <c r="AH281" s="9">
        <v>1</v>
      </c>
      <c r="AI281" s="29">
        <v>0</v>
      </c>
      <c r="AJ281" s="20">
        <v>2011</v>
      </c>
      <c r="AK281" s="32">
        <f t="shared" si="48"/>
        <v>0.3972</v>
      </c>
      <c r="AL281" s="32">
        <v>0.26300000000000001</v>
      </c>
      <c r="AM281" s="32">
        <v>0.2162</v>
      </c>
      <c r="AN281" s="42">
        <v>0.1236</v>
      </c>
      <c r="AO281" s="41">
        <v>1</v>
      </c>
      <c r="AP281" s="17">
        <v>0</v>
      </c>
      <c r="AQ281">
        <v>0.18748699999999999</v>
      </c>
      <c r="AR281" s="39">
        <f t="shared" si="4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1</v>
      </c>
      <c r="BP281">
        <v>0</v>
      </c>
      <c r="BQ281">
        <v>0</v>
      </c>
      <c r="BR281">
        <v>0</v>
      </c>
      <c r="BS281">
        <v>0</v>
      </c>
      <c r="BT281">
        <v>0</v>
      </c>
      <c r="BU281" s="17">
        <v>0</v>
      </c>
      <c r="BV281">
        <v>0</v>
      </c>
      <c r="BW281">
        <v>0</v>
      </c>
      <c r="BX281">
        <v>1</v>
      </c>
      <c r="BY281" s="17">
        <v>0</v>
      </c>
      <c r="BZ281">
        <v>1</v>
      </c>
      <c r="CA281">
        <v>0</v>
      </c>
      <c r="CB281">
        <v>0</v>
      </c>
      <c r="CC281">
        <v>0</v>
      </c>
      <c r="CD281" s="17">
        <v>0</v>
      </c>
      <c r="CE281">
        <v>1</v>
      </c>
      <c r="CF281">
        <v>0</v>
      </c>
      <c r="CG281">
        <v>0</v>
      </c>
      <c r="CH281">
        <v>0</v>
      </c>
      <c r="CI281">
        <v>0</v>
      </c>
      <c r="CJ281">
        <v>1</v>
      </c>
      <c r="CK281">
        <v>1</v>
      </c>
      <c r="CL281">
        <v>0</v>
      </c>
      <c r="CM281">
        <v>1</v>
      </c>
      <c r="CN281">
        <v>1</v>
      </c>
      <c r="CO281">
        <v>1</v>
      </c>
      <c r="CP281" s="17">
        <v>1</v>
      </c>
      <c r="CQ281">
        <v>0</v>
      </c>
      <c r="CR281">
        <v>0</v>
      </c>
      <c r="CS281">
        <v>0</v>
      </c>
      <c r="CT281">
        <v>1</v>
      </c>
      <c r="CU281">
        <v>34</v>
      </c>
      <c r="DA281" s="33" t="s">
        <v>85</v>
      </c>
    </row>
    <row r="282" spans="1:105" x14ac:dyDescent="0.25">
      <c r="A282">
        <v>281</v>
      </c>
      <c r="B282">
        <v>19</v>
      </c>
      <c r="C282" s="24" t="s">
        <v>219</v>
      </c>
      <c r="D282" s="12">
        <v>4.5673010915691981</v>
      </c>
      <c r="E282" s="13">
        <v>3.2367530819754009</v>
      </c>
      <c r="F282" s="7">
        <v>1.411074918566775</v>
      </c>
      <c r="G282" s="7">
        <f t="shared" si="43"/>
        <v>1.3305480095937972</v>
      </c>
      <c r="H282" s="15">
        <f t="shared" si="44"/>
        <v>7.804054173544599</v>
      </c>
      <c r="I282" s="11">
        <f>IFERROR(F282/SQRT(F282^2+U282), "X")</f>
        <v>2.0257697105299E-2</v>
      </c>
      <c r="J282" s="32">
        <f>IFERROR(SQRT((1-I282^2)/U282), "X")</f>
        <v>1.4356216554309312E-2</v>
      </c>
      <c r="K282" s="32">
        <f t="shared" si="45"/>
        <v>69.656235416693377</v>
      </c>
      <c r="L282" s="8">
        <v>1</v>
      </c>
      <c r="M282" s="9">
        <v>0</v>
      </c>
      <c r="N282" s="8">
        <v>0</v>
      </c>
      <c r="O282" s="9">
        <v>1</v>
      </c>
      <c r="P282" s="9">
        <v>0</v>
      </c>
      <c r="Q282" s="9">
        <v>0</v>
      </c>
      <c r="R282" s="9">
        <v>0</v>
      </c>
      <c r="S282" s="8">
        <v>4880</v>
      </c>
      <c r="T282" s="9">
        <v>29</v>
      </c>
      <c r="U282" s="9">
        <f t="shared" si="46"/>
        <v>4850</v>
      </c>
      <c r="V282" s="9">
        <f>COUNTIF(B:B,B282)</f>
        <v>16</v>
      </c>
      <c r="W282" s="7">
        <v>21</v>
      </c>
      <c r="X282" s="7">
        <f>BM282-W282-6</f>
        <v>22.57</v>
      </c>
      <c r="Y282" s="9">
        <v>0</v>
      </c>
      <c r="Z282" s="9">
        <v>1</v>
      </c>
      <c r="AA282" s="9">
        <v>0</v>
      </c>
      <c r="AB282" s="9">
        <v>0</v>
      </c>
      <c r="AC282" s="9">
        <v>1</v>
      </c>
      <c r="AD282" s="29">
        <v>0</v>
      </c>
      <c r="AE282" s="9">
        <v>0</v>
      </c>
      <c r="AF282" s="9">
        <v>1</v>
      </c>
      <c r="AG282" s="29">
        <v>0</v>
      </c>
      <c r="AH282" s="9">
        <v>1</v>
      </c>
      <c r="AI282" s="29">
        <v>0</v>
      </c>
      <c r="AJ282" s="20">
        <v>2011</v>
      </c>
      <c r="AK282" s="32">
        <f t="shared" si="48"/>
        <v>0.3972</v>
      </c>
      <c r="AL282" s="32">
        <v>0.26300000000000001</v>
      </c>
      <c r="AM282" s="32">
        <v>0.2162</v>
      </c>
      <c r="AN282" s="42">
        <v>0.1236</v>
      </c>
      <c r="AO282" s="41">
        <v>1</v>
      </c>
      <c r="AP282" s="17">
        <v>0</v>
      </c>
      <c r="AQ282">
        <v>0.18748699999999999</v>
      </c>
      <c r="AR282" s="39">
        <f t="shared" si="4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1</v>
      </c>
      <c r="BP282">
        <v>0</v>
      </c>
      <c r="BQ282">
        <v>0</v>
      </c>
      <c r="BR282">
        <v>0</v>
      </c>
      <c r="BS282">
        <v>0</v>
      </c>
      <c r="BT282">
        <v>0</v>
      </c>
      <c r="BU282" s="17">
        <v>0</v>
      </c>
      <c r="BV282">
        <v>0</v>
      </c>
      <c r="BW282">
        <v>0</v>
      </c>
      <c r="BX282">
        <v>1</v>
      </c>
      <c r="BY282" s="17">
        <v>0</v>
      </c>
      <c r="BZ282">
        <v>1</v>
      </c>
      <c r="CA282">
        <v>0</v>
      </c>
      <c r="CB282">
        <v>0</v>
      </c>
      <c r="CC282">
        <v>0</v>
      </c>
      <c r="CD282" s="17">
        <v>0</v>
      </c>
      <c r="CE282">
        <v>1</v>
      </c>
      <c r="CF282">
        <v>0</v>
      </c>
      <c r="CG282">
        <v>0</v>
      </c>
      <c r="CH282">
        <v>0</v>
      </c>
      <c r="CI282">
        <v>0</v>
      </c>
      <c r="CJ282">
        <v>1</v>
      </c>
      <c r="CK282">
        <v>1</v>
      </c>
      <c r="CL282">
        <v>0</v>
      </c>
      <c r="CM282">
        <v>1</v>
      </c>
      <c r="CN282">
        <v>1</v>
      </c>
      <c r="CO282">
        <v>1</v>
      </c>
      <c r="CP282" s="17">
        <v>1</v>
      </c>
      <c r="CQ282">
        <v>0</v>
      </c>
      <c r="CR282">
        <v>0</v>
      </c>
      <c r="CS282">
        <v>0</v>
      </c>
      <c r="CT282">
        <v>1</v>
      </c>
      <c r="CU282">
        <v>34</v>
      </c>
      <c r="DA282" s="33" t="s">
        <v>85</v>
      </c>
    </row>
    <row r="283" spans="1:105" x14ac:dyDescent="0.25">
      <c r="A283">
        <v>282</v>
      </c>
      <c r="B283">
        <v>19</v>
      </c>
      <c r="C283" s="24" t="s">
        <v>219</v>
      </c>
      <c r="D283" s="12">
        <v>1.1607883405032831</v>
      </c>
      <c r="E283" s="13">
        <v>3.0638272536664108</v>
      </c>
      <c r="F283" s="7">
        <v>0.37886872998932758</v>
      </c>
      <c r="G283" s="7">
        <f t="shared" si="43"/>
        <v>-1.9030389131631278</v>
      </c>
      <c r="H283" s="15">
        <f t="shared" si="44"/>
        <v>4.2246155941696939</v>
      </c>
      <c r="I283" s="11">
        <f>IFERROR(F283/SQRT(F283^2+U283), "X")</f>
        <v>5.4401574114529179E-3</v>
      </c>
      <c r="J283" s="32">
        <f>IFERROR(SQRT((1-I283^2)/U283), "X")</f>
        <v>1.4358950688820801E-2</v>
      </c>
      <c r="K283" s="32">
        <f t="shared" si="45"/>
        <v>69.642971946310297</v>
      </c>
      <c r="L283" s="8">
        <v>1</v>
      </c>
      <c r="M283" s="9">
        <v>0</v>
      </c>
      <c r="N283" s="8">
        <v>0</v>
      </c>
      <c r="O283" s="9">
        <v>1</v>
      </c>
      <c r="P283" s="9">
        <v>0</v>
      </c>
      <c r="Q283" s="9">
        <v>0</v>
      </c>
      <c r="R283" s="9">
        <v>0</v>
      </c>
      <c r="S283" s="8">
        <v>4880</v>
      </c>
      <c r="T283" s="9">
        <v>29</v>
      </c>
      <c r="U283" s="9">
        <f t="shared" si="46"/>
        <v>4850</v>
      </c>
      <c r="V283" s="9">
        <f>COUNTIF(B:B,B283)</f>
        <v>16</v>
      </c>
      <c r="W283" s="7">
        <v>6</v>
      </c>
      <c r="X283" s="7">
        <f>BM283-W283-6</f>
        <v>37.57</v>
      </c>
      <c r="Y283" s="9">
        <v>0</v>
      </c>
      <c r="Z283" s="9">
        <v>1</v>
      </c>
      <c r="AA283" s="9">
        <v>0</v>
      </c>
      <c r="AB283" s="9">
        <v>0</v>
      </c>
      <c r="AC283" s="9">
        <v>1</v>
      </c>
      <c r="AD283" s="29">
        <v>0</v>
      </c>
      <c r="AE283" s="9">
        <v>0</v>
      </c>
      <c r="AF283" s="9">
        <v>1</v>
      </c>
      <c r="AG283" s="29">
        <v>0</v>
      </c>
      <c r="AH283" s="9">
        <v>1</v>
      </c>
      <c r="AI283" s="29">
        <v>0</v>
      </c>
      <c r="AJ283" s="20">
        <v>2011</v>
      </c>
      <c r="AK283" s="32">
        <f t="shared" si="48"/>
        <v>0.3972</v>
      </c>
      <c r="AL283" s="32">
        <v>0.26300000000000001</v>
      </c>
      <c r="AM283" s="32">
        <v>0.2162</v>
      </c>
      <c r="AN283" s="42">
        <v>0.1236</v>
      </c>
      <c r="AO283" s="41">
        <v>1</v>
      </c>
      <c r="AP283" s="17">
        <v>0</v>
      </c>
      <c r="AQ283">
        <v>0.18748699999999999</v>
      </c>
      <c r="AR283" s="39">
        <f t="shared" si="4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1</v>
      </c>
      <c r="BP283">
        <v>0</v>
      </c>
      <c r="BQ283">
        <v>0</v>
      </c>
      <c r="BR283">
        <v>0</v>
      </c>
      <c r="BS283">
        <v>0</v>
      </c>
      <c r="BT283">
        <v>0</v>
      </c>
      <c r="BU283" s="17">
        <v>0</v>
      </c>
      <c r="BV283">
        <v>0</v>
      </c>
      <c r="BW283">
        <v>0</v>
      </c>
      <c r="BX283">
        <v>1</v>
      </c>
      <c r="BY283" s="17">
        <v>0</v>
      </c>
      <c r="BZ283">
        <v>1</v>
      </c>
      <c r="CA283">
        <v>0</v>
      </c>
      <c r="CB283">
        <v>0</v>
      </c>
      <c r="CC283">
        <v>0</v>
      </c>
      <c r="CD283" s="17">
        <v>0</v>
      </c>
      <c r="CE283">
        <v>1</v>
      </c>
      <c r="CF283">
        <v>0</v>
      </c>
      <c r="CG283">
        <v>0</v>
      </c>
      <c r="CH283">
        <v>0</v>
      </c>
      <c r="CI283">
        <v>0</v>
      </c>
      <c r="CJ283">
        <v>1</v>
      </c>
      <c r="CK283">
        <v>1</v>
      </c>
      <c r="CL283">
        <v>0</v>
      </c>
      <c r="CM283">
        <v>1</v>
      </c>
      <c r="CN283">
        <v>1</v>
      </c>
      <c r="CO283">
        <v>1</v>
      </c>
      <c r="CP283" s="17">
        <v>1</v>
      </c>
      <c r="CQ283">
        <v>0</v>
      </c>
      <c r="CR283">
        <v>0</v>
      </c>
      <c r="CS283">
        <v>0</v>
      </c>
      <c r="CT283">
        <v>1</v>
      </c>
      <c r="CU283">
        <v>34</v>
      </c>
      <c r="DA283" s="33" t="s">
        <v>85</v>
      </c>
    </row>
    <row r="284" spans="1:105" x14ac:dyDescent="0.25">
      <c r="A284">
        <v>283</v>
      </c>
      <c r="B284">
        <v>19</v>
      </c>
      <c r="C284" s="24" t="s">
        <v>219</v>
      </c>
      <c r="D284" s="12">
        <v>2.899804781149951</v>
      </c>
      <c r="E284" s="13">
        <v>4.6831472563791197</v>
      </c>
      <c r="F284" s="7">
        <v>0.61919999999999997</v>
      </c>
      <c r="G284" s="7">
        <f t="shared" si="43"/>
        <v>-1.7833424752291687</v>
      </c>
      <c r="H284" s="15">
        <f t="shared" si="44"/>
        <v>7.5829520375290702</v>
      </c>
      <c r="I284" s="11">
        <f>IFERROR(F284/SQRT(F284^2+U284), "X")</f>
        <v>8.8908424179269321E-3</v>
      </c>
      <c r="J284" s="32">
        <f>IFERROR(SQRT((1-I284^2)/U284), "X")</f>
        <v>1.4358595636186907E-2</v>
      </c>
      <c r="K284" s="32">
        <f t="shared" si="45"/>
        <v>69.644694045131686</v>
      </c>
      <c r="L284" s="8">
        <v>1</v>
      </c>
      <c r="M284" s="9">
        <v>0</v>
      </c>
      <c r="N284" s="8">
        <v>0</v>
      </c>
      <c r="O284" s="9">
        <v>1</v>
      </c>
      <c r="P284" s="9">
        <v>0</v>
      </c>
      <c r="Q284" s="9">
        <v>0</v>
      </c>
      <c r="R284" s="9">
        <v>0</v>
      </c>
      <c r="S284" s="8">
        <v>4880</v>
      </c>
      <c r="T284" s="9">
        <v>29</v>
      </c>
      <c r="U284" s="9">
        <f t="shared" si="46"/>
        <v>4850</v>
      </c>
      <c r="V284" s="9">
        <f>COUNTIF(B:B,B284)</f>
        <v>16</v>
      </c>
      <c r="W284" s="7">
        <v>12</v>
      </c>
      <c r="X284" s="7">
        <f>BM284-W284-6</f>
        <v>31.57</v>
      </c>
      <c r="Y284" s="9">
        <v>0</v>
      </c>
      <c r="Z284" s="9">
        <v>1</v>
      </c>
      <c r="AA284" s="9">
        <v>0</v>
      </c>
      <c r="AB284" s="9">
        <v>0</v>
      </c>
      <c r="AC284" s="9">
        <v>1</v>
      </c>
      <c r="AD284" s="29">
        <v>0</v>
      </c>
      <c r="AE284" s="9">
        <v>0</v>
      </c>
      <c r="AF284" s="9">
        <v>1</v>
      </c>
      <c r="AG284" s="29">
        <v>0</v>
      </c>
      <c r="AH284" s="9">
        <v>1</v>
      </c>
      <c r="AI284" s="29">
        <v>0</v>
      </c>
      <c r="AJ284" s="20">
        <v>2011</v>
      </c>
      <c r="AK284" s="32">
        <f t="shared" si="48"/>
        <v>0.3972</v>
      </c>
      <c r="AL284" s="32">
        <v>0.26300000000000001</v>
      </c>
      <c r="AM284" s="32">
        <v>0.2162</v>
      </c>
      <c r="AN284" s="42">
        <v>0.1236</v>
      </c>
      <c r="AO284" s="41">
        <v>1</v>
      </c>
      <c r="AP284" s="17">
        <v>0</v>
      </c>
      <c r="AQ284">
        <v>0.18748699999999999</v>
      </c>
      <c r="AR284" s="39">
        <f t="shared" si="4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1</v>
      </c>
      <c r="BP284">
        <v>0</v>
      </c>
      <c r="BQ284">
        <v>0</v>
      </c>
      <c r="BR284">
        <v>0</v>
      </c>
      <c r="BS284">
        <v>0</v>
      </c>
      <c r="BT284">
        <v>0</v>
      </c>
      <c r="BU284" s="17">
        <v>0</v>
      </c>
      <c r="BV284">
        <v>0</v>
      </c>
      <c r="BW284">
        <v>0</v>
      </c>
      <c r="BX284">
        <v>1</v>
      </c>
      <c r="BY284" s="17">
        <v>0</v>
      </c>
      <c r="BZ284">
        <v>1</v>
      </c>
      <c r="CA284">
        <v>0</v>
      </c>
      <c r="CB284">
        <v>0</v>
      </c>
      <c r="CC284">
        <v>0</v>
      </c>
      <c r="CD284" s="17">
        <v>0</v>
      </c>
      <c r="CE284">
        <v>1</v>
      </c>
      <c r="CF284">
        <v>0</v>
      </c>
      <c r="CG284">
        <v>0</v>
      </c>
      <c r="CH284">
        <v>0</v>
      </c>
      <c r="CI284">
        <v>0</v>
      </c>
      <c r="CJ284">
        <v>1</v>
      </c>
      <c r="CK284">
        <v>1</v>
      </c>
      <c r="CL284">
        <v>0</v>
      </c>
      <c r="CM284">
        <v>1</v>
      </c>
      <c r="CN284">
        <v>1</v>
      </c>
      <c r="CO284">
        <v>1</v>
      </c>
      <c r="CP284" s="17">
        <v>1</v>
      </c>
      <c r="CQ284">
        <v>0</v>
      </c>
      <c r="CR284">
        <v>0</v>
      </c>
      <c r="CS284">
        <v>0</v>
      </c>
      <c r="CT284">
        <v>1</v>
      </c>
      <c r="CU284">
        <v>34</v>
      </c>
      <c r="DA284" s="33" t="s">
        <v>85</v>
      </c>
    </row>
    <row r="285" spans="1:105" x14ac:dyDescent="0.25">
      <c r="A285">
        <v>284</v>
      </c>
      <c r="B285">
        <v>19</v>
      </c>
      <c r="C285" s="24" t="s">
        <v>219</v>
      </c>
      <c r="D285" s="12">
        <v>9.0215836453789056</v>
      </c>
      <c r="E285" s="13">
        <v>3.215901129262337</v>
      </c>
      <c r="F285" s="7">
        <v>2.805305039787799</v>
      </c>
      <c r="G285" s="7">
        <f t="shared" si="43"/>
        <v>5.805682516116569</v>
      </c>
      <c r="H285" s="15">
        <f t="shared" si="44"/>
        <v>12.237484774641242</v>
      </c>
      <c r="I285" s="11">
        <f>IFERROR(F285/SQRT(F285^2+U285), "X")</f>
        <v>4.024919135710265E-2</v>
      </c>
      <c r="J285" s="32">
        <f>IFERROR(SQRT((1-I285^2)/U285), "X")</f>
        <v>1.4347527554489122E-2</v>
      </c>
      <c r="K285" s="32">
        <f t="shared" si="45"/>
        <v>69.698419898633702</v>
      </c>
      <c r="L285" s="8">
        <v>1</v>
      </c>
      <c r="M285" s="9">
        <v>0</v>
      </c>
      <c r="N285" s="8">
        <v>0</v>
      </c>
      <c r="O285" s="9">
        <v>1</v>
      </c>
      <c r="P285" s="9">
        <v>0</v>
      </c>
      <c r="Q285" s="9">
        <v>0</v>
      </c>
      <c r="R285" s="9">
        <v>0</v>
      </c>
      <c r="S285" s="8">
        <v>4880</v>
      </c>
      <c r="T285" s="9">
        <v>29</v>
      </c>
      <c r="U285" s="9">
        <f t="shared" si="46"/>
        <v>4850</v>
      </c>
      <c r="V285" s="9">
        <f>COUNTIF(B:B,B285)</f>
        <v>16</v>
      </c>
      <c r="W285" s="7">
        <v>16</v>
      </c>
      <c r="X285" s="7">
        <f>BM285-W285-6</f>
        <v>27.57</v>
      </c>
      <c r="Y285" s="9">
        <v>0</v>
      </c>
      <c r="Z285" s="9">
        <v>1</v>
      </c>
      <c r="AA285" s="9">
        <v>0</v>
      </c>
      <c r="AB285" s="9">
        <v>0</v>
      </c>
      <c r="AC285" s="9">
        <v>1</v>
      </c>
      <c r="AD285" s="29">
        <v>0</v>
      </c>
      <c r="AE285" s="9">
        <v>0</v>
      </c>
      <c r="AF285" s="9">
        <v>1</v>
      </c>
      <c r="AG285" s="29">
        <v>0</v>
      </c>
      <c r="AH285" s="9">
        <v>1</v>
      </c>
      <c r="AI285" s="29">
        <v>0</v>
      </c>
      <c r="AJ285" s="20">
        <v>2011</v>
      </c>
      <c r="AK285" s="32">
        <f t="shared" si="48"/>
        <v>0.3972</v>
      </c>
      <c r="AL285" s="32">
        <v>0.26300000000000001</v>
      </c>
      <c r="AM285" s="32">
        <v>0.2162</v>
      </c>
      <c r="AN285" s="42">
        <v>0.1236</v>
      </c>
      <c r="AO285" s="41">
        <v>1</v>
      </c>
      <c r="AP285" s="17">
        <v>0</v>
      </c>
      <c r="AQ285">
        <v>0.18748699999999999</v>
      </c>
      <c r="AR285" s="39">
        <f t="shared" si="4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1</v>
      </c>
      <c r="BP285">
        <v>0</v>
      </c>
      <c r="BQ285">
        <v>0</v>
      </c>
      <c r="BR285">
        <v>0</v>
      </c>
      <c r="BS285">
        <v>0</v>
      </c>
      <c r="BT285">
        <v>0</v>
      </c>
      <c r="BU285" s="17">
        <v>0</v>
      </c>
      <c r="BV285">
        <v>0</v>
      </c>
      <c r="BW285">
        <v>0</v>
      </c>
      <c r="BX285">
        <v>1</v>
      </c>
      <c r="BY285" s="17">
        <v>0</v>
      </c>
      <c r="BZ285">
        <v>1</v>
      </c>
      <c r="CA285">
        <v>0</v>
      </c>
      <c r="CB285">
        <v>0</v>
      </c>
      <c r="CC285">
        <v>0</v>
      </c>
      <c r="CD285" s="17">
        <v>0</v>
      </c>
      <c r="CE285">
        <v>1</v>
      </c>
      <c r="CF285">
        <v>0</v>
      </c>
      <c r="CG285">
        <v>0</v>
      </c>
      <c r="CH285">
        <v>0</v>
      </c>
      <c r="CI285">
        <v>0</v>
      </c>
      <c r="CJ285">
        <v>1</v>
      </c>
      <c r="CK285">
        <v>1</v>
      </c>
      <c r="CL285">
        <v>0</v>
      </c>
      <c r="CM285">
        <v>1</v>
      </c>
      <c r="CN285">
        <v>1</v>
      </c>
      <c r="CO285">
        <v>1</v>
      </c>
      <c r="CP285" s="17">
        <v>1</v>
      </c>
      <c r="CQ285">
        <v>0</v>
      </c>
      <c r="CR285">
        <v>0</v>
      </c>
      <c r="CS285">
        <v>0</v>
      </c>
      <c r="CT285">
        <v>1</v>
      </c>
      <c r="CU285">
        <v>34</v>
      </c>
      <c r="DA285" s="33" t="s">
        <v>85</v>
      </c>
    </row>
    <row r="286" spans="1:105" x14ac:dyDescent="0.25">
      <c r="A286">
        <v>285</v>
      </c>
      <c r="B286">
        <v>19</v>
      </c>
      <c r="C286" s="24" t="s">
        <v>219</v>
      </c>
      <c r="D286" s="12">
        <v>10.99528104162324</v>
      </c>
      <c r="E286" s="13">
        <v>2.0495530050392889</v>
      </c>
      <c r="F286" s="7">
        <v>5.36472148541114</v>
      </c>
      <c r="G286" s="7">
        <f t="shared" si="43"/>
        <v>8.9457280365839509</v>
      </c>
      <c r="H286" s="15">
        <f t="shared" si="44"/>
        <v>13.04483404666253</v>
      </c>
      <c r="I286" s="11">
        <f>IFERROR(F286/SQRT(F286^2+U286), "X")</f>
        <v>7.6805364073472646E-2</v>
      </c>
      <c r="J286" s="32">
        <f>IFERROR(SQRT((1-I286^2)/U286), "X")</f>
        <v>1.4316747716044097E-2</v>
      </c>
      <c r="K286" s="32">
        <f t="shared" si="45"/>
        <v>69.848265809653654</v>
      </c>
      <c r="L286" s="8">
        <v>1</v>
      </c>
      <c r="M286" s="9">
        <v>0</v>
      </c>
      <c r="N286" s="8">
        <v>0</v>
      </c>
      <c r="O286" s="9">
        <v>1</v>
      </c>
      <c r="P286" s="9">
        <v>0</v>
      </c>
      <c r="Q286" s="9">
        <v>0</v>
      </c>
      <c r="R286" s="9">
        <v>0</v>
      </c>
      <c r="S286" s="8">
        <v>4880</v>
      </c>
      <c r="T286" s="9">
        <v>29</v>
      </c>
      <c r="U286" s="9">
        <f t="shared" si="46"/>
        <v>4850</v>
      </c>
      <c r="V286" s="9">
        <f>COUNTIF(B:B,B286)</f>
        <v>16</v>
      </c>
      <c r="W286" s="7">
        <v>21</v>
      </c>
      <c r="X286" s="7">
        <f>BM286-W286-6</f>
        <v>22.57</v>
      </c>
      <c r="Y286" s="9">
        <v>0</v>
      </c>
      <c r="Z286" s="9">
        <v>1</v>
      </c>
      <c r="AA286" s="9">
        <v>0</v>
      </c>
      <c r="AB286" s="9">
        <v>0</v>
      </c>
      <c r="AC286" s="9">
        <v>1</v>
      </c>
      <c r="AD286" s="29">
        <v>0</v>
      </c>
      <c r="AE286" s="9">
        <v>0</v>
      </c>
      <c r="AF286" s="9">
        <v>1</v>
      </c>
      <c r="AG286" s="29">
        <v>0</v>
      </c>
      <c r="AH286" s="9">
        <v>1</v>
      </c>
      <c r="AI286" s="29">
        <v>0</v>
      </c>
      <c r="AJ286" s="20">
        <v>2011</v>
      </c>
      <c r="AK286" s="32">
        <f t="shared" si="48"/>
        <v>0.3972</v>
      </c>
      <c r="AL286" s="32">
        <v>0.26300000000000001</v>
      </c>
      <c r="AM286" s="32">
        <v>0.2162</v>
      </c>
      <c r="AN286" s="42">
        <v>0.1236</v>
      </c>
      <c r="AO286" s="41">
        <v>1</v>
      </c>
      <c r="AP286" s="17">
        <v>0</v>
      </c>
      <c r="AQ286">
        <v>0.18748699999999999</v>
      </c>
      <c r="AR286" s="39">
        <f t="shared" si="4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1</v>
      </c>
      <c r="BP286">
        <v>0</v>
      </c>
      <c r="BQ286">
        <v>0</v>
      </c>
      <c r="BR286">
        <v>0</v>
      </c>
      <c r="BS286">
        <v>0</v>
      </c>
      <c r="BT286">
        <v>0</v>
      </c>
      <c r="BU286" s="17">
        <v>0</v>
      </c>
      <c r="BV286">
        <v>0</v>
      </c>
      <c r="BW286">
        <v>0</v>
      </c>
      <c r="BX286">
        <v>1</v>
      </c>
      <c r="BY286" s="17">
        <v>0</v>
      </c>
      <c r="BZ286">
        <v>1</v>
      </c>
      <c r="CA286">
        <v>0</v>
      </c>
      <c r="CB286">
        <v>0</v>
      </c>
      <c r="CC286">
        <v>0</v>
      </c>
      <c r="CD286" s="17">
        <v>0</v>
      </c>
      <c r="CE286">
        <v>1</v>
      </c>
      <c r="CF286">
        <v>0</v>
      </c>
      <c r="CG286">
        <v>0</v>
      </c>
      <c r="CH286">
        <v>0</v>
      </c>
      <c r="CI286">
        <v>0</v>
      </c>
      <c r="CJ286">
        <v>1</v>
      </c>
      <c r="CK286">
        <v>1</v>
      </c>
      <c r="CL286">
        <v>0</v>
      </c>
      <c r="CM286">
        <v>1</v>
      </c>
      <c r="CN286">
        <v>1</v>
      </c>
      <c r="CO286">
        <v>1</v>
      </c>
      <c r="CP286" s="17">
        <v>1</v>
      </c>
      <c r="CQ286">
        <v>0</v>
      </c>
      <c r="CR286">
        <v>0</v>
      </c>
      <c r="CS286">
        <v>0</v>
      </c>
      <c r="CT286">
        <v>1</v>
      </c>
      <c r="CU286">
        <v>34</v>
      </c>
      <c r="DA286" s="33" t="s">
        <v>85</v>
      </c>
    </row>
    <row r="287" spans="1:105" x14ac:dyDescent="0.25">
      <c r="A287">
        <v>286</v>
      </c>
      <c r="B287">
        <v>19</v>
      </c>
      <c r="C287" s="24" t="s">
        <v>219</v>
      </c>
      <c r="D287" s="12">
        <v>1.39385068411813</v>
      </c>
      <c r="E287" s="13">
        <v>5.2275794464907301</v>
      </c>
      <c r="F287" s="7">
        <v>0.26663405088062619</v>
      </c>
      <c r="G287" s="7">
        <f t="shared" si="43"/>
        <v>-3.8337287623726004</v>
      </c>
      <c r="H287" s="15">
        <f t="shared" si="44"/>
        <v>6.6214301306088599</v>
      </c>
      <c r="I287" s="11">
        <f>IFERROR(F287/SQRT(F287^2+U287), "X")</f>
        <v>3.8529197966167953E-3</v>
      </c>
      <c r="J287" s="32">
        <f>IFERROR(SQRT((1-I287^2)/U287), "X")</f>
        <v>1.44502166317151E-2</v>
      </c>
      <c r="K287" s="32">
        <f t="shared" si="45"/>
        <v>69.203114768896697</v>
      </c>
      <c r="L287" s="8">
        <v>1</v>
      </c>
      <c r="M287" s="9">
        <v>0</v>
      </c>
      <c r="N287" s="8">
        <v>0</v>
      </c>
      <c r="O287" s="9">
        <v>1</v>
      </c>
      <c r="P287" s="9">
        <v>0</v>
      </c>
      <c r="Q287" s="9">
        <v>0</v>
      </c>
      <c r="R287" s="9">
        <v>0</v>
      </c>
      <c r="S287" s="8">
        <v>4821</v>
      </c>
      <c r="T287" s="9">
        <v>31</v>
      </c>
      <c r="U287" s="9">
        <f t="shared" si="46"/>
        <v>4789</v>
      </c>
      <c r="V287" s="9">
        <f>COUNTIF(B:B,B287)</f>
        <v>16</v>
      </c>
      <c r="W287" s="7">
        <v>6</v>
      </c>
      <c r="X287" s="7">
        <f>BM287-W287-6</f>
        <v>37.57</v>
      </c>
      <c r="Y287" s="9">
        <v>0</v>
      </c>
      <c r="Z287" s="9">
        <v>1</v>
      </c>
      <c r="AA287" s="9">
        <v>0</v>
      </c>
      <c r="AB287" s="9">
        <v>0</v>
      </c>
      <c r="AC287" s="9">
        <v>1</v>
      </c>
      <c r="AD287" s="29">
        <v>0</v>
      </c>
      <c r="AE287" s="9">
        <v>0</v>
      </c>
      <c r="AF287" s="9">
        <v>1</v>
      </c>
      <c r="AG287" s="29">
        <v>0</v>
      </c>
      <c r="AH287" s="9">
        <v>1</v>
      </c>
      <c r="AI287" s="29">
        <v>0</v>
      </c>
      <c r="AJ287" s="20">
        <v>2011</v>
      </c>
      <c r="AK287" s="32">
        <f t="shared" si="48"/>
        <v>0.3972</v>
      </c>
      <c r="AL287" s="32">
        <v>0.26300000000000001</v>
      </c>
      <c r="AM287" s="32">
        <v>0.2162</v>
      </c>
      <c r="AN287" s="42">
        <v>0.1236</v>
      </c>
      <c r="AO287" s="41">
        <v>1</v>
      </c>
      <c r="AP287" s="17">
        <v>0</v>
      </c>
      <c r="AQ287">
        <v>0.18748699999999999</v>
      </c>
      <c r="AR287" s="39">
        <f t="shared" si="4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1</v>
      </c>
      <c r="BP287">
        <v>0</v>
      </c>
      <c r="BQ287">
        <v>0</v>
      </c>
      <c r="BR287">
        <v>0</v>
      </c>
      <c r="BS287">
        <v>0</v>
      </c>
      <c r="BT287">
        <v>0</v>
      </c>
      <c r="BU287" s="17">
        <v>0</v>
      </c>
      <c r="BV287">
        <v>0</v>
      </c>
      <c r="BW287">
        <v>1</v>
      </c>
      <c r="BX287">
        <v>0</v>
      </c>
      <c r="BY287" s="17">
        <v>0</v>
      </c>
      <c r="BZ287">
        <v>1</v>
      </c>
      <c r="CA287">
        <v>0</v>
      </c>
      <c r="CB287">
        <v>0</v>
      </c>
      <c r="CC287">
        <v>0</v>
      </c>
      <c r="CD287" s="17">
        <v>0</v>
      </c>
      <c r="CE287">
        <v>1</v>
      </c>
      <c r="CF287">
        <v>0</v>
      </c>
      <c r="CG287">
        <v>0</v>
      </c>
      <c r="CH287">
        <v>0</v>
      </c>
      <c r="CI287">
        <v>0</v>
      </c>
      <c r="CJ287">
        <v>1</v>
      </c>
      <c r="CK287">
        <v>1</v>
      </c>
      <c r="CL287">
        <v>0</v>
      </c>
      <c r="CM287">
        <v>1</v>
      </c>
      <c r="CN287">
        <v>1</v>
      </c>
      <c r="CO287">
        <v>1</v>
      </c>
      <c r="CP287" s="17">
        <v>1</v>
      </c>
      <c r="CQ287">
        <v>0</v>
      </c>
      <c r="CR287">
        <v>0</v>
      </c>
      <c r="CS287">
        <v>0</v>
      </c>
      <c r="CT287">
        <v>1</v>
      </c>
      <c r="CU287">
        <v>34</v>
      </c>
      <c r="DA287" s="33" t="s">
        <v>85</v>
      </c>
    </row>
    <row r="288" spans="1:105" x14ac:dyDescent="0.25">
      <c r="A288">
        <v>287</v>
      </c>
      <c r="B288">
        <v>19</v>
      </c>
      <c r="C288" s="24" t="s">
        <v>219</v>
      </c>
      <c r="D288" s="12">
        <v>1.396960877242837</v>
      </c>
      <c r="E288" s="13">
        <v>8.9180598417174259</v>
      </c>
      <c r="F288" s="7">
        <v>0.1566440349175558</v>
      </c>
      <c r="G288" s="7">
        <f t="shared" si="43"/>
        <v>-7.5210989644745894</v>
      </c>
      <c r="H288" s="15">
        <f t="shared" si="44"/>
        <v>10.315020718960263</v>
      </c>
      <c r="I288" s="11">
        <f>IFERROR(F288/SQRT(F288^2+U288), "X")</f>
        <v>2.2635512410683397E-3</v>
      </c>
      <c r="J288" s="32">
        <f>IFERROR(SQRT((1-I288^2)/U288), "X")</f>
        <v>1.4450286870225745E-2</v>
      </c>
      <c r="K288" s="32">
        <f t="shared" si="45"/>
        <v>69.202778393310737</v>
      </c>
      <c r="L288" s="8">
        <v>1</v>
      </c>
      <c r="M288" s="9">
        <v>0</v>
      </c>
      <c r="N288" s="8">
        <v>0</v>
      </c>
      <c r="O288" s="9">
        <v>1</v>
      </c>
      <c r="P288" s="9">
        <v>0</v>
      </c>
      <c r="Q288" s="9">
        <v>0</v>
      </c>
      <c r="R288" s="9">
        <v>0</v>
      </c>
      <c r="S288" s="8">
        <v>4821</v>
      </c>
      <c r="T288" s="9">
        <v>31</v>
      </c>
      <c r="U288" s="9">
        <f t="shared" si="46"/>
        <v>4789</v>
      </c>
      <c r="V288" s="9">
        <f>COUNTIF(B:B,B288)</f>
        <v>16</v>
      </c>
      <c r="W288" s="7">
        <v>12</v>
      </c>
      <c r="X288" s="7">
        <f>BM288-W288-6</f>
        <v>31.57</v>
      </c>
      <c r="Y288" s="9">
        <v>0</v>
      </c>
      <c r="Z288" s="9">
        <v>1</v>
      </c>
      <c r="AA288" s="9">
        <v>0</v>
      </c>
      <c r="AB288" s="9">
        <v>0</v>
      </c>
      <c r="AC288" s="9">
        <v>1</v>
      </c>
      <c r="AD288" s="29">
        <v>0</v>
      </c>
      <c r="AE288" s="9">
        <v>0</v>
      </c>
      <c r="AF288" s="9">
        <v>1</v>
      </c>
      <c r="AG288" s="29">
        <v>0</v>
      </c>
      <c r="AH288" s="9">
        <v>1</v>
      </c>
      <c r="AI288" s="29">
        <v>0</v>
      </c>
      <c r="AJ288" s="20">
        <v>2011</v>
      </c>
      <c r="AK288" s="32">
        <f t="shared" si="48"/>
        <v>0.3972</v>
      </c>
      <c r="AL288" s="32">
        <v>0.26300000000000001</v>
      </c>
      <c r="AM288" s="32">
        <v>0.2162</v>
      </c>
      <c r="AN288" s="42">
        <v>0.1236</v>
      </c>
      <c r="AO288" s="41">
        <v>1</v>
      </c>
      <c r="AP288" s="17">
        <v>0</v>
      </c>
      <c r="AQ288">
        <v>0.18748699999999999</v>
      </c>
      <c r="AR288" s="39">
        <f t="shared" si="4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1</v>
      </c>
      <c r="BP288">
        <v>0</v>
      </c>
      <c r="BQ288">
        <v>0</v>
      </c>
      <c r="BR288">
        <v>0</v>
      </c>
      <c r="BS288">
        <v>0</v>
      </c>
      <c r="BT288">
        <v>0</v>
      </c>
      <c r="BU288" s="17">
        <v>0</v>
      </c>
      <c r="BV288">
        <v>0</v>
      </c>
      <c r="BW288">
        <v>1</v>
      </c>
      <c r="BX288">
        <v>0</v>
      </c>
      <c r="BY288" s="17">
        <v>0</v>
      </c>
      <c r="BZ288">
        <v>1</v>
      </c>
      <c r="CA288">
        <v>0</v>
      </c>
      <c r="CB288">
        <v>0</v>
      </c>
      <c r="CC288">
        <v>0</v>
      </c>
      <c r="CD288" s="17">
        <v>0</v>
      </c>
      <c r="CE288">
        <v>1</v>
      </c>
      <c r="CF288">
        <v>0</v>
      </c>
      <c r="CG288">
        <v>0</v>
      </c>
      <c r="CH288">
        <v>0</v>
      </c>
      <c r="CI288">
        <v>0</v>
      </c>
      <c r="CJ288">
        <v>1</v>
      </c>
      <c r="CK288">
        <v>1</v>
      </c>
      <c r="CL288">
        <v>0</v>
      </c>
      <c r="CM288">
        <v>1</v>
      </c>
      <c r="CN288">
        <v>1</v>
      </c>
      <c r="CO288">
        <v>1</v>
      </c>
      <c r="CP288" s="17">
        <v>1</v>
      </c>
      <c r="CQ288">
        <v>0</v>
      </c>
      <c r="CR288">
        <v>0</v>
      </c>
      <c r="CS288">
        <v>0</v>
      </c>
      <c r="CT288">
        <v>1</v>
      </c>
      <c r="CU288">
        <v>34</v>
      </c>
      <c r="DA288" s="33" t="s">
        <v>85</v>
      </c>
    </row>
    <row r="289" spans="1:105" x14ac:dyDescent="0.25">
      <c r="A289">
        <v>288</v>
      </c>
      <c r="B289">
        <v>19</v>
      </c>
      <c r="C289" s="24" t="s">
        <v>219</v>
      </c>
      <c r="D289" s="12">
        <v>3.1982685342211381</v>
      </c>
      <c r="E289" s="13">
        <v>4.1337380694557888</v>
      </c>
      <c r="F289" s="7">
        <v>0.77369888475836446</v>
      </c>
      <c r="G289" s="7">
        <f t="shared" si="43"/>
        <v>-0.93546953523465071</v>
      </c>
      <c r="H289" s="15">
        <f t="shared" si="44"/>
        <v>7.3320066036769269</v>
      </c>
      <c r="I289" s="11">
        <f>IFERROR(F289/SQRT(F289^2+U289), "X")</f>
        <v>1.1179500798345203E-2</v>
      </c>
      <c r="J289" s="32">
        <f>IFERROR(SQRT((1-I289^2)/U289), "X")</f>
        <v>1.4449420851674995E-2</v>
      </c>
      <c r="K289" s="32">
        <f t="shared" si="45"/>
        <v>69.206926025971399</v>
      </c>
      <c r="L289" s="8">
        <v>1</v>
      </c>
      <c r="M289" s="9">
        <v>0</v>
      </c>
      <c r="N289" s="8">
        <v>0</v>
      </c>
      <c r="O289" s="9">
        <v>1</v>
      </c>
      <c r="P289" s="9">
        <v>0</v>
      </c>
      <c r="Q289" s="9">
        <v>0</v>
      </c>
      <c r="R289" s="9">
        <v>0</v>
      </c>
      <c r="S289" s="8">
        <v>4821</v>
      </c>
      <c r="T289" s="9">
        <v>31</v>
      </c>
      <c r="U289" s="9">
        <f t="shared" si="46"/>
        <v>4789</v>
      </c>
      <c r="V289" s="9">
        <f>COUNTIF(B:B,B289)</f>
        <v>16</v>
      </c>
      <c r="W289" s="7">
        <v>16</v>
      </c>
      <c r="X289" s="7">
        <f>BM289-W289-6</f>
        <v>27.57</v>
      </c>
      <c r="Y289" s="9">
        <v>0</v>
      </c>
      <c r="Z289" s="9">
        <v>1</v>
      </c>
      <c r="AA289" s="9">
        <v>0</v>
      </c>
      <c r="AB289" s="9">
        <v>0</v>
      </c>
      <c r="AC289" s="9">
        <v>1</v>
      </c>
      <c r="AD289" s="29">
        <v>0</v>
      </c>
      <c r="AE289" s="9">
        <v>0</v>
      </c>
      <c r="AF289" s="9">
        <v>1</v>
      </c>
      <c r="AG289" s="29">
        <v>0</v>
      </c>
      <c r="AH289" s="9">
        <v>1</v>
      </c>
      <c r="AI289" s="29">
        <v>0</v>
      </c>
      <c r="AJ289" s="20">
        <v>2011</v>
      </c>
      <c r="AK289" s="32">
        <f t="shared" si="48"/>
        <v>0.3972</v>
      </c>
      <c r="AL289" s="32">
        <v>0.26300000000000001</v>
      </c>
      <c r="AM289" s="32">
        <v>0.2162</v>
      </c>
      <c r="AN289" s="42">
        <v>0.1236</v>
      </c>
      <c r="AO289" s="41">
        <v>1</v>
      </c>
      <c r="AP289" s="17">
        <v>0</v>
      </c>
      <c r="AQ289">
        <v>0.18748699999999999</v>
      </c>
      <c r="AR289" s="39">
        <f t="shared" si="4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1</v>
      </c>
      <c r="BP289">
        <v>0</v>
      </c>
      <c r="BQ289">
        <v>0</v>
      </c>
      <c r="BR289">
        <v>0</v>
      </c>
      <c r="BS289">
        <v>0</v>
      </c>
      <c r="BT289">
        <v>0</v>
      </c>
      <c r="BU289" s="17">
        <v>0</v>
      </c>
      <c r="BV289">
        <v>0</v>
      </c>
      <c r="BW289">
        <v>1</v>
      </c>
      <c r="BX289">
        <v>0</v>
      </c>
      <c r="BY289" s="17">
        <v>0</v>
      </c>
      <c r="BZ289">
        <v>1</v>
      </c>
      <c r="CA289">
        <v>0</v>
      </c>
      <c r="CB289">
        <v>0</v>
      </c>
      <c r="CC289">
        <v>0</v>
      </c>
      <c r="CD289" s="17">
        <v>0</v>
      </c>
      <c r="CE289">
        <v>1</v>
      </c>
      <c r="CF289">
        <v>0</v>
      </c>
      <c r="CG289">
        <v>0</v>
      </c>
      <c r="CH289">
        <v>0</v>
      </c>
      <c r="CI289">
        <v>0</v>
      </c>
      <c r="CJ289">
        <v>1</v>
      </c>
      <c r="CK289">
        <v>1</v>
      </c>
      <c r="CL289">
        <v>0</v>
      </c>
      <c r="CM289">
        <v>1</v>
      </c>
      <c r="CN289">
        <v>1</v>
      </c>
      <c r="CO289">
        <v>1</v>
      </c>
      <c r="CP289" s="17">
        <v>1</v>
      </c>
      <c r="CQ289">
        <v>0</v>
      </c>
      <c r="CR289">
        <v>0</v>
      </c>
      <c r="CS289">
        <v>0</v>
      </c>
      <c r="CT289">
        <v>1</v>
      </c>
      <c r="CU289">
        <v>34</v>
      </c>
      <c r="DA289" s="33" t="s">
        <v>85</v>
      </c>
    </row>
    <row r="290" spans="1:105" x14ac:dyDescent="0.25">
      <c r="A290">
        <v>289</v>
      </c>
      <c r="B290">
        <v>19</v>
      </c>
      <c r="C290" s="24" t="s">
        <v>219</v>
      </c>
      <c r="D290" s="12">
        <v>4.3893788765642316</v>
      </c>
      <c r="E290" s="13">
        <v>3.3247302202195459</v>
      </c>
      <c r="F290" s="7">
        <v>1.3202210663198961</v>
      </c>
      <c r="G290" s="7">
        <f t="shared" si="43"/>
        <v>1.0646486563446858</v>
      </c>
      <c r="H290" s="15">
        <f t="shared" si="44"/>
        <v>7.714109096783778</v>
      </c>
      <c r="I290" s="11">
        <f>IFERROR(F290/SQRT(F290^2+U290), "X")</f>
        <v>1.9074151257265526E-2</v>
      </c>
      <c r="J290" s="32">
        <f>IFERROR(SQRT((1-I290^2)/U290), "X")</f>
        <v>1.4447694968566549E-2</v>
      </c>
      <c r="K290" s="32">
        <f t="shared" si="45"/>
        <v>69.215193300777216</v>
      </c>
      <c r="L290" s="8">
        <v>1</v>
      </c>
      <c r="M290" s="9">
        <v>0</v>
      </c>
      <c r="N290" s="8">
        <v>0</v>
      </c>
      <c r="O290" s="9">
        <v>1</v>
      </c>
      <c r="P290" s="9">
        <v>0</v>
      </c>
      <c r="Q290" s="9">
        <v>0</v>
      </c>
      <c r="R290" s="9">
        <v>0</v>
      </c>
      <c r="S290" s="8">
        <v>4821</v>
      </c>
      <c r="T290" s="9">
        <v>31</v>
      </c>
      <c r="U290" s="9">
        <f t="shared" si="46"/>
        <v>4789</v>
      </c>
      <c r="V290" s="9">
        <f>COUNTIF(B:B,B290)</f>
        <v>16</v>
      </c>
      <c r="W290" s="7">
        <v>21</v>
      </c>
      <c r="X290" s="7">
        <f>BM290-W290-6</f>
        <v>22.57</v>
      </c>
      <c r="Y290" s="9">
        <v>0</v>
      </c>
      <c r="Z290" s="9">
        <v>1</v>
      </c>
      <c r="AA290" s="9">
        <v>0</v>
      </c>
      <c r="AB290" s="9">
        <v>0</v>
      </c>
      <c r="AC290" s="9">
        <v>1</v>
      </c>
      <c r="AD290" s="29">
        <v>0</v>
      </c>
      <c r="AE290" s="9">
        <v>0</v>
      </c>
      <c r="AF290" s="9">
        <v>1</v>
      </c>
      <c r="AG290" s="29">
        <v>0</v>
      </c>
      <c r="AH290" s="9">
        <v>1</v>
      </c>
      <c r="AI290" s="29">
        <v>0</v>
      </c>
      <c r="AJ290" s="20">
        <v>2011</v>
      </c>
      <c r="AK290" s="32">
        <f t="shared" si="48"/>
        <v>0.3972</v>
      </c>
      <c r="AL290" s="32">
        <v>0.26300000000000001</v>
      </c>
      <c r="AM290" s="32">
        <v>0.2162</v>
      </c>
      <c r="AN290" s="42">
        <v>0.1236</v>
      </c>
      <c r="AO290" s="41">
        <v>1</v>
      </c>
      <c r="AP290" s="17">
        <v>0</v>
      </c>
      <c r="AQ290">
        <v>0.18748699999999999</v>
      </c>
      <c r="AR290" s="39">
        <f t="shared" si="4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1</v>
      </c>
      <c r="BP290">
        <v>0</v>
      </c>
      <c r="BQ290">
        <v>0</v>
      </c>
      <c r="BR290">
        <v>0</v>
      </c>
      <c r="BS290">
        <v>0</v>
      </c>
      <c r="BT290">
        <v>0</v>
      </c>
      <c r="BU290" s="17">
        <v>0</v>
      </c>
      <c r="BV290">
        <v>0</v>
      </c>
      <c r="BW290">
        <v>1</v>
      </c>
      <c r="BX290">
        <v>0</v>
      </c>
      <c r="BY290" s="17">
        <v>0</v>
      </c>
      <c r="BZ290">
        <v>1</v>
      </c>
      <c r="CA290">
        <v>0</v>
      </c>
      <c r="CB290">
        <v>0</v>
      </c>
      <c r="CC290">
        <v>0</v>
      </c>
      <c r="CD290" s="17">
        <v>0</v>
      </c>
      <c r="CE290">
        <v>1</v>
      </c>
      <c r="CF290">
        <v>0</v>
      </c>
      <c r="CG290">
        <v>0</v>
      </c>
      <c r="CH290">
        <v>0</v>
      </c>
      <c r="CI290">
        <v>0</v>
      </c>
      <c r="CJ290">
        <v>1</v>
      </c>
      <c r="CK290">
        <v>1</v>
      </c>
      <c r="CL290">
        <v>0</v>
      </c>
      <c r="CM290">
        <v>1</v>
      </c>
      <c r="CN290">
        <v>1</v>
      </c>
      <c r="CO290">
        <v>1</v>
      </c>
      <c r="CP290" s="17">
        <v>1</v>
      </c>
      <c r="CQ290">
        <v>0</v>
      </c>
      <c r="CR290">
        <v>0</v>
      </c>
      <c r="CS290">
        <v>0</v>
      </c>
      <c r="CT290">
        <v>1</v>
      </c>
      <c r="CU290">
        <v>34</v>
      </c>
      <c r="DA290" s="33" t="s">
        <v>85</v>
      </c>
    </row>
    <row r="291" spans="1:105" x14ac:dyDescent="0.25">
      <c r="A291">
        <v>290</v>
      </c>
      <c r="B291">
        <v>19</v>
      </c>
      <c r="C291" s="24" t="s">
        <v>219</v>
      </c>
      <c r="D291" s="12">
        <v>1.2455640711427569</v>
      </c>
      <c r="E291" s="13">
        <v>3.485345203556415</v>
      </c>
      <c r="F291" s="7">
        <v>0.35737179487179488</v>
      </c>
      <c r="G291" s="7">
        <f t="shared" si="43"/>
        <v>-2.2397811324136581</v>
      </c>
      <c r="H291" s="15">
        <f t="shared" si="44"/>
        <v>4.7309092746991723</v>
      </c>
      <c r="I291" s="11">
        <f>IFERROR(F291/SQRT(F291^2+U291), "X")</f>
        <v>5.1640693268210575E-3</v>
      </c>
      <c r="J291" s="32">
        <f>IFERROR(SQRT((1-I291^2)/U291), "X")</f>
        <v>1.445013121047686E-2</v>
      </c>
      <c r="K291" s="32">
        <f t="shared" si="45"/>
        <v>69.203523859697853</v>
      </c>
      <c r="L291" s="8">
        <v>1</v>
      </c>
      <c r="M291" s="9">
        <v>0</v>
      </c>
      <c r="N291" s="8">
        <v>0</v>
      </c>
      <c r="O291" s="9">
        <v>1</v>
      </c>
      <c r="P291" s="9">
        <v>0</v>
      </c>
      <c r="Q291" s="9">
        <v>0</v>
      </c>
      <c r="R291" s="9">
        <v>0</v>
      </c>
      <c r="S291" s="8">
        <v>4821</v>
      </c>
      <c r="T291" s="9">
        <v>31</v>
      </c>
      <c r="U291" s="9">
        <f t="shared" si="46"/>
        <v>4789</v>
      </c>
      <c r="V291" s="9">
        <f>COUNTIF(B:B,B291)</f>
        <v>16</v>
      </c>
      <c r="W291" s="7">
        <v>6</v>
      </c>
      <c r="X291" s="7">
        <f>BM291-W291-6</f>
        <v>37.57</v>
      </c>
      <c r="Y291" s="9">
        <v>0</v>
      </c>
      <c r="Z291" s="9">
        <v>1</v>
      </c>
      <c r="AA291" s="9">
        <v>0</v>
      </c>
      <c r="AB291" s="9">
        <v>0</v>
      </c>
      <c r="AC291" s="9">
        <v>1</v>
      </c>
      <c r="AD291" s="29">
        <v>0</v>
      </c>
      <c r="AE291" s="9">
        <v>0</v>
      </c>
      <c r="AF291" s="9">
        <v>1</v>
      </c>
      <c r="AG291" s="29">
        <v>0</v>
      </c>
      <c r="AH291" s="9">
        <v>1</v>
      </c>
      <c r="AI291" s="29">
        <v>0</v>
      </c>
      <c r="AJ291" s="20">
        <v>2011</v>
      </c>
      <c r="AK291" s="32">
        <f t="shared" si="48"/>
        <v>0.3972</v>
      </c>
      <c r="AL291" s="32">
        <v>0.26300000000000001</v>
      </c>
      <c r="AM291" s="32">
        <v>0.2162</v>
      </c>
      <c r="AN291" s="42">
        <v>0.1236</v>
      </c>
      <c r="AO291" s="41">
        <v>1</v>
      </c>
      <c r="AP291" s="17">
        <v>0</v>
      </c>
      <c r="AQ291">
        <v>0.18748699999999999</v>
      </c>
      <c r="AR291" s="39">
        <f t="shared" si="4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1</v>
      </c>
      <c r="BP291">
        <v>0</v>
      </c>
      <c r="BQ291">
        <v>0</v>
      </c>
      <c r="BR291">
        <v>0</v>
      </c>
      <c r="BS291">
        <v>0</v>
      </c>
      <c r="BT291">
        <v>0</v>
      </c>
      <c r="BU291" s="17">
        <v>0</v>
      </c>
      <c r="BV291">
        <v>0</v>
      </c>
      <c r="BW291">
        <v>1</v>
      </c>
      <c r="BX291">
        <v>0</v>
      </c>
      <c r="BY291" s="17">
        <v>0</v>
      </c>
      <c r="BZ291">
        <v>1</v>
      </c>
      <c r="CA291">
        <v>0</v>
      </c>
      <c r="CB291">
        <v>0</v>
      </c>
      <c r="CC291">
        <v>0</v>
      </c>
      <c r="CD291" s="17">
        <v>0</v>
      </c>
      <c r="CE291">
        <v>1</v>
      </c>
      <c r="CF291">
        <v>0</v>
      </c>
      <c r="CG291">
        <v>0</v>
      </c>
      <c r="CH291">
        <v>0</v>
      </c>
      <c r="CI291">
        <v>0</v>
      </c>
      <c r="CJ291">
        <v>1</v>
      </c>
      <c r="CK291">
        <v>1</v>
      </c>
      <c r="CL291">
        <v>0</v>
      </c>
      <c r="CM291">
        <v>1</v>
      </c>
      <c r="CN291">
        <v>1</v>
      </c>
      <c r="CO291">
        <v>1</v>
      </c>
      <c r="CP291" s="17">
        <v>1</v>
      </c>
      <c r="CQ291">
        <v>0</v>
      </c>
      <c r="CR291">
        <v>0</v>
      </c>
      <c r="CS291">
        <v>0</v>
      </c>
      <c r="CT291">
        <v>1</v>
      </c>
      <c r="CU291">
        <v>34</v>
      </c>
      <c r="DA291" s="33" t="s">
        <v>85</v>
      </c>
    </row>
    <row r="292" spans="1:105" x14ac:dyDescent="0.25">
      <c r="A292">
        <v>291</v>
      </c>
      <c r="B292">
        <v>19</v>
      </c>
      <c r="C292" s="24" t="s">
        <v>219</v>
      </c>
      <c r="D292" s="12">
        <v>3.1368104442244031</v>
      </c>
      <c r="E292" s="13">
        <v>4.3002068562374038</v>
      </c>
      <c r="F292" s="7">
        <v>0.72945570971184626</v>
      </c>
      <c r="G292" s="7">
        <f t="shared" si="43"/>
        <v>-1.1633964120130007</v>
      </c>
      <c r="H292" s="15">
        <f t="shared" si="44"/>
        <v>7.4370173004618074</v>
      </c>
      <c r="I292" s="11">
        <f>IFERROR(F292/SQRT(F292^2+U292), "X")</f>
        <v>1.054028571930227E-2</v>
      </c>
      <c r="J292" s="32">
        <f>IFERROR(SQRT((1-I292^2)/U292), "X")</f>
        <v>1.4449521168963026E-2</v>
      </c>
      <c r="K292" s="32">
        <f t="shared" si="45"/>
        <v>69.20644554976387</v>
      </c>
      <c r="L292" s="8">
        <v>1</v>
      </c>
      <c r="M292" s="9">
        <v>0</v>
      </c>
      <c r="N292" s="8">
        <v>0</v>
      </c>
      <c r="O292" s="9">
        <v>1</v>
      </c>
      <c r="P292" s="9">
        <v>0</v>
      </c>
      <c r="Q292" s="9">
        <v>0</v>
      </c>
      <c r="R292" s="9">
        <v>0</v>
      </c>
      <c r="S292" s="8">
        <v>4821</v>
      </c>
      <c r="T292" s="9">
        <v>31</v>
      </c>
      <c r="U292" s="9">
        <f t="shared" si="46"/>
        <v>4789</v>
      </c>
      <c r="V292" s="9">
        <f>COUNTIF(B:B,B292)</f>
        <v>16</v>
      </c>
      <c r="W292" s="7">
        <v>12</v>
      </c>
      <c r="X292" s="7">
        <f>BM292-W292-6</f>
        <v>31.57</v>
      </c>
      <c r="Y292" s="9">
        <v>0</v>
      </c>
      <c r="Z292" s="9">
        <v>1</v>
      </c>
      <c r="AA292" s="9">
        <v>0</v>
      </c>
      <c r="AB292" s="9">
        <v>0</v>
      </c>
      <c r="AC292" s="9">
        <v>1</v>
      </c>
      <c r="AD292" s="29">
        <v>0</v>
      </c>
      <c r="AE292" s="9">
        <v>0</v>
      </c>
      <c r="AF292" s="9">
        <v>1</v>
      </c>
      <c r="AG292" s="29">
        <v>0</v>
      </c>
      <c r="AH292" s="9">
        <v>1</v>
      </c>
      <c r="AI292" s="29">
        <v>0</v>
      </c>
      <c r="AJ292" s="20">
        <v>2011</v>
      </c>
      <c r="AK292" s="32">
        <f t="shared" si="48"/>
        <v>0.3972</v>
      </c>
      <c r="AL292" s="32">
        <v>0.26300000000000001</v>
      </c>
      <c r="AM292" s="32">
        <v>0.2162</v>
      </c>
      <c r="AN292" s="42">
        <v>0.1236</v>
      </c>
      <c r="AO292" s="41">
        <v>1</v>
      </c>
      <c r="AP292" s="17">
        <v>0</v>
      </c>
      <c r="AQ292">
        <v>0.18748699999999999</v>
      </c>
      <c r="AR292" s="39">
        <f t="shared" si="4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1</v>
      </c>
      <c r="BP292">
        <v>0</v>
      </c>
      <c r="BQ292">
        <v>0</v>
      </c>
      <c r="BR292">
        <v>0</v>
      </c>
      <c r="BS292">
        <v>0</v>
      </c>
      <c r="BT292">
        <v>0</v>
      </c>
      <c r="BU292" s="17">
        <v>0</v>
      </c>
      <c r="BV292">
        <v>0</v>
      </c>
      <c r="BW292">
        <v>1</v>
      </c>
      <c r="BX292">
        <v>0</v>
      </c>
      <c r="BY292" s="17">
        <v>0</v>
      </c>
      <c r="BZ292">
        <v>1</v>
      </c>
      <c r="CA292">
        <v>0</v>
      </c>
      <c r="CB292">
        <v>0</v>
      </c>
      <c r="CC292">
        <v>0</v>
      </c>
      <c r="CD292" s="17">
        <v>0</v>
      </c>
      <c r="CE292">
        <v>1</v>
      </c>
      <c r="CF292">
        <v>0</v>
      </c>
      <c r="CG292">
        <v>0</v>
      </c>
      <c r="CH292">
        <v>0</v>
      </c>
      <c r="CI292">
        <v>0</v>
      </c>
      <c r="CJ292">
        <v>1</v>
      </c>
      <c r="CK292">
        <v>1</v>
      </c>
      <c r="CL292">
        <v>0</v>
      </c>
      <c r="CM292">
        <v>1</v>
      </c>
      <c r="CN292">
        <v>1</v>
      </c>
      <c r="CO292">
        <v>1</v>
      </c>
      <c r="CP292" s="17">
        <v>1</v>
      </c>
      <c r="CQ292">
        <v>0</v>
      </c>
      <c r="CR292">
        <v>0</v>
      </c>
      <c r="CS292">
        <v>0</v>
      </c>
      <c r="CT292">
        <v>1</v>
      </c>
      <c r="CU292">
        <v>34</v>
      </c>
      <c r="DA292" s="33" t="s">
        <v>85</v>
      </c>
    </row>
    <row r="293" spans="1:105" x14ac:dyDescent="0.25">
      <c r="A293">
        <v>292</v>
      </c>
      <c r="B293">
        <v>19</v>
      </c>
      <c r="C293" s="24" t="s">
        <v>219</v>
      </c>
      <c r="D293" s="12">
        <v>9.0389433100003913</v>
      </c>
      <c r="E293" s="13">
        <v>3.0962035506724952</v>
      </c>
      <c r="F293" s="7">
        <v>2.9193633952254641</v>
      </c>
      <c r="G293" s="7">
        <f t="shared" si="43"/>
        <v>5.9427397593278961</v>
      </c>
      <c r="H293" s="15">
        <f t="shared" si="44"/>
        <v>12.135146860672887</v>
      </c>
      <c r="I293" s="11">
        <f>IFERROR(F293/SQRT(F293^2+U293), "X")</f>
        <v>4.214825897840617E-2</v>
      </c>
      <c r="J293" s="32">
        <f>IFERROR(SQRT((1-I293^2)/U293), "X")</f>
        <v>1.4437482859221445E-2</v>
      </c>
      <c r="K293" s="32">
        <f t="shared" si="45"/>
        <v>69.26415149724555</v>
      </c>
      <c r="L293" s="8">
        <v>1</v>
      </c>
      <c r="M293" s="9">
        <v>0</v>
      </c>
      <c r="N293" s="8">
        <v>0</v>
      </c>
      <c r="O293" s="9">
        <v>1</v>
      </c>
      <c r="P293" s="9">
        <v>0</v>
      </c>
      <c r="Q293" s="9">
        <v>0</v>
      </c>
      <c r="R293" s="9">
        <v>0</v>
      </c>
      <c r="S293" s="8">
        <v>4821</v>
      </c>
      <c r="T293" s="9">
        <v>31</v>
      </c>
      <c r="U293" s="9">
        <f t="shared" si="46"/>
        <v>4789</v>
      </c>
      <c r="V293" s="9">
        <f>COUNTIF(B:B,B293)</f>
        <v>16</v>
      </c>
      <c r="W293" s="7">
        <v>16</v>
      </c>
      <c r="X293" s="7">
        <f>BM293-W293-6</f>
        <v>27.57</v>
      </c>
      <c r="Y293" s="9">
        <v>0</v>
      </c>
      <c r="Z293" s="9">
        <v>1</v>
      </c>
      <c r="AA293" s="9">
        <v>0</v>
      </c>
      <c r="AB293" s="9">
        <v>0</v>
      </c>
      <c r="AC293" s="9">
        <v>1</v>
      </c>
      <c r="AD293" s="29">
        <v>0</v>
      </c>
      <c r="AE293" s="9">
        <v>0</v>
      </c>
      <c r="AF293" s="9">
        <v>1</v>
      </c>
      <c r="AG293" s="29">
        <v>0</v>
      </c>
      <c r="AH293" s="9">
        <v>1</v>
      </c>
      <c r="AI293" s="29">
        <v>0</v>
      </c>
      <c r="AJ293" s="20">
        <v>2011</v>
      </c>
      <c r="AK293" s="32">
        <f t="shared" si="48"/>
        <v>0.3972</v>
      </c>
      <c r="AL293" s="32">
        <v>0.26300000000000001</v>
      </c>
      <c r="AM293" s="32">
        <v>0.2162</v>
      </c>
      <c r="AN293" s="42">
        <v>0.1236</v>
      </c>
      <c r="AO293" s="41">
        <v>1</v>
      </c>
      <c r="AP293" s="17">
        <v>0</v>
      </c>
      <c r="AQ293">
        <v>0.18748699999999999</v>
      </c>
      <c r="AR293" s="39">
        <f t="shared" si="4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1</v>
      </c>
      <c r="BP293">
        <v>0</v>
      </c>
      <c r="BQ293">
        <v>0</v>
      </c>
      <c r="BR293">
        <v>0</v>
      </c>
      <c r="BS293">
        <v>0</v>
      </c>
      <c r="BT293">
        <v>0</v>
      </c>
      <c r="BU293" s="17">
        <v>0</v>
      </c>
      <c r="BV293">
        <v>0</v>
      </c>
      <c r="BW293">
        <v>1</v>
      </c>
      <c r="BX293">
        <v>0</v>
      </c>
      <c r="BY293" s="17">
        <v>0</v>
      </c>
      <c r="BZ293">
        <v>1</v>
      </c>
      <c r="CA293">
        <v>0</v>
      </c>
      <c r="CB293">
        <v>0</v>
      </c>
      <c r="CC293">
        <v>0</v>
      </c>
      <c r="CD293" s="17">
        <v>0</v>
      </c>
      <c r="CE293">
        <v>1</v>
      </c>
      <c r="CF293">
        <v>0</v>
      </c>
      <c r="CG293">
        <v>0</v>
      </c>
      <c r="CH293">
        <v>0</v>
      </c>
      <c r="CI293">
        <v>0</v>
      </c>
      <c r="CJ293">
        <v>1</v>
      </c>
      <c r="CK293">
        <v>1</v>
      </c>
      <c r="CL293">
        <v>0</v>
      </c>
      <c r="CM293">
        <v>1</v>
      </c>
      <c r="CN293">
        <v>1</v>
      </c>
      <c r="CO293">
        <v>1</v>
      </c>
      <c r="CP293" s="17">
        <v>1</v>
      </c>
      <c r="CQ293">
        <v>0</v>
      </c>
      <c r="CR293">
        <v>0</v>
      </c>
      <c r="CS293">
        <v>0</v>
      </c>
      <c r="CT293">
        <v>1</v>
      </c>
      <c r="CU293">
        <v>34</v>
      </c>
      <c r="DA293" s="33" t="s">
        <v>85</v>
      </c>
    </row>
    <row r="294" spans="1:105" s="50" customFormat="1" x14ac:dyDescent="0.25">
      <c r="A294" s="50">
        <v>293</v>
      </c>
      <c r="B294" s="50">
        <v>19</v>
      </c>
      <c r="C294" s="51" t="s">
        <v>219</v>
      </c>
      <c r="D294" s="52">
        <v>10.99264554445076</v>
      </c>
      <c r="E294" s="53">
        <v>2.014606160276327</v>
      </c>
      <c r="F294" s="54">
        <v>5.4564737074679623</v>
      </c>
      <c r="G294" s="54">
        <f t="shared" si="43"/>
        <v>8.9780393841744335</v>
      </c>
      <c r="H294" s="55">
        <f t="shared" si="44"/>
        <v>13.007251704727086</v>
      </c>
      <c r="I294" s="56">
        <f>IFERROR(F294/SQRT(F294^2+U294), "X")</f>
        <v>7.8603851765246743E-2</v>
      </c>
      <c r="J294" s="57">
        <f>IFERROR(SQRT((1-I294^2)/U294), "X")</f>
        <v>1.4405613584771087E-2</v>
      </c>
      <c r="K294" s="57">
        <f t="shared" si="45"/>
        <v>69.417383307931516</v>
      </c>
      <c r="L294" s="58">
        <v>1</v>
      </c>
      <c r="M294" s="59">
        <v>0</v>
      </c>
      <c r="N294" s="58">
        <v>0</v>
      </c>
      <c r="O294" s="59">
        <v>1</v>
      </c>
      <c r="P294" s="59">
        <v>0</v>
      </c>
      <c r="Q294" s="59">
        <v>0</v>
      </c>
      <c r="R294" s="59">
        <v>0</v>
      </c>
      <c r="S294" s="58">
        <v>4821</v>
      </c>
      <c r="T294" s="59">
        <v>31</v>
      </c>
      <c r="U294" s="59">
        <f t="shared" si="46"/>
        <v>4789</v>
      </c>
      <c r="V294" s="59">
        <f>COUNTIF(B:B,B294)</f>
        <v>16</v>
      </c>
      <c r="W294" s="54">
        <v>21</v>
      </c>
      <c r="X294" s="54">
        <f>BM294-W294-6</f>
        <v>22.57</v>
      </c>
      <c r="Y294" s="59">
        <v>0</v>
      </c>
      <c r="Z294" s="59">
        <v>1</v>
      </c>
      <c r="AA294" s="59">
        <v>0</v>
      </c>
      <c r="AB294" s="59">
        <v>0</v>
      </c>
      <c r="AC294" s="59">
        <v>1</v>
      </c>
      <c r="AD294" s="60">
        <v>0</v>
      </c>
      <c r="AE294" s="59">
        <v>0</v>
      </c>
      <c r="AF294" s="59">
        <v>1</v>
      </c>
      <c r="AG294" s="60">
        <v>0</v>
      </c>
      <c r="AH294" s="59">
        <v>1</v>
      </c>
      <c r="AI294" s="60">
        <v>0</v>
      </c>
      <c r="AJ294" s="61">
        <v>2011</v>
      </c>
      <c r="AK294" s="57">
        <f t="shared" si="48"/>
        <v>0.3972</v>
      </c>
      <c r="AL294" s="57">
        <v>0.26300000000000001</v>
      </c>
      <c r="AM294" s="57">
        <v>0.2162</v>
      </c>
      <c r="AN294" s="62">
        <v>0.1236</v>
      </c>
      <c r="AO294" s="63">
        <v>1</v>
      </c>
      <c r="AP294" s="64">
        <v>0</v>
      </c>
      <c r="AQ294" s="50">
        <v>0.18748699999999999</v>
      </c>
      <c r="AR294" s="65">
        <f t="shared" si="4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1</v>
      </c>
      <c r="BP294" s="50">
        <v>0</v>
      </c>
      <c r="BQ294" s="50">
        <v>0</v>
      </c>
      <c r="BR294" s="50">
        <v>0</v>
      </c>
      <c r="BS294" s="50">
        <v>0</v>
      </c>
      <c r="BT294" s="50">
        <v>0</v>
      </c>
      <c r="BU294" s="64">
        <v>0</v>
      </c>
      <c r="BV294" s="50">
        <v>0</v>
      </c>
      <c r="BW294" s="50">
        <v>1</v>
      </c>
      <c r="BX294" s="50">
        <v>0</v>
      </c>
      <c r="BY294" s="64">
        <v>0</v>
      </c>
      <c r="BZ294" s="50">
        <v>1</v>
      </c>
      <c r="CA294" s="50">
        <v>0</v>
      </c>
      <c r="CB294" s="50">
        <v>0</v>
      </c>
      <c r="CC294" s="50">
        <v>0</v>
      </c>
      <c r="CD294" s="64">
        <v>0</v>
      </c>
      <c r="CE294" s="50">
        <v>1</v>
      </c>
      <c r="CF294" s="50">
        <v>0</v>
      </c>
      <c r="CG294" s="50">
        <v>0</v>
      </c>
      <c r="CH294" s="50">
        <v>0</v>
      </c>
      <c r="CI294" s="50">
        <v>0</v>
      </c>
      <c r="CJ294" s="50">
        <v>1</v>
      </c>
      <c r="CK294" s="50">
        <v>1</v>
      </c>
      <c r="CL294">
        <v>0</v>
      </c>
      <c r="CM294" s="50">
        <v>1</v>
      </c>
      <c r="CN294" s="50">
        <v>1</v>
      </c>
      <c r="CO294" s="50">
        <v>1</v>
      </c>
      <c r="CP294" s="64">
        <v>1</v>
      </c>
      <c r="CQ294">
        <v>0</v>
      </c>
      <c r="CR294">
        <v>0</v>
      </c>
      <c r="CS294">
        <v>0</v>
      </c>
      <c r="CT294">
        <v>1</v>
      </c>
      <c r="CU294">
        <v>34</v>
      </c>
      <c r="CV294" s="66"/>
      <c r="DA294" s="33" t="s">
        <v>85</v>
      </c>
    </row>
    <row r="295" spans="1:105" x14ac:dyDescent="0.25">
      <c r="A295">
        <v>294</v>
      </c>
      <c r="B295">
        <v>20</v>
      </c>
      <c r="C295" s="24" t="s">
        <v>232</v>
      </c>
      <c r="D295" s="12">
        <v>7.3</v>
      </c>
      <c r="E295" s="13">
        <v>0.03</v>
      </c>
      <c r="F295" s="7">
        <f t="shared" ref="F295:F322" si="50">D295/E295</f>
        <v>243.33333333333334</v>
      </c>
      <c r="G295" s="7">
        <f t="shared" si="43"/>
        <v>7.27</v>
      </c>
      <c r="H295" s="15">
        <f t="shared" si="44"/>
        <v>7.33</v>
      </c>
      <c r="I295" s="11">
        <f>IFERROR(F295/SQRT(F295^2+U295), "X")</f>
        <v>0.29748793755946545</v>
      </c>
      <c r="J295" s="32">
        <f>IFERROR(SQRT((1-I295^2)/U295), "X")</f>
        <v>1.2225531680525976E-3</v>
      </c>
      <c r="K295" s="32">
        <f t="shared" si="45"/>
        <v>817.96033590334389</v>
      </c>
      <c r="L295" s="8">
        <v>0</v>
      </c>
      <c r="M295" s="9">
        <v>1</v>
      </c>
      <c r="N295" s="8">
        <v>0</v>
      </c>
      <c r="O295" s="9">
        <v>0</v>
      </c>
      <c r="P295" s="9">
        <v>0</v>
      </c>
      <c r="Q295" s="9">
        <v>1</v>
      </c>
      <c r="R295" s="9">
        <v>0</v>
      </c>
      <c r="S295" s="8">
        <v>609852</v>
      </c>
      <c r="T295" s="9">
        <v>3</v>
      </c>
      <c r="U295" s="9">
        <f t="shared" si="46"/>
        <v>609848</v>
      </c>
      <c r="V295" s="9">
        <f>COUNTIF(B:B,B295)</f>
        <v>16</v>
      </c>
      <c r="W295" s="7">
        <v>11.59</v>
      </c>
      <c r="X295" s="7">
        <f>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0</v>
      </c>
      <c r="BR295">
        <v>1</v>
      </c>
      <c r="BS295">
        <v>0</v>
      </c>
      <c r="BT295">
        <v>0</v>
      </c>
      <c r="BU295" s="17">
        <v>0</v>
      </c>
      <c r="BV295">
        <v>0</v>
      </c>
      <c r="BW295">
        <v>0</v>
      </c>
      <c r="BX295">
        <v>0</v>
      </c>
      <c r="BY295" s="17">
        <v>1</v>
      </c>
      <c r="BZ295">
        <v>0</v>
      </c>
      <c r="CA295">
        <v>0</v>
      </c>
      <c r="CB295">
        <v>0</v>
      </c>
      <c r="CC295">
        <v>0</v>
      </c>
      <c r="CD295" s="17">
        <v>0</v>
      </c>
      <c r="CE295">
        <v>1</v>
      </c>
      <c r="CF295">
        <v>0</v>
      </c>
      <c r="CG295">
        <v>0</v>
      </c>
      <c r="CH295">
        <v>0</v>
      </c>
      <c r="CI295">
        <v>0</v>
      </c>
      <c r="CJ295">
        <v>0</v>
      </c>
      <c r="CK295">
        <v>0</v>
      </c>
      <c r="CL295">
        <v>0</v>
      </c>
      <c r="CM295">
        <v>0</v>
      </c>
      <c r="CN295">
        <v>0</v>
      </c>
      <c r="CO295">
        <v>0</v>
      </c>
      <c r="CP295" s="17">
        <v>1</v>
      </c>
      <c r="CQ295">
        <v>0</v>
      </c>
      <c r="CR295">
        <v>591</v>
      </c>
      <c r="CS295">
        <v>0</v>
      </c>
      <c r="CT295">
        <v>1</v>
      </c>
      <c r="CU295">
        <v>20</v>
      </c>
      <c r="DA295" s="33" t="s">
        <v>85</v>
      </c>
    </row>
    <row r="296" spans="1:105" x14ac:dyDescent="0.25">
      <c r="A296">
        <v>295</v>
      </c>
      <c r="B296">
        <v>20</v>
      </c>
      <c r="C296" s="24" t="s">
        <v>232</v>
      </c>
      <c r="D296" s="12">
        <v>6.8</v>
      </c>
      <c r="E296" s="13">
        <v>0.03</v>
      </c>
      <c r="F296" s="7">
        <f t="shared" si="50"/>
        <v>226.66666666666666</v>
      </c>
      <c r="G296" s="7">
        <f t="shared" si="43"/>
        <v>6.77</v>
      </c>
      <c r="H296" s="15">
        <f t="shared" si="44"/>
        <v>6.83</v>
      </c>
      <c r="I296" s="11">
        <f>IFERROR(F296/SQRT(F296^2+U296), "X")</f>
        <v>0.27530222229546214</v>
      </c>
      <c r="J296" s="32">
        <f>IFERROR(SQRT((1-I296^2)/U296), "X")</f>
        <v>1.2145686277740978E-3</v>
      </c>
      <c r="K296" s="32">
        <f t="shared" si="45"/>
        <v>823.33758433450487</v>
      </c>
      <c r="L296" s="8">
        <v>0</v>
      </c>
      <c r="M296" s="9">
        <v>1</v>
      </c>
      <c r="N296" s="8">
        <v>0</v>
      </c>
      <c r="O296" s="9">
        <v>0</v>
      </c>
      <c r="P296" s="9">
        <v>0</v>
      </c>
      <c r="Q296" s="9">
        <v>1</v>
      </c>
      <c r="R296" s="9">
        <v>0</v>
      </c>
      <c r="S296" s="8">
        <v>626511</v>
      </c>
      <c r="T296" s="9">
        <v>3</v>
      </c>
      <c r="U296" s="9">
        <f t="shared" si="46"/>
        <v>626507</v>
      </c>
      <c r="V296" s="9">
        <f>COUNTIF(B:B,B296)</f>
        <v>16</v>
      </c>
      <c r="W296" s="7">
        <v>10.52</v>
      </c>
      <c r="X296" s="7">
        <f>BM296-W296-6</f>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0</v>
      </c>
      <c r="BR296">
        <v>1</v>
      </c>
      <c r="BS296">
        <v>0</v>
      </c>
      <c r="BT296">
        <v>0</v>
      </c>
      <c r="BU296" s="17">
        <v>0</v>
      </c>
      <c r="BV296">
        <v>0</v>
      </c>
      <c r="BW296">
        <v>0</v>
      </c>
      <c r="BX296">
        <v>0</v>
      </c>
      <c r="BY296" s="17">
        <v>1</v>
      </c>
      <c r="BZ296">
        <v>0</v>
      </c>
      <c r="CA296">
        <v>0</v>
      </c>
      <c r="CB296">
        <v>0</v>
      </c>
      <c r="CC296">
        <v>0</v>
      </c>
      <c r="CD296" s="17">
        <v>0</v>
      </c>
      <c r="CE296">
        <v>1</v>
      </c>
      <c r="CF296">
        <v>0</v>
      </c>
      <c r="CG296">
        <v>0</v>
      </c>
      <c r="CH296">
        <v>0</v>
      </c>
      <c r="CI296">
        <v>0</v>
      </c>
      <c r="CJ296">
        <v>0</v>
      </c>
      <c r="CK296">
        <v>0</v>
      </c>
      <c r="CL296">
        <v>0</v>
      </c>
      <c r="CM296">
        <v>0</v>
      </c>
      <c r="CN296">
        <v>0</v>
      </c>
      <c r="CO296">
        <v>0</v>
      </c>
      <c r="CP296" s="17">
        <v>1</v>
      </c>
      <c r="CQ296">
        <v>0</v>
      </c>
      <c r="CR296">
        <v>591</v>
      </c>
      <c r="CS296">
        <v>0</v>
      </c>
      <c r="CT296">
        <v>1</v>
      </c>
      <c r="CU296">
        <v>20</v>
      </c>
      <c r="DA296" s="33" t="s">
        <v>85</v>
      </c>
    </row>
    <row r="297" spans="1:105" x14ac:dyDescent="0.25">
      <c r="A297">
        <v>296</v>
      </c>
      <c r="B297">
        <v>20</v>
      </c>
      <c r="C297" s="24" t="s">
        <v>232</v>
      </c>
      <c r="D297" s="12">
        <v>7.5</v>
      </c>
      <c r="E297" s="13">
        <v>0.03</v>
      </c>
      <c r="F297" s="7">
        <f t="shared" si="50"/>
        <v>250</v>
      </c>
      <c r="G297" s="7">
        <f t="shared" si="43"/>
        <v>7.47</v>
      </c>
      <c r="H297" s="15">
        <f t="shared" si="44"/>
        <v>7.53</v>
      </c>
      <c r="I297" s="11">
        <f>IFERROR(F297/SQRT(F297^2+U297), "X")</f>
        <v>0.28088274233337129</v>
      </c>
      <c r="J297" s="32">
        <f>IFERROR(SQRT((1-I297^2)/U297), "X")</f>
        <v>1.1235309693334852E-3</v>
      </c>
      <c r="K297" s="32">
        <f t="shared" si="45"/>
        <v>890.05112212726294</v>
      </c>
      <c r="L297" s="8">
        <v>0</v>
      </c>
      <c r="M297" s="9">
        <v>1</v>
      </c>
      <c r="N297" s="8">
        <v>0</v>
      </c>
      <c r="O297" s="9">
        <v>0</v>
      </c>
      <c r="P297" s="9">
        <v>0</v>
      </c>
      <c r="Q297" s="9">
        <v>1</v>
      </c>
      <c r="R297" s="9">
        <v>0</v>
      </c>
      <c r="S297" s="8">
        <v>729695</v>
      </c>
      <c r="T297" s="9">
        <v>3</v>
      </c>
      <c r="U297" s="9">
        <f t="shared" si="46"/>
        <v>729691</v>
      </c>
      <c r="V297" s="9">
        <f>COUNTIF(B:B,B297)</f>
        <v>16</v>
      </c>
      <c r="W297" s="7">
        <v>11.59</v>
      </c>
      <c r="X297" s="7">
        <f>BM297-W297-6</f>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0</v>
      </c>
      <c r="BR297">
        <v>1</v>
      </c>
      <c r="BS297">
        <v>0</v>
      </c>
      <c r="BT297">
        <v>0</v>
      </c>
      <c r="BU297" s="17">
        <v>0</v>
      </c>
      <c r="BV297">
        <v>0</v>
      </c>
      <c r="BW297">
        <v>0</v>
      </c>
      <c r="BX297">
        <v>0</v>
      </c>
      <c r="BY297" s="17">
        <v>1</v>
      </c>
      <c r="BZ297">
        <v>0</v>
      </c>
      <c r="CA297">
        <v>0</v>
      </c>
      <c r="CB297">
        <v>0</v>
      </c>
      <c r="CC297">
        <v>0</v>
      </c>
      <c r="CD297" s="17">
        <v>0</v>
      </c>
      <c r="CE297">
        <v>1</v>
      </c>
      <c r="CF297">
        <v>0</v>
      </c>
      <c r="CG297">
        <v>0</v>
      </c>
      <c r="CH297">
        <v>0</v>
      </c>
      <c r="CI297">
        <v>0</v>
      </c>
      <c r="CJ297">
        <v>0</v>
      </c>
      <c r="CK297">
        <v>0</v>
      </c>
      <c r="CL297">
        <v>0</v>
      </c>
      <c r="CM297">
        <v>0</v>
      </c>
      <c r="CN297">
        <v>0</v>
      </c>
      <c r="CO297">
        <v>0</v>
      </c>
      <c r="CP297" s="17">
        <v>1</v>
      </c>
      <c r="CQ297">
        <v>0</v>
      </c>
      <c r="CR297">
        <v>591</v>
      </c>
      <c r="CS297">
        <v>0</v>
      </c>
      <c r="CT297">
        <v>1</v>
      </c>
      <c r="CU297">
        <v>20</v>
      </c>
      <c r="DA297" s="33" t="s">
        <v>85</v>
      </c>
    </row>
    <row r="298" spans="1:105" x14ac:dyDescent="0.25">
      <c r="A298">
        <v>297</v>
      </c>
      <c r="B298">
        <v>20</v>
      </c>
      <c r="C298" s="24" t="s">
        <v>232</v>
      </c>
      <c r="D298" s="12">
        <v>5.5</v>
      </c>
      <c r="E298" s="13">
        <v>0.2</v>
      </c>
      <c r="F298" s="7">
        <f t="shared" si="50"/>
        <v>27.5</v>
      </c>
      <c r="G298" s="7">
        <f t="shared" si="43"/>
        <v>5.3</v>
      </c>
      <c r="H298" s="15">
        <f t="shared" si="44"/>
        <v>5.7</v>
      </c>
      <c r="I298" s="11">
        <f>IFERROR(F298/SQRT(F298^2+U298), "X")</f>
        <v>0.20840959907803441</v>
      </c>
      <c r="J298" s="32">
        <f>IFERROR(SQRT((1-I298^2)/U298), "X")</f>
        <v>7.5785308755648879E-3</v>
      </c>
      <c r="K298" s="32">
        <f t="shared" si="45"/>
        <v>131.95169570717914</v>
      </c>
      <c r="L298" s="8">
        <v>0</v>
      </c>
      <c r="M298" s="9">
        <v>1</v>
      </c>
      <c r="N298" s="8">
        <v>0</v>
      </c>
      <c r="O298" s="9">
        <v>0</v>
      </c>
      <c r="P298" s="9">
        <v>0</v>
      </c>
      <c r="Q298" s="9">
        <v>1</v>
      </c>
      <c r="R298" s="9">
        <v>0</v>
      </c>
      <c r="S298" s="8">
        <v>16659</v>
      </c>
      <c r="T298" s="9">
        <v>3</v>
      </c>
      <c r="U298" s="9">
        <f t="shared" si="46"/>
        <v>16655</v>
      </c>
      <c r="V298" s="9">
        <f>COUNTIF(B:B,B298)</f>
        <v>16</v>
      </c>
      <c r="W298" s="7">
        <v>6.97</v>
      </c>
      <c r="X298" s="7">
        <f>BM298-W298-6</f>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0</v>
      </c>
      <c r="BR298">
        <v>1</v>
      </c>
      <c r="BS298">
        <v>0</v>
      </c>
      <c r="BT298">
        <v>0</v>
      </c>
      <c r="BU298" s="17">
        <v>0</v>
      </c>
      <c r="BV298">
        <v>0</v>
      </c>
      <c r="BW298">
        <v>0</v>
      </c>
      <c r="BX298">
        <v>0</v>
      </c>
      <c r="BY298" s="17">
        <v>1</v>
      </c>
      <c r="BZ298">
        <v>0</v>
      </c>
      <c r="CA298">
        <v>0</v>
      </c>
      <c r="CB298">
        <v>0</v>
      </c>
      <c r="CC298">
        <v>0</v>
      </c>
      <c r="CD298" s="17">
        <v>0</v>
      </c>
      <c r="CE298">
        <v>1</v>
      </c>
      <c r="CF298">
        <v>0</v>
      </c>
      <c r="CG298">
        <v>0</v>
      </c>
      <c r="CH298">
        <v>0</v>
      </c>
      <c r="CI298">
        <v>0</v>
      </c>
      <c r="CJ298">
        <v>0</v>
      </c>
      <c r="CK298">
        <v>0</v>
      </c>
      <c r="CL298">
        <v>0</v>
      </c>
      <c r="CM298">
        <v>0</v>
      </c>
      <c r="CN298">
        <v>0</v>
      </c>
      <c r="CO298">
        <v>0</v>
      </c>
      <c r="CP298" s="17">
        <v>1</v>
      </c>
      <c r="CQ298">
        <v>0</v>
      </c>
      <c r="CR298">
        <v>591</v>
      </c>
      <c r="CS298">
        <v>0</v>
      </c>
      <c r="CT298">
        <v>1</v>
      </c>
      <c r="CU298">
        <v>20</v>
      </c>
      <c r="DA298" s="33" t="s">
        <v>85</v>
      </c>
    </row>
    <row r="299" spans="1:105" x14ac:dyDescent="0.25">
      <c r="A299">
        <v>298</v>
      </c>
      <c r="B299">
        <v>20</v>
      </c>
      <c r="C299" s="24" t="s">
        <v>232</v>
      </c>
      <c r="D299" s="12">
        <v>6.9</v>
      </c>
      <c r="E299" s="13">
        <v>0.1</v>
      </c>
      <c r="F299" s="7">
        <f t="shared" si="50"/>
        <v>69</v>
      </c>
      <c r="G299" s="7">
        <f t="shared" si="43"/>
        <v>6.8000000000000007</v>
      </c>
      <c r="H299" s="15">
        <f t="shared" si="44"/>
        <v>7</v>
      </c>
      <c r="I299" s="11">
        <f>IFERROR(F299/SQRT(F299^2+U299), "X")</f>
        <v>0.248495818581531</v>
      </c>
      <c r="J299" s="32">
        <f>IFERROR(SQRT((1-I299^2)/U299), "X")</f>
        <v>3.6013886750946517E-3</v>
      </c>
      <c r="K299" s="32">
        <f t="shared" si="45"/>
        <v>277.67066823847279</v>
      </c>
      <c r="L299" s="8">
        <v>0</v>
      </c>
      <c r="M299" s="9">
        <v>1</v>
      </c>
      <c r="N299" s="8">
        <v>0</v>
      </c>
      <c r="O299" s="9">
        <v>0</v>
      </c>
      <c r="P299" s="9">
        <v>0</v>
      </c>
      <c r="Q299" s="9">
        <v>1</v>
      </c>
      <c r="R299" s="9">
        <v>0</v>
      </c>
      <c r="S299" s="8">
        <v>72344</v>
      </c>
      <c r="T299" s="9">
        <v>3</v>
      </c>
      <c r="U299" s="9">
        <f t="shared" si="46"/>
        <v>72340</v>
      </c>
      <c r="V299" s="9">
        <f>COUNTIF(B:B,B299)</f>
        <v>16</v>
      </c>
      <c r="W299" s="7">
        <v>10.52</v>
      </c>
      <c r="X299" s="7">
        <f>BM299-W299-6</f>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0</v>
      </c>
      <c r="BR299">
        <v>1</v>
      </c>
      <c r="BS299">
        <v>0</v>
      </c>
      <c r="BT299">
        <v>0</v>
      </c>
      <c r="BU299" s="17">
        <v>0</v>
      </c>
      <c r="BV299">
        <v>0</v>
      </c>
      <c r="BW299">
        <v>0</v>
      </c>
      <c r="BX299">
        <v>0</v>
      </c>
      <c r="BY299" s="17">
        <v>1</v>
      </c>
      <c r="BZ299">
        <v>0</v>
      </c>
      <c r="CA299">
        <v>0</v>
      </c>
      <c r="CB299">
        <v>0</v>
      </c>
      <c r="CC299">
        <v>0</v>
      </c>
      <c r="CD299" s="17">
        <v>0</v>
      </c>
      <c r="CE299">
        <v>1</v>
      </c>
      <c r="CF299">
        <v>0</v>
      </c>
      <c r="CG299">
        <v>0</v>
      </c>
      <c r="CH299">
        <v>0</v>
      </c>
      <c r="CI299">
        <v>0</v>
      </c>
      <c r="CJ299">
        <v>0</v>
      </c>
      <c r="CK299">
        <v>0</v>
      </c>
      <c r="CL299">
        <v>0</v>
      </c>
      <c r="CM299">
        <v>0</v>
      </c>
      <c r="CN299">
        <v>0</v>
      </c>
      <c r="CO299">
        <v>0</v>
      </c>
      <c r="CP299" s="17">
        <v>1</v>
      </c>
      <c r="CQ299">
        <v>0</v>
      </c>
      <c r="CR299">
        <v>591</v>
      </c>
      <c r="CS299">
        <v>0</v>
      </c>
      <c r="CT299">
        <v>1</v>
      </c>
      <c r="CU299">
        <v>20</v>
      </c>
      <c r="DA299" s="33" t="s">
        <v>85</v>
      </c>
    </row>
    <row r="300" spans="1:105" x14ac:dyDescent="0.25">
      <c r="A300">
        <v>299</v>
      </c>
      <c r="B300">
        <v>20</v>
      </c>
      <c r="C300" s="24" t="s">
        <v>232</v>
      </c>
      <c r="D300" s="12">
        <v>7.6</v>
      </c>
      <c r="E300" s="13">
        <v>0.1</v>
      </c>
      <c r="F300" s="7">
        <f t="shared" si="50"/>
        <v>75.999999999999986</v>
      </c>
      <c r="G300" s="7">
        <f t="shared" si="43"/>
        <v>7.5</v>
      </c>
      <c r="H300" s="15">
        <f t="shared" si="44"/>
        <v>7.6999999999999993</v>
      </c>
      <c r="I300" s="11">
        <f>IFERROR(F300/SQRT(F300^2+U300), "X")</f>
        <v>0.18608624280062647</v>
      </c>
      <c r="J300" s="32">
        <f>IFERROR(SQRT((1-I300^2)/U300), "X")</f>
        <v>2.4485031947450858E-3</v>
      </c>
      <c r="K300" s="32">
        <f t="shared" si="45"/>
        <v>408.41278138667496</v>
      </c>
      <c r="L300" s="8">
        <v>0</v>
      </c>
      <c r="M300" s="9">
        <v>1</v>
      </c>
      <c r="N300" s="8">
        <v>0</v>
      </c>
      <c r="O300" s="9">
        <v>0</v>
      </c>
      <c r="P300" s="9">
        <v>0</v>
      </c>
      <c r="Q300" s="9">
        <v>1</v>
      </c>
      <c r="R300" s="9">
        <v>0</v>
      </c>
      <c r="S300" s="8">
        <v>161029</v>
      </c>
      <c r="T300" s="9">
        <v>3</v>
      </c>
      <c r="U300" s="9">
        <f t="shared" si="46"/>
        <v>161025</v>
      </c>
      <c r="V300" s="9">
        <f>COUNTIF(B:B,B300)</f>
        <v>16</v>
      </c>
      <c r="W300" s="7">
        <v>11.59</v>
      </c>
      <c r="X300" s="7">
        <f>BM300-W300-6</f>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0</v>
      </c>
      <c r="BR300">
        <v>1</v>
      </c>
      <c r="BS300">
        <v>0</v>
      </c>
      <c r="BT300">
        <v>0</v>
      </c>
      <c r="BU300" s="17">
        <v>0</v>
      </c>
      <c r="BV300">
        <v>0</v>
      </c>
      <c r="BW300">
        <v>0</v>
      </c>
      <c r="BX300">
        <v>0</v>
      </c>
      <c r="BY300" s="17">
        <v>1</v>
      </c>
      <c r="BZ300">
        <v>0</v>
      </c>
      <c r="CA300">
        <v>0</v>
      </c>
      <c r="CB300">
        <v>0</v>
      </c>
      <c r="CC300">
        <v>0</v>
      </c>
      <c r="CD300" s="17">
        <v>0</v>
      </c>
      <c r="CE300">
        <v>1</v>
      </c>
      <c r="CF300">
        <v>0</v>
      </c>
      <c r="CG300">
        <v>0</v>
      </c>
      <c r="CH300">
        <v>0</v>
      </c>
      <c r="CI300">
        <v>0</v>
      </c>
      <c r="CJ300">
        <v>0</v>
      </c>
      <c r="CK300">
        <v>0</v>
      </c>
      <c r="CL300">
        <v>0</v>
      </c>
      <c r="CM300">
        <v>0</v>
      </c>
      <c r="CN300">
        <v>0</v>
      </c>
      <c r="CO300">
        <v>0</v>
      </c>
      <c r="CP300" s="17">
        <v>1</v>
      </c>
      <c r="CQ300">
        <v>0</v>
      </c>
      <c r="CR300">
        <v>591</v>
      </c>
      <c r="CS300">
        <v>0</v>
      </c>
      <c r="CT300">
        <v>1</v>
      </c>
      <c r="CU300">
        <v>20</v>
      </c>
      <c r="DA300" s="33" t="s">
        <v>85</v>
      </c>
    </row>
    <row r="301" spans="1:105" x14ac:dyDescent="0.25">
      <c r="A301">
        <v>300</v>
      </c>
      <c r="B301">
        <v>20</v>
      </c>
      <c r="C301" s="24" t="s">
        <v>232</v>
      </c>
      <c r="D301" s="12">
        <v>7.5</v>
      </c>
      <c r="E301" s="13">
        <v>0.1</v>
      </c>
      <c r="F301" s="7">
        <f t="shared" si="50"/>
        <v>75</v>
      </c>
      <c r="G301" s="7">
        <f t="shared" si="43"/>
        <v>7.4</v>
      </c>
      <c r="H301" s="15">
        <f t="shared" si="44"/>
        <v>7.6</v>
      </c>
      <c r="I301" s="11">
        <f>IFERROR(F301/SQRT(F301^2+U301), "X")</f>
        <v>0.1213312702998607</v>
      </c>
      <c r="J301" s="32">
        <f>IFERROR(SQRT((1-I301^2)/U301), "X")</f>
        <v>1.6177502706648094E-3</v>
      </c>
      <c r="K301" s="32">
        <f t="shared" si="45"/>
        <v>618.14237842102364</v>
      </c>
      <c r="L301" s="8">
        <v>0</v>
      </c>
      <c r="M301" s="9">
        <v>1</v>
      </c>
      <c r="N301" s="8">
        <v>0</v>
      </c>
      <c r="O301" s="9">
        <v>0</v>
      </c>
      <c r="P301" s="9">
        <v>0</v>
      </c>
      <c r="Q301" s="9">
        <v>1</v>
      </c>
      <c r="R301" s="9">
        <v>0</v>
      </c>
      <c r="S301" s="8">
        <v>376479</v>
      </c>
      <c r="T301" s="9">
        <v>3</v>
      </c>
      <c r="U301" s="9">
        <f t="shared" si="46"/>
        <v>376475</v>
      </c>
      <c r="V301" s="9">
        <f>COUNTIF(B:B,B301)</f>
        <v>16</v>
      </c>
      <c r="W301" s="7">
        <v>12.62</v>
      </c>
      <c r="X301" s="7">
        <f>BM301-W301-6</f>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0</v>
      </c>
      <c r="BR301">
        <v>1</v>
      </c>
      <c r="BS301">
        <v>0</v>
      </c>
      <c r="BT301">
        <v>0</v>
      </c>
      <c r="BU301" s="17">
        <v>0</v>
      </c>
      <c r="BV301">
        <v>0</v>
      </c>
      <c r="BW301">
        <v>0</v>
      </c>
      <c r="BX301">
        <v>0</v>
      </c>
      <c r="BY301" s="17">
        <v>1</v>
      </c>
      <c r="BZ301">
        <v>0</v>
      </c>
      <c r="CA301">
        <v>0</v>
      </c>
      <c r="CB301">
        <v>0</v>
      </c>
      <c r="CC301">
        <v>0</v>
      </c>
      <c r="CD301" s="17">
        <v>0</v>
      </c>
      <c r="CE301">
        <v>1</v>
      </c>
      <c r="CF301">
        <v>0</v>
      </c>
      <c r="CG301">
        <v>0</v>
      </c>
      <c r="CH301">
        <v>0</v>
      </c>
      <c r="CI301">
        <v>0</v>
      </c>
      <c r="CJ301">
        <v>0</v>
      </c>
      <c r="CK301">
        <v>0</v>
      </c>
      <c r="CL301">
        <v>0</v>
      </c>
      <c r="CM301">
        <v>0</v>
      </c>
      <c r="CN301">
        <v>0</v>
      </c>
      <c r="CO301">
        <v>0</v>
      </c>
      <c r="CP301" s="17">
        <v>1</v>
      </c>
      <c r="CQ301">
        <v>0</v>
      </c>
      <c r="CR301">
        <v>591</v>
      </c>
      <c r="CS301">
        <v>0</v>
      </c>
      <c r="CT301">
        <v>1</v>
      </c>
      <c r="CU301">
        <v>20</v>
      </c>
      <c r="DA301" s="33" t="s">
        <v>85</v>
      </c>
    </row>
    <row r="302" spans="1:105" x14ac:dyDescent="0.25">
      <c r="A302">
        <v>301</v>
      </c>
      <c r="B302">
        <v>20</v>
      </c>
      <c r="C302" s="24" t="s">
        <v>232</v>
      </c>
      <c r="D302" s="12">
        <v>10.199999999999999</v>
      </c>
      <c r="E302" s="13">
        <v>0.1</v>
      </c>
      <c r="F302" s="7">
        <f t="shared" si="50"/>
        <v>101.99999999999999</v>
      </c>
      <c r="G302" s="7">
        <f t="shared" si="43"/>
        <v>10.1</v>
      </c>
      <c r="H302" s="15">
        <f t="shared" si="44"/>
        <v>10.299999999999999</v>
      </c>
      <c r="I302" s="11">
        <f>IFERROR(F302/SQRT(F302^2+U302), "X")</f>
        <v>0.30265063701510003</v>
      </c>
      <c r="J302" s="32">
        <f>IFERROR(SQRT((1-I302^2)/U302), "X")</f>
        <v>2.9671631079911773E-3</v>
      </c>
      <c r="K302" s="32">
        <f t="shared" si="45"/>
        <v>337.02225445806988</v>
      </c>
      <c r="L302" s="8">
        <v>0</v>
      </c>
      <c r="M302" s="9">
        <v>1</v>
      </c>
      <c r="N302" s="8">
        <v>0</v>
      </c>
      <c r="O302" s="9">
        <v>0</v>
      </c>
      <c r="P302" s="9">
        <v>0</v>
      </c>
      <c r="Q302" s="9">
        <v>1</v>
      </c>
      <c r="R302" s="9">
        <v>0</v>
      </c>
      <c r="S302" s="8">
        <v>103184</v>
      </c>
      <c r="T302" s="9">
        <v>3</v>
      </c>
      <c r="U302" s="9">
        <f t="shared" si="46"/>
        <v>103180</v>
      </c>
      <c r="V302" s="9">
        <f>COUNTIF(B:B,B302)</f>
        <v>16</v>
      </c>
      <c r="W302" s="7">
        <v>13.7</v>
      </c>
      <c r="X302" s="7">
        <f>BM302-W302-6</f>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0</v>
      </c>
      <c r="BR302">
        <v>1</v>
      </c>
      <c r="BS302">
        <v>0</v>
      </c>
      <c r="BT302">
        <v>0</v>
      </c>
      <c r="BU302" s="17">
        <v>0</v>
      </c>
      <c r="BV302">
        <v>0</v>
      </c>
      <c r="BW302">
        <v>0</v>
      </c>
      <c r="BX302">
        <v>0</v>
      </c>
      <c r="BY302" s="17">
        <v>1</v>
      </c>
      <c r="BZ302">
        <v>0</v>
      </c>
      <c r="CA302">
        <v>0</v>
      </c>
      <c r="CB302">
        <v>0</v>
      </c>
      <c r="CC302">
        <v>0</v>
      </c>
      <c r="CD302" s="17">
        <v>0</v>
      </c>
      <c r="CE302">
        <v>1</v>
      </c>
      <c r="CF302">
        <v>0</v>
      </c>
      <c r="CG302">
        <v>0</v>
      </c>
      <c r="CH302">
        <v>0</v>
      </c>
      <c r="CI302">
        <v>0</v>
      </c>
      <c r="CJ302">
        <v>0</v>
      </c>
      <c r="CK302">
        <v>0</v>
      </c>
      <c r="CL302">
        <v>0</v>
      </c>
      <c r="CM302">
        <v>0</v>
      </c>
      <c r="CN302">
        <v>0</v>
      </c>
      <c r="CO302">
        <v>0</v>
      </c>
      <c r="CP302" s="17">
        <v>1</v>
      </c>
      <c r="CQ302">
        <v>0</v>
      </c>
      <c r="CR302">
        <v>591</v>
      </c>
      <c r="CS302">
        <v>0</v>
      </c>
      <c r="CT302">
        <v>1</v>
      </c>
      <c r="CU302">
        <v>20</v>
      </c>
      <c r="DA302" s="33" t="s">
        <v>85</v>
      </c>
    </row>
    <row r="303" spans="1:105" x14ac:dyDescent="0.25">
      <c r="A303">
        <v>302</v>
      </c>
      <c r="B303">
        <v>20</v>
      </c>
      <c r="C303" s="24" t="s">
        <v>232</v>
      </c>
      <c r="D303" s="12">
        <v>7.4</v>
      </c>
      <c r="E303" s="13">
        <v>1.2</v>
      </c>
      <c r="F303" s="7">
        <f t="shared" si="50"/>
        <v>6.166666666666667</v>
      </c>
      <c r="G303" s="7">
        <f t="shared" si="43"/>
        <v>6.2</v>
      </c>
      <c r="H303" s="15">
        <f t="shared" si="44"/>
        <v>8.6</v>
      </c>
      <c r="I303" s="11">
        <f>IFERROR(F303/SQRT(F303^2+U303), "X")</f>
        <v>7.8963906215058065E-3</v>
      </c>
      <c r="J303" s="32">
        <f>IFERROR(SQRT((1-I303^2)/U303), "X")</f>
        <v>1.280495776460401E-3</v>
      </c>
      <c r="K303" s="32">
        <f t="shared" si="45"/>
        <v>780.94751922121998</v>
      </c>
      <c r="L303" s="8">
        <v>0</v>
      </c>
      <c r="M303" s="9">
        <v>1</v>
      </c>
      <c r="N303" s="8">
        <v>0</v>
      </c>
      <c r="O303" s="9">
        <v>0</v>
      </c>
      <c r="P303" s="9">
        <v>0</v>
      </c>
      <c r="Q303" s="9">
        <v>1</v>
      </c>
      <c r="R303" s="9">
        <v>0</v>
      </c>
      <c r="S303" s="8">
        <v>609852</v>
      </c>
      <c r="T303" s="9">
        <v>10</v>
      </c>
      <c r="U303" s="9">
        <f t="shared" si="46"/>
        <v>609841</v>
      </c>
      <c r="V303" s="9">
        <f>COUNTIF(B:B,B303)</f>
        <v>16</v>
      </c>
      <c r="W303" s="7">
        <v>11.59</v>
      </c>
      <c r="X303" s="7">
        <f>BM303-W303-6</f>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0</v>
      </c>
      <c r="BR303">
        <v>1</v>
      </c>
      <c r="BS303">
        <v>0</v>
      </c>
      <c r="BT303">
        <v>0</v>
      </c>
      <c r="BU303" s="17">
        <v>0</v>
      </c>
      <c r="BV303">
        <v>0</v>
      </c>
      <c r="BW303">
        <v>0</v>
      </c>
      <c r="BX303">
        <v>0</v>
      </c>
      <c r="BY303" s="17">
        <v>1</v>
      </c>
      <c r="BZ303">
        <v>0</v>
      </c>
      <c r="CA303">
        <v>0</v>
      </c>
      <c r="CB303">
        <v>0</v>
      </c>
      <c r="CC303">
        <v>0</v>
      </c>
      <c r="CD303" s="17">
        <v>0</v>
      </c>
      <c r="CE303">
        <v>1</v>
      </c>
      <c r="CF303">
        <v>0</v>
      </c>
      <c r="CG303">
        <v>0</v>
      </c>
      <c r="CH303">
        <v>0</v>
      </c>
      <c r="CI303">
        <v>0</v>
      </c>
      <c r="CJ303">
        <v>0</v>
      </c>
      <c r="CK303">
        <v>0</v>
      </c>
      <c r="CL303">
        <v>0</v>
      </c>
      <c r="CM303">
        <v>0</v>
      </c>
      <c r="CN303">
        <v>0</v>
      </c>
      <c r="CO303">
        <v>0</v>
      </c>
      <c r="CP303" s="17">
        <v>1</v>
      </c>
      <c r="CQ303">
        <v>0</v>
      </c>
      <c r="CR303">
        <v>591</v>
      </c>
      <c r="CS303">
        <v>0</v>
      </c>
      <c r="CT303">
        <v>1</v>
      </c>
      <c r="CU303">
        <v>20</v>
      </c>
      <c r="DA303" s="33" t="s">
        <v>85</v>
      </c>
    </row>
    <row r="304" spans="1:105" x14ac:dyDescent="0.25">
      <c r="A304">
        <v>303</v>
      </c>
      <c r="B304">
        <v>20</v>
      </c>
      <c r="C304" s="24" t="s">
        <v>232</v>
      </c>
      <c r="D304" s="12">
        <v>7.4</v>
      </c>
      <c r="E304" s="13">
        <v>1.2</v>
      </c>
      <c r="F304" s="7">
        <f t="shared" si="50"/>
        <v>6.166666666666667</v>
      </c>
      <c r="G304" s="7">
        <f t="shared" si="43"/>
        <v>6.2</v>
      </c>
      <c r="H304" s="15">
        <f t="shared" si="44"/>
        <v>8.6</v>
      </c>
      <c r="I304" s="11">
        <f>IFERROR(F304/SQRT(F304^2+U304), "X")</f>
        <v>7.8963906215058065E-3</v>
      </c>
      <c r="J304" s="32">
        <f>IFERROR(SQRT((1-I304^2)/U304), "X")</f>
        <v>1.280495776460401E-3</v>
      </c>
      <c r="K304" s="32">
        <f t="shared" si="45"/>
        <v>780.94751922121998</v>
      </c>
      <c r="L304" s="8">
        <v>0</v>
      </c>
      <c r="M304" s="9">
        <v>1</v>
      </c>
      <c r="N304" s="8">
        <v>0</v>
      </c>
      <c r="O304" s="9">
        <v>0</v>
      </c>
      <c r="P304" s="9">
        <v>0</v>
      </c>
      <c r="Q304" s="9">
        <v>1</v>
      </c>
      <c r="R304" s="9">
        <v>0</v>
      </c>
      <c r="S304" s="8">
        <v>609852</v>
      </c>
      <c r="T304" s="9">
        <v>10</v>
      </c>
      <c r="U304" s="9">
        <f t="shared" si="46"/>
        <v>609841</v>
      </c>
      <c r="V304" s="9">
        <f>COUNTIF(B:B,B304)</f>
        <v>16</v>
      </c>
      <c r="W304" s="7">
        <v>11.59</v>
      </c>
      <c r="X304" s="7">
        <f>BM304-W304-6</f>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0</v>
      </c>
      <c r="BR304">
        <v>1</v>
      </c>
      <c r="BS304">
        <v>0</v>
      </c>
      <c r="BT304">
        <v>0</v>
      </c>
      <c r="BU304" s="17">
        <v>0</v>
      </c>
      <c r="BV304">
        <v>0</v>
      </c>
      <c r="BW304">
        <v>0</v>
      </c>
      <c r="BX304">
        <v>0</v>
      </c>
      <c r="BY304" s="17">
        <v>1</v>
      </c>
      <c r="BZ304">
        <v>0</v>
      </c>
      <c r="CA304">
        <v>0</v>
      </c>
      <c r="CB304">
        <v>0</v>
      </c>
      <c r="CC304">
        <v>0</v>
      </c>
      <c r="CD304" s="17">
        <v>0</v>
      </c>
      <c r="CE304">
        <v>1</v>
      </c>
      <c r="CF304">
        <v>0</v>
      </c>
      <c r="CG304">
        <v>0</v>
      </c>
      <c r="CH304">
        <v>0</v>
      </c>
      <c r="CI304">
        <v>0</v>
      </c>
      <c r="CJ304">
        <v>0</v>
      </c>
      <c r="CK304">
        <v>0</v>
      </c>
      <c r="CL304">
        <v>0</v>
      </c>
      <c r="CM304">
        <v>0</v>
      </c>
      <c r="CN304">
        <v>0</v>
      </c>
      <c r="CO304">
        <v>0</v>
      </c>
      <c r="CP304" s="17">
        <v>1</v>
      </c>
      <c r="CQ304">
        <v>0</v>
      </c>
      <c r="CR304">
        <v>591</v>
      </c>
      <c r="CS304">
        <v>0</v>
      </c>
      <c r="CT304">
        <v>1</v>
      </c>
      <c r="CU304">
        <v>20</v>
      </c>
      <c r="DA304" s="33" t="s">
        <v>85</v>
      </c>
    </row>
    <row r="305" spans="1:105" x14ac:dyDescent="0.25">
      <c r="A305">
        <v>304</v>
      </c>
      <c r="B305">
        <v>20</v>
      </c>
      <c r="C305" s="24" t="s">
        <v>232</v>
      </c>
      <c r="D305" s="12">
        <v>7.5</v>
      </c>
      <c r="E305" s="13">
        <v>1.2</v>
      </c>
      <c r="F305" s="7">
        <f t="shared" si="50"/>
        <v>6.25</v>
      </c>
      <c r="G305" s="7">
        <f t="shared" si="43"/>
        <v>6.3</v>
      </c>
      <c r="H305" s="15">
        <f t="shared" si="44"/>
        <v>8.6999999999999993</v>
      </c>
      <c r="I305" s="11">
        <f>IFERROR(F305/SQRT(F305^2+U305), "X")</f>
        <v>8.0030983750574436E-3</v>
      </c>
      <c r="J305" s="32">
        <f>IFERROR(SQRT((1-I305^2)/U305), "X")</f>
        <v>1.2804957400091911E-3</v>
      </c>
      <c r="K305" s="32">
        <f t="shared" si="45"/>
        <v>780.94754145204911</v>
      </c>
      <c r="L305" s="8">
        <v>0</v>
      </c>
      <c r="M305" s="9">
        <v>1</v>
      </c>
      <c r="N305" s="8">
        <v>0</v>
      </c>
      <c r="O305" s="9">
        <v>0</v>
      </c>
      <c r="P305" s="9">
        <v>0</v>
      </c>
      <c r="Q305" s="9">
        <v>1</v>
      </c>
      <c r="R305" s="9">
        <v>0</v>
      </c>
      <c r="S305" s="8">
        <v>609852</v>
      </c>
      <c r="T305" s="9">
        <v>11</v>
      </c>
      <c r="U305" s="9">
        <f t="shared" si="46"/>
        <v>609840</v>
      </c>
      <c r="V305" s="9">
        <f>COUNTIF(B:B,B305)</f>
        <v>16</v>
      </c>
      <c r="W305" s="7">
        <v>11.59</v>
      </c>
      <c r="X305" s="7">
        <f>BM305-W305-6</f>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0</v>
      </c>
      <c r="BR305">
        <v>1</v>
      </c>
      <c r="BS305">
        <v>0</v>
      </c>
      <c r="BT305">
        <v>0</v>
      </c>
      <c r="BU305" s="17">
        <v>0</v>
      </c>
      <c r="BV305">
        <v>0</v>
      </c>
      <c r="BW305">
        <v>0</v>
      </c>
      <c r="BX305">
        <v>0</v>
      </c>
      <c r="BY305" s="17">
        <v>1</v>
      </c>
      <c r="BZ305">
        <v>0</v>
      </c>
      <c r="CA305">
        <v>0</v>
      </c>
      <c r="CB305">
        <v>0</v>
      </c>
      <c r="CC305">
        <v>0</v>
      </c>
      <c r="CD305" s="17">
        <v>0</v>
      </c>
      <c r="CE305">
        <v>1</v>
      </c>
      <c r="CF305">
        <v>0</v>
      </c>
      <c r="CG305">
        <v>0</v>
      </c>
      <c r="CH305">
        <v>0</v>
      </c>
      <c r="CI305">
        <v>0</v>
      </c>
      <c r="CJ305">
        <v>0</v>
      </c>
      <c r="CK305">
        <v>0</v>
      </c>
      <c r="CL305">
        <v>0</v>
      </c>
      <c r="CM305">
        <v>0</v>
      </c>
      <c r="CN305">
        <v>0</v>
      </c>
      <c r="CO305">
        <v>0</v>
      </c>
      <c r="CP305" s="17">
        <v>1</v>
      </c>
      <c r="CQ305">
        <v>0</v>
      </c>
      <c r="CR305">
        <v>591</v>
      </c>
      <c r="CS305">
        <v>0</v>
      </c>
      <c r="CT305">
        <v>1</v>
      </c>
      <c r="CU305">
        <v>20</v>
      </c>
      <c r="DA305" s="33" t="s">
        <v>85</v>
      </c>
    </row>
    <row r="306" spans="1:105" x14ac:dyDescent="0.25">
      <c r="A306">
        <v>305</v>
      </c>
      <c r="B306">
        <v>20</v>
      </c>
      <c r="C306" s="24" t="s">
        <v>232</v>
      </c>
      <c r="D306" s="12">
        <v>6</v>
      </c>
      <c r="E306" s="13">
        <v>1.3</v>
      </c>
      <c r="F306" s="7">
        <f t="shared" si="50"/>
        <v>4.615384615384615</v>
      </c>
      <c r="G306" s="7">
        <f t="shared" si="43"/>
        <v>4.7</v>
      </c>
      <c r="H306" s="15">
        <f t="shared" si="44"/>
        <v>7.3</v>
      </c>
      <c r="I306" s="11">
        <f>IFERROR(F306/SQRT(F306^2+U306), "X")</f>
        <v>5.9100712401924313E-3</v>
      </c>
      <c r="J306" s="32">
        <f>IFERROR(SQRT((1-I306^2)/U306), "X")</f>
        <v>1.2805154353750267E-3</v>
      </c>
      <c r="K306" s="32">
        <f t="shared" si="45"/>
        <v>780.93552984554879</v>
      </c>
      <c r="L306" s="8">
        <v>0</v>
      </c>
      <c r="M306" s="9">
        <v>1</v>
      </c>
      <c r="N306" s="8">
        <v>0</v>
      </c>
      <c r="O306" s="9">
        <v>0</v>
      </c>
      <c r="P306" s="9">
        <v>0</v>
      </c>
      <c r="Q306" s="9">
        <v>1</v>
      </c>
      <c r="R306" s="9">
        <v>0</v>
      </c>
      <c r="S306" s="8">
        <v>609852</v>
      </c>
      <c r="T306" s="9">
        <v>12</v>
      </c>
      <c r="U306" s="9">
        <f t="shared" si="46"/>
        <v>609839</v>
      </c>
      <c r="V306" s="9">
        <f>COUNTIF(B:B,B306)</f>
        <v>16</v>
      </c>
      <c r="W306" s="7">
        <v>11.59</v>
      </c>
      <c r="X306" s="7">
        <f>BM306-W306-6</f>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0</v>
      </c>
      <c r="BR306">
        <v>1</v>
      </c>
      <c r="BS306">
        <v>0</v>
      </c>
      <c r="BT306">
        <v>0</v>
      </c>
      <c r="BU306" s="17">
        <v>0</v>
      </c>
      <c r="BV306">
        <v>0</v>
      </c>
      <c r="BW306">
        <v>0</v>
      </c>
      <c r="BX306">
        <v>0</v>
      </c>
      <c r="BY306" s="17">
        <v>1</v>
      </c>
      <c r="BZ306">
        <v>0</v>
      </c>
      <c r="CA306">
        <v>0</v>
      </c>
      <c r="CB306">
        <v>0</v>
      </c>
      <c r="CC306">
        <v>0</v>
      </c>
      <c r="CD306" s="17">
        <v>0</v>
      </c>
      <c r="CE306">
        <v>1</v>
      </c>
      <c r="CF306">
        <v>0</v>
      </c>
      <c r="CG306">
        <v>0</v>
      </c>
      <c r="CH306">
        <v>0</v>
      </c>
      <c r="CI306">
        <v>0</v>
      </c>
      <c r="CJ306">
        <v>0</v>
      </c>
      <c r="CK306">
        <v>0</v>
      </c>
      <c r="CL306">
        <v>0</v>
      </c>
      <c r="CM306">
        <v>0</v>
      </c>
      <c r="CN306">
        <v>0</v>
      </c>
      <c r="CO306">
        <v>0</v>
      </c>
      <c r="CP306" s="17">
        <v>1</v>
      </c>
      <c r="CQ306">
        <v>0</v>
      </c>
      <c r="CR306">
        <v>591</v>
      </c>
      <c r="CS306">
        <v>0</v>
      </c>
      <c r="CT306">
        <v>1</v>
      </c>
      <c r="CU306">
        <v>20</v>
      </c>
      <c r="DA306" s="33" t="s">
        <v>85</v>
      </c>
    </row>
    <row r="307" spans="1:105" x14ac:dyDescent="0.25">
      <c r="A307">
        <v>306</v>
      </c>
      <c r="B307">
        <v>20</v>
      </c>
      <c r="C307" s="24" t="s">
        <v>232</v>
      </c>
      <c r="D307" s="12">
        <v>7.3</v>
      </c>
      <c r="E307" s="13">
        <v>0.03</v>
      </c>
      <c r="F307" s="7">
        <f t="shared" si="50"/>
        <v>243.33333333333334</v>
      </c>
      <c r="G307" s="7">
        <f t="shared" si="43"/>
        <v>7.27</v>
      </c>
      <c r="H307" s="15">
        <f t="shared" si="44"/>
        <v>7.33</v>
      </c>
      <c r="I307" s="11">
        <f>IFERROR(F307/SQRT(F307^2+U307), "X")</f>
        <v>0.29748927147720233</v>
      </c>
      <c r="J307" s="32">
        <f>IFERROR(SQRT((1-I307^2)/U307), "X")</f>
        <v>1.2225586499063107E-3</v>
      </c>
      <c r="K307" s="32">
        <f t="shared" si="45"/>
        <v>817.95666823561692</v>
      </c>
      <c r="L307" s="8">
        <v>0</v>
      </c>
      <c r="M307" s="9">
        <v>1</v>
      </c>
      <c r="N307" s="8">
        <v>0</v>
      </c>
      <c r="O307" s="9">
        <v>0</v>
      </c>
      <c r="P307" s="9">
        <v>0</v>
      </c>
      <c r="Q307" s="9">
        <v>1</v>
      </c>
      <c r="R307" s="9">
        <v>0</v>
      </c>
      <c r="S307" s="8">
        <v>609852</v>
      </c>
      <c r="T307" s="9">
        <v>9</v>
      </c>
      <c r="U307" s="9">
        <f t="shared" si="46"/>
        <v>609842</v>
      </c>
      <c r="V307" s="9">
        <f>COUNTIF(B:B,B307)</f>
        <v>16</v>
      </c>
      <c r="W307" s="7">
        <v>11.59</v>
      </c>
      <c r="X307" s="7">
        <f>BM307-W307-6</f>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0</v>
      </c>
      <c r="BR307">
        <v>1</v>
      </c>
      <c r="BS307">
        <v>0</v>
      </c>
      <c r="BT307">
        <v>0</v>
      </c>
      <c r="BU307" s="17">
        <v>0</v>
      </c>
      <c r="BV307">
        <v>0</v>
      </c>
      <c r="BW307">
        <v>0</v>
      </c>
      <c r="BX307">
        <v>0</v>
      </c>
      <c r="BY307" s="17">
        <v>1</v>
      </c>
      <c r="BZ307">
        <v>0</v>
      </c>
      <c r="CA307">
        <v>0</v>
      </c>
      <c r="CB307">
        <v>0</v>
      </c>
      <c r="CC307">
        <v>0</v>
      </c>
      <c r="CD307" s="17">
        <v>0</v>
      </c>
      <c r="CE307">
        <v>1</v>
      </c>
      <c r="CF307">
        <v>0</v>
      </c>
      <c r="CG307">
        <v>0</v>
      </c>
      <c r="CH307">
        <v>0</v>
      </c>
      <c r="CI307">
        <v>0</v>
      </c>
      <c r="CJ307">
        <v>0</v>
      </c>
      <c r="CK307">
        <v>0</v>
      </c>
      <c r="CL307">
        <v>0</v>
      </c>
      <c r="CM307">
        <v>0</v>
      </c>
      <c r="CN307">
        <v>0</v>
      </c>
      <c r="CO307">
        <v>0</v>
      </c>
      <c r="CP307" s="17">
        <v>1</v>
      </c>
      <c r="CQ307">
        <v>0</v>
      </c>
      <c r="CR307">
        <v>591</v>
      </c>
      <c r="CS307">
        <v>0</v>
      </c>
      <c r="CT307">
        <v>1</v>
      </c>
      <c r="CU307">
        <v>20</v>
      </c>
      <c r="DA307" s="33" t="s">
        <v>85</v>
      </c>
    </row>
    <row r="308" spans="1:105" x14ac:dyDescent="0.25">
      <c r="A308">
        <v>307</v>
      </c>
      <c r="B308">
        <v>20</v>
      </c>
      <c r="C308" s="24" t="s">
        <v>232</v>
      </c>
      <c r="D308" s="12">
        <v>7.3</v>
      </c>
      <c r="E308" s="13">
        <v>0.03</v>
      </c>
      <c r="F308" s="7">
        <f t="shared" si="50"/>
        <v>243.33333333333334</v>
      </c>
      <c r="G308" s="7">
        <f t="shared" si="43"/>
        <v>7.27</v>
      </c>
      <c r="H308" s="15">
        <f t="shared" si="44"/>
        <v>7.33</v>
      </c>
      <c r="I308" s="11">
        <f>IFERROR(F308/SQRT(F308^2+U308), "X")</f>
        <v>0.29748927147720233</v>
      </c>
      <c r="J308" s="32">
        <f>IFERROR(SQRT((1-I308^2)/U308), "X")</f>
        <v>1.2225586499063107E-3</v>
      </c>
      <c r="K308" s="32">
        <f t="shared" si="45"/>
        <v>817.95666823561692</v>
      </c>
      <c r="L308" s="8">
        <v>0</v>
      </c>
      <c r="M308" s="9">
        <v>1</v>
      </c>
      <c r="N308" s="8">
        <v>0</v>
      </c>
      <c r="O308" s="9">
        <v>0</v>
      </c>
      <c r="P308" s="9">
        <v>0</v>
      </c>
      <c r="Q308" s="9">
        <v>1</v>
      </c>
      <c r="R308" s="9">
        <v>0</v>
      </c>
      <c r="S308" s="8">
        <v>609852</v>
      </c>
      <c r="T308" s="9">
        <v>9</v>
      </c>
      <c r="U308" s="9">
        <f t="shared" si="46"/>
        <v>609842</v>
      </c>
      <c r="V308" s="9">
        <f>COUNTIF(B:B,B308)</f>
        <v>16</v>
      </c>
      <c r="W308" s="7">
        <v>11.59</v>
      </c>
      <c r="X308" s="7">
        <f>BM308-W308-6</f>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0</v>
      </c>
      <c r="BR308">
        <v>1</v>
      </c>
      <c r="BS308">
        <v>0</v>
      </c>
      <c r="BT308">
        <v>0</v>
      </c>
      <c r="BU308" s="17">
        <v>0</v>
      </c>
      <c r="BV308">
        <v>0</v>
      </c>
      <c r="BW308">
        <v>0</v>
      </c>
      <c r="BX308">
        <v>0</v>
      </c>
      <c r="BY308" s="17">
        <v>1</v>
      </c>
      <c r="BZ308">
        <v>0</v>
      </c>
      <c r="CA308">
        <v>0</v>
      </c>
      <c r="CB308">
        <v>0</v>
      </c>
      <c r="CC308">
        <v>0</v>
      </c>
      <c r="CD308" s="17">
        <v>0</v>
      </c>
      <c r="CE308">
        <v>1</v>
      </c>
      <c r="CF308">
        <v>0</v>
      </c>
      <c r="CG308">
        <v>0</v>
      </c>
      <c r="CH308">
        <v>0</v>
      </c>
      <c r="CI308">
        <v>0</v>
      </c>
      <c r="CJ308">
        <v>0</v>
      </c>
      <c r="CK308">
        <v>0</v>
      </c>
      <c r="CL308">
        <v>0</v>
      </c>
      <c r="CM308">
        <v>0</v>
      </c>
      <c r="CN308">
        <v>0</v>
      </c>
      <c r="CO308">
        <v>0</v>
      </c>
      <c r="CP308" s="17">
        <v>1</v>
      </c>
      <c r="CQ308">
        <v>0</v>
      </c>
      <c r="CR308">
        <v>591</v>
      </c>
      <c r="CS308">
        <v>0</v>
      </c>
      <c r="CT308">
        <v>1</v>
      </c>
      <c r="CU308">
        <v>20</v>
      </c>
      <c r="DA308" s="33" t="s">
        <v>85</v>
      </c>
    </row>
    <row r="309" spans="1:105" x14ac:dyDescent="0.25">
      <c r="A309">
        <v>308</v>
      </c>
      <c r="B309">
        <v>20</v>
      </c>
      <c r="C309" s="24" t="s">
        <v>232</v>
      </c>
      <c r="D309" s="12">
        <v>7.3</v>
      </c>
      <c r="E309" s="13">
        <v>0.03</v>
      </c>
      <c r="F309" s="7">
        <f t="shared" si="50"/>
        <v>243.33333333333334</v>
      </c>
      <c r="G309" s="7">
        <f t="shared" si="43"/>
        <v>7.27</v>
      </c>
      <c r="H309" s="15">
        <f t="shared" si="44"/>
        <v>7.33</v>
      </c>
      <c r="I309" s="11">
        <f>IFERROR(F309/SQRT(F309^2+U309), "X")</f>
        <v>0.29748949379856965</v>
      </c>
      <c r="J309" s="32">
        <f>IFERROR(SQRT((1-I309^2)/U309), "X")</f>
        <v>1.2225595635557657E-3</v>
      </c>
      <c r="K309" s="32">
        <f t="shared" si="45"/>
        <v>817.95605695606355</v>
      </c>
      <c r="L309" s="8">
        <v>0</v>
      </c>
      <c r="M309" s="9">
        <v>1</v>
      </c>
      <c r="N309" s="8">
        <v>0</v>
      </c>
      <c r="O309" s="9">
        <v>0</v>
      </c>
      <c r="P309" s="9">
        <v>0</v>
      </c>
      <c r="Q309" s="9">
        <v>1</v>
      </c>
      <c r="R309" s="9">
        <v>0</v>
      </c>
      <c r="S309" s="8">
        <v>609852</v>
      </c>
      <c r="T309" s="9">
        <v>10</v>
      </c>
      <c r="U309" s="9">
        <f t="shared" si="46"/>
        <v>609841</v>
      </c>
      <c r="V309" s="9">
        <f>COUNTIF(B:B,B309)</f>
        <v>16</v>
      </c>
      <c r="W309" s="7">
        <v>11.59</v>
      </c>
      <c r="X309" s="7">
        <f>BM309-W309-6</f>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0</v>
      </c>
      <c r="BR309">
        <v>1</v>
      </c>
      <c r="BS309">
        <v>0</v>
      </c>
      <c r="BT309">
        <v>0</v>
      </c>
      <c r="BU309" s="17">
        <v>0</v>
      </c>
      <c r="BV309">
        <v>0</v>
      </c>
      <c r="BW309">
        <v>0</v>
      </c>
      <c r="BX309">
        <v>0</v>
      </c>
      <c r="BY309" s="17">
        <v>1</v>
      </c>
      <c r="BZ309">
        <v>0</v>
      </c>
      <c r="CA309">
        <v>0</v>
      </c>
      <c r="CB309">
        <v>0</v>
      </c>
      <c r="CC309">
        <v>0</v>
      </c>
      <c r="CD309" s="17">
        <v>0</v>
      </c>
      <c r="CE309">
        <v>1</v>
      </c>
      <c r="CF309">
        <v>0</v>
      </c>
      <c r="CG309">
        <v>0</v>
      </c>
      <c r="CH309">
        <v>0</v>
      </c>
      <c r="CI309">
        <v>0</v>
      </c>
      <c r="CJ309">
        <v>0</v>
      </c>
      <c r="CK309">
        <v>0</v>
      </c>
      <c r="CL309">
        <v>0</v>
      </c>
      <c r="CM309">
        <v>0</v>
      </c>
      <c r="CN309">
        <v>0</v>
      </c>
      <c r="CO309">
        <v>0</v>
      </c>
      <c r="CP309" s="17">
        <v>1</v>
      </c>
      <c r="CQ309">
        <v>0</v>
      </c>
      <c r="CR309">
        <v>591</v>
      </c>
      <c r="CS309">
        <v>0</v>
      </c>
      <c r="CT309">
        <v>1</v>
      </c>
      <c r="CU309">
        <v>20</v>
      </c>
      <c r="DA309" s="33" t="s">
        <v>85</v>
      </c>
    </row>
    <row r="310" spans="1:105" s="50" customFormat="1" x14ac:dyDescent="0.25">
      <c r="A310" s="50">
        <v>309</v>
      </c>
      <c r="B310" s="50">
        <v>20</v>
      </c>
      <c r="C310" s="51" t="s">
        <v>232</v>
      </c>
      <c r="D310" s="52">
        <v>7.3</v>
      </c>
      <c r="E310" s="53">
        <v>0.03</v>
      </c>
      <c r="F310" s="54">
        <f t="shared" si="50"/>
        <v>243.33333333333334</v>
      </c>
      <c r="G310" s="54">
        <f t="shared" si="43"/>
        <v>7.27</v>
      </c>
      <c r="H310" s="55">
        <f t="shared" si="44"/>
        <v>7.33</v>
      </c>
      <c r="I310" s="56">
        <f>IFERROR(F310/SQRT(F310^2+U310), "X")</f>
        <v>0.29748993844279964</v>
      </c>
      <c r="J310" s="57">
        <f>IFERROR(SQRT((1-I310^2)/U310), "X")</f>
        <v>1.2225613908608203E-3</v>
      </c>
      <c r="K310" s="57">
        <f t="shared" si="45"/>
        <v>817.95483439558632</v>
      </c>
      <c r="L310" s="58">
        <v>0</v>
      </c>
      <c r="M310" s="59">
        <v>1</v>
      </c>
      <c r="N310" s="58">
        <v>0</v>
      </c>
      <c r="O310" s="59">
        <v>0</v>
      </c>
      <c r="P310" s="59">
        <v>0</v>
      </c>
      <c r="Q310" s="59">
        <v>1</v>
      </c>
      <c r="R310" s="59">
        <v>0</v>
      </c>
      <c r="S310" s="58">
        <v>609852</v>
      </c>
      <c r="T310" s="59">
        <v>12</v>
      </c>
      <c r="U310" s="59">
        <f t="shared" si="46"/>
        <v>609839</v>
      </c>
      <c r="V310" s="59">
        <f>COUNTIF(B:B,B310)</f>
        <v>16</v>
      </c>
      <c r="W310" s="54">
        <v>11.59</v>
      </c>
      <c r="X310" s="54">
        <f>BM310-W310-6</f>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0</v>
      </c>
      <c r="BR310" s="50">
        <v>1</v>
      </c>
      <c r="BS310" s="50">
        <v>0</v>
      </c>
      <c r="BT310" s="50">
        <v>0</v>
      </c>
      <c r="BU310" s="64">
        <v>0</v>
      </c>
      <c r="BV310" s="50">
        <v>0</v>
      </c>
      <c r="BW310" s="50">
        <v>0</v>
      </c>
      <c r="BX310" s="50">
        <v>0</v>
      </c>
      <c r="BY310" s="64">
        <v>1</v>
      </c>
      <c r="BZ310" s="50">
        <v>0</v>
      </c>
      <c r="CA310" s="50">
        <v>0</v>
      </c>
      <c r="CB310" s="50">
        <v>0</v>
      </c>
      <c r="CC310" s="50">
        <v>0</v>
      </c>
      <c r="CD310" s="64">
        <v>0</v>
      </c>
      <c r="CE310" s="50">
        <v>1</v>
      </c>
      <c r="CF310" s="50">
        <v>0</v>
      </c>
      <c r="CG310" s="50">
        <v>0</v>
      </c>
      <c r="CH310" s="50">
        <v>0</v>
      </c>
      <c r="CI310" s="50">
        <v>0</v>
      </c>
      <c r="CJ310" s="50">
        <v>0</v>
      </c>
      <c r="CK310" s="50">
        <v>0</v>
      </c>
      <c r="CL310">
        <v>0</v>
      </c>
      <c r="CM310" s="50">
        <v>0</v>
      </c>
      <c r="CN310" s="50">
        <v>0</v>
      </c>
      <c r="CO310" s="50">
        <v>0</v>
      </c>
      <c r="CP310" s="64">
        <v>1</v>
      </c>
      <c r="CQ310">
        <v>0</v>
      </c>
      <c r="CR310">
        <v>591</v>
      </c>
      <c r="CS310">
        <v>0</v>
      </c>
      <c r="CT310">
        <v>1</v>
      </c>
      <c r="CU310">
        <v>20</v>
      </c>
      <c r="CV310" s="66"/>
      <c r="DA310" s="33" t="s">
        <v>85</v>
      </c>
    </row>
    <row r="311" spans="1:105" x14ac:dyDescent="0.25">
      <c r="A311">
        <v>310</v>
      </c>
      <c r="B311">
        <v>21</v>
      </c>
      <c r="C311" s="24" t="s">
        <v>234</v>
      </c>
      <c r="D311" s="12">
        <v>5</v>
      </c>
      <c r="E311" s="13">
        <v>0.1</v>
      </c>
      <c r="F311" s="7">
        <f t="shared" si="50"/>
        <v>50</v>
      </c>
      <c r="G311" s="7">
        <f t="shared" si="43"/>
        <v>4.9000000000000004</v>
      </c>
      <c r="H311" s="15">
        <f t="shared" si="44"/>
        <v>5.0999999999999996</v>
      </c>
      <c r="I311" s="11">
        <f>IFERROR(F311/SQRT(F311^2+U311), "X")</f>
        <v>0.21218275209520929</v>
      </c>
      <c r="J311" s="32">
        <f>IFERROR(SQRT((1-I311^2)/U311), "X")</f>
        <v>4.2436550419041857E-3</v>
      </c>
      <c r="K311" s="32">
        <f t="shared" si="45"/>
        <v>235.64592082189753</v>
      </c>
      <c r="L311" s="8">
        <v>0</v>
      </c>
      <c r="M311" s="9">
        <v>1</v>
      </c>
      <c r="N311" s="8">
        <v>0</v>
      </c>
      <c r="O311" s="9">
        <v>0</v>
      </c>
      <c r="P311" s="9">
        <v>1</v>
      </c>
      <c r="Q311" s="9">
        <v>0</v>
      </c>
      <c r="R311" s="9">
        <v>0</v>
      </c>
      <c r="S311" s="8">
        <v>53044</v>
      </c>
      <c r="T311" s="9">
        <v>14</v>
      </c>
      <c r="U311" s="9">
        <f t="shared" si="46"/>
        <v>53029</v>
      </c>
      <c r="V311" s="9">
        <f>COUNTIF(B:B,B311)</f>
        <v>12</v>
      </c>
      <c r="W311" s="7">
        <v>7.8040000000000003</v>
      </c>
      <c r="X311" s="7">
        <f>BM311-W311-6</f>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51">1-AR311</f>
        <v>0.505</v>
      </c>
      <c r="AR311" s="39">
        <v>0.495</v>
      </c>
      <c r="AS311">
        <v>1</v>
      </c>
      <c r="AT311" s="39">
        <v>0</v>
      </c>
      <c r="AU311">
        <v>0</v>
      </c>
      <c r="AV311" s="17">
        <v>1</v>
      </c>
      <c r="AW311">
        <f t="shared" ref="AW311:AW322" si="52">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v>0</v>
      </c>
      <c r="BU311" s="17">
        <v>0</v>
      </c>
      <c r="BV311">
        <v>0</v>
      </c>
      <c r="BW311">
        <v>0</v>
      </c>
      <c r="BX311">
        <v>1</v>
      </c>
      <c r="BY311" s="17">
        <v>0</v>
      </c>
      <c r="BZ311">
        <v>0</v>
      </c>
      <c r="CA311">
        <v>0</v>
      </c>
      <c r="CB311">
        <v>0</v>
      </c>
      <c r="CC311">
        <v>0</v>
      </c>
      <c r="CD311" s="17">
        <v>0</v>
      </c>
      <c r="CE311">
        <v>1</v>
      </c>
      <c r="CF311">
        <v>1</v>
      </c>
      <c r="CG311">
        <v>0</v>
      </c>
      <c r="CH311">
        <v>0</v>
      </c>
      <c r="CI311">
        <v>0</v>
      </c>
      <c r="CJ311">
        <v>0</v>
      </c>
      <c r="CK311">
        <v>1</v>
      </c>
      <c r="CL311">
        <v>1</v>
      </c>
      <c r="CM311">
        <v>0</v>
      </c>
      <c r="CN311">
        <v>0</v>
      </c>
      <c r="CO311">
        <v>1</v>
      </c>
      <c r="CP311" s="17">
        <v>1</v>
      </c>
      <c r="CQ311">
        <v>1.2999999999999999E-2</v>
      </c>
      <c r="CR311">
        <v>3</v>
      </c>
      <c r="CS311">
        <v>1</v>
      </c>
      <c r="CT311">
        <v>0</v>
      </c>
      <c r="CU311">
        <v>41</v>
      </c>
      <c r="DA311" s="33" t="s">
        <v>85</v>
      </c>
    </row>
    <row r="312" spans="1:105" x14ac:dyDescent="0.25">
      <c r="A312">
        <v>311</v>
      </c>
      <c r="B312">
        <v>21</v>
      </c>
      <c r="C312" s="24" t="s">
        <v>234</v>
      </c>
      <c r="D312" s="12">
        <v>7.1</v>
      </c>
      <c r="E312" s="13">
        <v>0.1</v>
      </c>
      <c r="F312" s="7">
        <f t="shared" si="50"/>
        <v>70.999999999999986</v>
      </c>
      <c r="G312" s="7">
        <f t="shared" si="43"/>
        <v>7</v>
      </c>
      <c r="H312" s="15">
        <f t="shared" si="44"/>
        <v>7.1999999999999993</v>
      </c>
      <c r="I312" s="11">
        <f>IFERROR(F312/SQRT(F312^2+U312), "X")</f>
        <v>0.51647633440499785</v>
      </c>
      <c r="J312" s="32">
        <f>IFERROR(SQRT((1-I312^2)/U312), "X")</f>
        <v>7.2743145690844797E-3</v>
      </c>
      <c r="K312" s="32">
        <f t="shared" si="45"/>
        <v>137.46999672655846</v>
      </c>
      <c r="L312" s="8">
        <v>0</v>
      </c>
      <c r="M312" s="9">
        <v>1</v>
      </c>
      <c r="N312" s="8">
        <v>0</v>
      </c>
      <c r="O312" s="9">
        <v>0</v>
      </c>
      <c r="P312" s="9">
        <v>1</v>
      </c>
      <c r="Q312" s="9">
        <v>0</v>
      </c>
      <c r="R312" s="9">
        <v>0</v>
      </c>
      <c r="S312" s="8">
        <v>13870</v>
      </c>
      <c r="T312" s="9">
        <v>12</v>
      </c>
      <c r="U312" s="9">
        <f t="shared" si="46"/>
        <v>13857</v>
      </c>
      <c r="V312" s="9">
        <f>COUNTIF(B:B,B312)</f>
        <v>12</v>
      </c>
      <c r="W312" s="7">
        <v>10.032</v>
      </c>
      <c r="X312" s="7">
        <f>BM312-W312-6</f>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51"/>
        <v>0.52</v>
      </c>
      <c r="AR312" s="39">
        <v>0.48</v>
      </c>
      <c r="AS312">
        <v>1</v>
      </c>
      <c r="AT312" s="39">
        <v>0</v>
      </c>
      <c r="AU312">
        <v>0</v>
      </c>
      <c r="AV312" s="17">
        <v>1</v>
      </c>
      <c r="AW312">
        <f t="shared" si="52"/>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v>0</v>
      </c>
      <c r="BU312" s="17">
        <v>0</v>
      </c>
      <c r="BV312">
        <v>0</v>
      </c>
      <c r="BW312">
        <v>0</v>
      </c>
      <c r="BX312">
        <v>1</v>
      </c>
      <c r="BY312" s="17">
        <v>0</v>
      </c>
      <c r="BZ312">
        <v>0</v>
      </c>
      <c r="CA312">
        <v>0</v>
      </c>
      <c r="CB312">
        <v>0</v>
      </c>
      <c r="CC312">
        <v>0</v>
      </c>
      <c r="CD312" s="17">
        <v>0</v>
      </c>
      <c r="CE312">
        <v>1</v>
      </c>
      <c r="CF312">
        <v>1</v>
      </c>
      <c r="CG312">
        <v>0</v>
      </c>
      <c r="CH312">
        <v>0</v>
      </c>
      <c r="CI312">
        <v>0</v>
      </c>
      <c r="CJ312">
        <v>0</v>
      </c>
      <c r="CK312">
        <v>1</v>
      </c>
      <c r="CL312">
        <v>1</v>
      </c>
      <c r="CM312">
        <v>0</v>
      </c>
      <c r="CN312">
        <v>0</v>
      </c>
      <c r="CO312">
        <v>1</v>
      </c>
      <c r="CP312" s="17">
        <v>1</v>
      </c>
      <c r="CQ312">
        <v>1.2999999999999999E-2</v>
      </c>
      <c r="CR312">
        <v>3</v>
      </c>
      <c r="CS312">
        <v>1</v>
      </c>
      <c r="CT312">
        <v>0</v>
      </c>
      <c r="CU312">
        <v>41</v>
      </c>
      <c r="DA312" s="33" t="s">
        <v>85</v>
      </c>
    </row>
    <row r="313" spans="1:105" x14ac:dyDescent="0.25">
      <c r="A313">
        <v>312</v>
      </c>
      <c r="B313">
        <v>21</v>
      </c>
      <c r="C313" s="24" t="s">
        <v>234</v>
      </c>
      <c r="D313" s="12">
        <v>4.9000000000000004</v>
      </c>
      <c r="E313" s="13">
        <v>0.1</v>
      </c>
      <c r="F313" s="7">
        <f t="shared" si="50"/>
        <v>49</v>
      </c>
      <c r="G313" s="7">
        <f t="shared" si="43"/>
        <v>4.8000000000000007</v>
      </c>
      <c r="H313" s="15">
        <f t="shared" si="44"/>
        <v>5</v>
      </c>
      <c r="I313" s="11">
        <f>IFERROR(F313/SQRT(F313^2+U313), "X")</f>
        <v>0.33699468069112615</v>
      </c>
      <c r="J313" s="32">
        <f>IFERROR(SQRT((1-I313^2)/U313), "X")</f>
        <v>6.8774424630842074E-3</v>
      </c>
      <c r="K313" s="32">
        <f t="shared" si="45"/>
        <v>145.40288855452633</v>
      </c>
      <c r="L313" s="8">
        <v>0</v>
      </c>
      <c r="M313" s="9">
        <v>1</v>
      </c>
      <c r="N313" s="8">
        <v>0</v>
      </c>
      <c r="O313" s="9">
        <v>0</v>
      </c>
      <c r="P313" s="9">
        <v>1</v>
      </c>
      <c r="Q313" s="9">
        <v>0</v>
      </c>
      <c r="R313" s="9">
        <v>0</v>
      </c>
      <c r="S313" s="8">
        <v>18754</v>
      </c>
      <c r="T313" s="9">
        <v>12</v>
      </c>
      <c r="U313" s="9">
        <f t="shared" si="46"/>
        <v>18741</v>
      </c>
      <c r="V313" s="9">
        <f>COUNTIF(B:B,B313)</f>
        <v>12</v>
      </c>
      <c r="W313" s="7">
        <v>6.3079999999999998</v>
      </c>
      <c r="X313" s="7">
        <f>BM313-W313-6</f>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51"/>
        <v>0.57200000000000006</v>
      </c>
      <c r="AR313" s="39">
        <v>0.42799999999999999</v>
      </c>
      <c r="AS313">
        <v>1</v>
      </c>
      <c r="AT313" s="39">
        <v>0</v>
      </c>
      <c r="AU313">
        <v>0</v>
      </c>
      <c r="AV313" s="17">
        <v>1</v>
      </c>
      <c r="AW313">
        <f t="shared" si="52"/>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v>0</v>
      </c>
      <c r="BU313" s="17">
        <v>0</v>
      </c>
      <c r="BV313">
        <v>0</v>
      </c>
      <c r="BW313">
        <v>0</v>
      </c>
      <c r="BX313">
        <v>1</v>
      </c>
      <c r="BY313" s="17">
        <v>0</v>
      </c>
      <c r="BZ313">
        <v>0</v>
      </c>
      <c r="CA313">
        <v>0</v>
      </c>
      <c r="CB313">
        <v>0</v>
      </c>
      <c r="CC313">
        <v>0</v>
      </c>
      <c r="CD313" s="17">
        <v>0</v>
      </c>
      <c r="CE313">
        <v>1</v>
      </c>
      <c r="CF313">
        <v>1</v>
      </c>
      <c r="CG313">
        <v>0</v>
      </c>
      <c r="CH313">
        <v>0</v>
      </c>
      <c r="CI313">
        <v>0</v>
      </c>
      <c r="CJ313">
        <v>0</v>
      </c>
      <c r="CK313">
        <v>1</v>
      </c>
      <c r="CL313">
        <v>1</v>
      </c>
      <c r="CM313">
        <v>0</v>
      </c>
      <c r="CN313">
        <v>0</v>
      </c>
      <c r="CO313">
        <v>1</v>
      </c>
      <c r="CP313" s="17">
        <v>1</v>
      </c>
      <c r="CQ313">
        <v>1.2999999999999999E-2</v>
      </c>
      <c r="CR313">
        <v>3</v>
      </c>
      <c r="CS313">
        <v>1</v>
      </c>
      <c r="CT313">
        <v>0</v>
      </c>
      <c r="CU313">
        <v>41</v>
      </c>
      <c r="DA313" s="33" t="s">
        <v>85</v>
      </c>
    </row>
    <row r="314" spans="1:105" x14ac:dyDescent="0.25">
      <c r="A314">
        <v>313</v>
      </c>
      <c r="B314">
        <v>21</v>
      </c>
      <c r="C314" s="24" t="s">
        <v>234</v>
      </c>
      <c r="D314" s="12">
        <v>3.5</v>
      </c>
      <c r="E314" s="13">
        <v>0.2</v>
      </c>
      <c r="F314" s="7">
        <f t="shared" si="50"/>
        <v>17.5</v>
      </c>
      <c r="G314" s="7">
        <f t="shared" si="43"/>
        <v>3.3</v>
      </c>
      <c r="H314" s="15">
        <f t="shared" si="44"/>
        <v>3.7</v>
      </c>
      <c r="I314" s="11">
        <f>IFERROR(F314/SQRT(F314^2+U314), "X")</f>
        <v>0.12159449831189598</v>
      </c>
      <c r="J314" s="32">
        <f>IFERROR(SQRT((1-I314^2)/U314), "X")</f>
        <v>6.9482570463940563E-3</v>
      </c>
      <c r="K314" s="32">
        <f t="shared" si="45"/>
        <v>143.92098526622169</v>
      </c>
      <c r="L314" s="8">
        <v>0</v>
      </c>
      <c r="M314" s="9">
        <v>1</v>
      </c>
      <c r="N314" s="8">
        <v>0</v>
      </c>
      <c r="O314" s="9">
        <v>0</v>
      </c>
      <c r="P314" s="9">
        <v>1</v>
      </c>
      <c r="Q314" s="9">
        <v>0</v>
      </c>
      <c r="R314" s="9">
        <v>0</v>
      </c>
      <c r="S314" s="8">
        <v>20420</v>
      </c>
      <c r="T314" s="9">
        <v>12</v>
      </c>
      <c r="U314" s="9">
        <f t="shared" si="46"/>
        <v>20407</v>
      </c>
      <c r="V314" s="9">
        <f>COUNTIF(B:B,B314)</f>
        <v>12</v>
      </c>
      <c r="W314" s="7">
        <v>7.6660000000000004</v>
      </c>
      <c r="X314" s="7">
        <f>BM314-W314-6</f>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51"/>
        <v>0.43300000000000005</v>
      </c>
      <c r="AR314" s="39">
        <v>0.56699999999999995</v>
      </c>
      <c r="AS314">
        <v>1</v>
      </c>
      <c r="AT314" s="39">
        <v>0</v>
      </c>
      <c r="AU314">
        <v>0</v>
      </c>
      <c r="AV314" s="17">
        <v>1</v>
      </c>
      <c r="AW314">
        <f t="shared" si="52"/>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v>0</v>
      </c>
      <c r="BU314" s="17">
        <v>0</v>
      </c>
      <c r="BV314">
        <v>0</v>
      </c>
      <c r="BW314">
        <v>0</v>
      </c>
      <c r="BX314">
        <v>1</v>
      </c>
      <c r="BY314" s="17">
        <v>0</v>
      </c>
      <c r="BZ314">
        <v>0</v>
      </c>
      <c r="CA314">
        <v>0</v>
      </c>
      <c r="CB314">
        <v>0</v>
      </c>
      <c r="CC314">
        <v>0</v>
      </c>
      <c r="CD314" s="17">
        <v>0</v>
      </c>
      <c r="CE314">
        <v>1</v>
      </c>
      <c r="CF314">
        <v>1</v>
      </c>
      <c r="CG314">
        <v>0</v>
      </c>
      <c r="CH314">
        <v>0</v>
      </c>
      <c r="CI314">
        <v>0</v>
      </c>
      <c r="CJ314">
        <v>0</v>
      </c>
      <c r="CK314">
        <v>1</v>
      </c>
      <c r="CL314">
        <v>1</v>
      </c>
      <c r="CM314">
        <v>0</v>
      </c>
      <c r="CN314">
        <v>0</v>
      </c>
      <c r="CO314">
        <v>1</v>
      </c>
      <c r="CP314" s="17">
        <v>1</v>
      </c>
      <c r="CQ314">
        <v>1.2999999999999999E-2</v>
      </c>
      <c r="CR314">
        <v>3</v>
      </c>
      <c r="CS314">
        <v>1</v>
      </c>
      <c r="CT314">
        <v>0</v>
      </c>
      <c r="CU314">
        <v>41</v>
      </c>
      <c r="DA314" s="33" t="s">
        <v>85</v>
      </c>
    </row>
    <row r="315" spans="1:105" x14ac:dyDescent="0.25">
      <c r="A315">
        <v>314</v>
      </c>
      <c r="B315">
        <v>21</v>
      </c>
      <c r="C315" s="24" t="s">
        <v>234</v>
      </c>
      <c r="D315" s="12">
        <v>13.6</v>
      </c>
      <c r="E315" s="13">
        <v>1.5</v>
      </c>
      <c r="F315" s="7">
        <f t="shared" si="50"/>
        <v>9.0666666666666664</v>
      </c>
      <c r="G315" s="7">
        <f t="shared" si="43"/>
        <v>12.1</v>
      </c>
      <c r="H315" s="15">
        <f t="shared" si="44"/>
        <v>15.1</v>
      </c>
      <c r="I315" s="11">
        <f>IFERROR(F315/SQRT(F315^2+U315), "X")</f>
        <v>3.9341831513423985E-2</v>
      </c>
      <c r="J315" s="32">
        <f>IFERROR(SQRT((1-I315^2)/U315), "X")</f>
        <v>4.3391725933923514E-3</v>
      </c>
      <c r="K315" s="32">
        <f t="shared" si="45"/>
        <v>230.45868272739139</v>
      </c>
      <c r="L315" s="8">
        <v>0</v>
      </c>
      <c r="M315" s="9">
        <v>1</v>
      </c>
      <c r="N315" s="8">
        <v>0</v>
      </c>
      <c r="O315" s="9">
        <v>0</v>
      </c>
      <c r="P315" s="9">
        <v>1</v>
      </c>
      <c r="Q315" s="9">
        <v>0</v>
      </c>
      <c r="R315" s="9">
        <v>0</v>
      </c>
      <c r="S315" s="8">
        <v>53044</v>
      </c>
      <c r="T315" s="9">
        <v>14</v>
      </c>
      <c r="U315" s="9">
        <f t="shared" si="46"/>
        <v>53029</v>
      </c>
      <c r="V315" s="9">
        <f>COUNTIF(B:B,B315)</f>
        <v>12</v>
      </c>
      <c r="W315" s="7">
        <v>7.8040000000000003</v>
      </c>
      <c r="X315" s="7">
        <f>BM315-W315-6</f>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51"/>
        <v>0.505</v>
      </c>
      <c r="AR315" s="39">
        <v>0.495</v>
      </c>
      <c r="AS315">
        <v>1</v>
      </c>
      <c r="AT315" s="39">
        <v>0</v>
      </c>
      <c r="AU315">
        <v>0</v>
      </c>
      <c r="AV315" s="17">
        <v>1</v>
      </c>
      <c r="AW315">
        <f t="shared" si="52"/>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v>0</v>
      </c>
      <c r="BU315" s="17">
        <v>1</v>
      </c>
      <c r="BV315">
        <v>0</v>
      </c>
      <c r="BW315">
        <v>1</v>
      </c>
      <c r="BX315">
        <v>0</v>
      </c>
      <c r="BY315" s="17">
        <v>0</v>
      </c>
      <c r="BZ315">
        <v>0</v>
      </c>
      <c r="CA315">
        <v>1</v>
      </c>
      <c r="CB315">
        <v>0</v>
      </c>
      <c r="CC315">
        <v>0</v>
      </c>
      <c r="CD315" s="17">
        <v>0</v>
      </c>
      <c r="CE315">
        <v>1</v>
      </c>
      <c r="CF315">
        <v>1</v>
      </c>
      <c r="CG315">
        <v>0</v>
      </c>
      <c r="CH315">
        <v>0</v>
      </c>
      <c r="CI315">
        <v>0</v>
      </c>
      <c r="CJ315">
        <v>0</v>
      </c>
      <c r="CK315">
        <v>1</v>
      </c>
      <c r="CL315">
        <v>1</v>
      </c>
      <c r="CM315">
        <v>0</v>
      </c>
      <c r="CN315">
        <v>0</v>
      </c>
      <c r="CO315">
        <v>1</v>
      </c>
      <c r="CP315" s="17">
        <v>1</v>
      </c>
      <c r="CQ315">
        <v>1.2999999999999999E-2</v>
      </c>
      <c r="CR315">
        <v>3</v>
      </c>
      <c r="CS315">
        <v>1</v>
      </c>
      <c r="CT315">
        <v>0</v>
      </c>
      <c r="CU315">
        <v>41</v>
      </c>
      <c r="DA315" s="33" t="s">
        <v>85</v>
      </c>
    </row>
    <row r="316" spans="1:105" x14ac:dyDescent="0.25">
      <c r="A316">
        <v>315</v>
      </c>
      <c r="B316">
        <v>21</v>
      </c>
      <c r="C316" s="24" t="s">
        <v>234</v>
      </c>
      <c r="D316" s="12">
        <v>14.6</v>
      </c>
      <c r="E316" s="13">
        <v>1.5</v>
      </c>
      <c r="F316" s="7">
        <f t="shared" si="50"/>
        <v>9.7333333333333325</v>
      </c>
      <c r="G316" s="7">
        <f t="shared" si="43"/>
        <v>13.1</v>
      </c>
      <c r="H316" s="15">
        <f t="shared" si="44"/>
        <v>16.100000000000001</v>
      </c>
      <c r="I316" s="11">
        <f>IFERROR(F316/SQRT(F316^2+U316), "X")</f>
        <v>8.2403838857020115E-2</v>
      </c>
      <c r="J316" s="32">
        <f>IFERROR(SQRT((1-I316^2)/U316), "X")</f>
        <v>8.4661478277760407E-3</v>
      </c>
      <c r="K316" s="32">
        <f t="shared" si="45"/>
        <v>118.11747448103425</v>
      </c>
      <c r="L316" s="8">
        <v>0</v>
      </c>
      <c r="M316" s="9">
        <v>1</v>
      </c>
      <c r="N316" s="8">
        <v>0</v>
      </c>
      <c r="O316" s="9">
        <v>0</v>
      </c>
      <c r="P316" s="9">
        <v>1</v>
      </c>
      <c r="Q316" s="9">
        <v>0</v>
      </c>
      <c r="R316" s="9">
        <v>0</v>
      </c>
      <c r="S316" s="8">
        <v>13870</v>
      </c>
      <c r="T316" s="9">
        <v>12</v>
      </c>
      <c r="U316" s="9">
        <f t="shared" si="46"/>
        <v>13857</v>
      </c>
      <c r="V316" s="9">
        <f>COUNTIF(B:B,B316)</f>
        <v>12</v>
      </c>
      <c r="W316" s="7">
        <v>10.032</v>
      </c>
      <c r="X316" s="7">
        <f>BM316-W316-6</f>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51"/>
        <v>0.52</v>
      </c>
      <c r="AR316" s="39">
        <v>0.48</v>
      </c>
      <c r="AS316">
        <v>1</v>
      </c>
      <c r="AT316" s="39">
        <v>0</v>
      </c>
      <c r="AU316">
        <v>0</v>
      </c>
      <c r="AV316" s="17">
        <v>1</v>
      </c>
      <c r="AW316">
        <f t="shared" si="52"/>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v>0</v>
      </c>
      <c r="BU316" s="17">
        <v>1</v>
      </c>
      <c r="BV316">
        <v>0</v>
      </c>
      <c r="BW316">
        <v>1</v>
      </c>
      <c r="BX316">
        <v>0</v>
      </c>
      <c r="BY316" s="17">
        <v>0</v>
      </c>
      <c r="BZ316">
        <v>0</v>
      </c>
      <c r="CA316">
        <v>1</v>
      </c>
      <c r="CB316">
        <v>0</v>
      </c>
      <c r="CC316">
        <v>0</v>
      </c>
      <c r="CD316" s="17">
        <v>0</v>
      </c>
      <c r="CE316">
        <v>1</v>
      </c>
      <c r="CF316">
        <v>1</v>
      </c>
      <c r="CG316">
        <v>0</v>
      </c>
      <c r="CH316">
        <v>0</v>
      </c>
      <c r="CI316">
        <v>0</v>
      </c>
      <c r="CJ316">
        <v>0</v>
      </c>
      <c r="CK316">
        <v>1</v>
      </c>
      <c r="CL316">
        <v>1</v>
      </c>
      <c r="CM316">
        <v>0</v>
      </c>
      <c r="CN316">
        <v>0</v>
      </c>
      <c r="CO316">
        <v>1</v>
      </c>
      <c r="CP316" s="17">
        <v>1</v>
      </c>
      <c r="CQ316">
        <v>1.2999999999999999E-2</v>
      </c>
      <c r="CR316">
        <v>3</v>
      </c>
      <c r="CS316">
        <v>1</v>
      </c>
      <c r="CT316">
        <v>0</v>
      </c>
      <c r="CU316">
        <v>41</v>
      </c>
      <c r="DA316" s="33" t="s">
        <v>85</v>
      </c>
    </row>
    <row r="317" spans="1:105" x14ac:dyDescent="0.25">
      <c r="A317">
        <v>316</v>
      </c>
      <c r="B317">
        <v>21</v>
      </c>
      <c r="C317" s="24" t="s">
        <v>234</v>
      </c>
      <c r="D317" s="12">
        <v>11.2</v>
      </c>
      <c r="E317" s="13">
        <v>3</v>
      </c>
      <c r="F317" s="7">
        <f t="shared" si="50"/>
        <v>3.7333333333333329</v>
      </c>
      <c r="G317" s="7">
        <f t="shared" si="43"/>
        <v>8.1999999999999993</v>
      </c>
      <c r="H317" s="15">
        <f t="shared" si="44"/>
        <v>14.2</v>
      </c>
      <c r="I317" s="11">
        <f>IFERROR(F317/SQRT(F317^2+U317), "X")</f>
        <v>2.7260822444108244E-2</v>
      </c>
      <c r="J317" s="32">
        <f>IFERROR(SQRT((1-I317^2)/U317), "X")</f>
        <v>7.3020060118147078E-3</v>
      </c>
      <c r="K317" s="32">
        <f t="shared" si="45"/>
        <v>136.94866840454409</v>
      </c>
      <c r="L317" s="8">
        <v>0</v>
      </c>
      <c r="M317" s="9">
        <v>1</v>
      </c>
      <c r="N317" s="8">
        <v>0</v>
      </c>
      <c r="O317" s="9">
        <v>0</v>
      </c>
      <c r="P317" s="9">
        <v>1</v>
      </c>
      <c r="Q317" s="9">
        <v>0</v>
      </c>
      <c r="R317" s="9">
        <v>0</v>
      </c>
      <c r="S317" s="8">
        <v>18754</v>
      </c>
      <c r="T317" s="9">
        <v>12</v>
      </c>
      <c r="U317" s="9">
        <f t="shared" si="46"/>
        <v>18741</v>
      </c>
      <c r="V317" s="9">
        <f>COUNTIF(B:B,B317)</f>
        <v>12</v>
      </c>
      <c r="W317" s="7">
        <v>6.3079999999999998</v>
      </c>
      <c r="X317" s="7">
        <f>BM317-W317-6</f>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51"/>
        <v>0.57200000000000006</v>
      </c>
      <c r="AR317" s="39">
        <v>0.42799999999999999</v>
      </c>
      <c r="AS317">
        <v>1</v>
      </c>
      <c r="AT317" s="39">
        <v>0</v>
      </c>
      <c r="AU317">
        <v>0</v>
      </c>
      <c r="AV317" s="17">
        <v>1</v>
      </c>
      <c r="AW317">
        <f t="shared" si="52"/>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v>0</v>
      </c>
      <c r="BU317" s="17">
        <v>1</v>
      </c>
      <c r="BV317">
        <v>0</v>
      </c>
      <c r="BW317">
        <v>1</v>
      </c>
      <c r="BX317">
        <v>0</v>
      </c>
      <c r="BY317" s="17">
        <v>0</v>
      </c>
      <c r="BZ317">
        <v>0</v>
      </c>
      <c r="CA317">
        <v>1</v>
      </c>
      <c r="CB317">
        <v>0</v>
      </c>
      <c r="CC317">
        <v>0</v>
      </c>
      <c r="CD317" s="17">
        <v>0</v>
      </c>
      <c r="CE317">
        <v>1</v>
      </c>
      <c r="CF317">
        <v>1</v>
      </c>
      <c r="CG317">
        <v>0</v>
      </c>
      <c r="CH317">
        <v>0</v>
      </c>
      <c r="CI317">
        <v>0</v>
      </c>
      <c r="CJ317">
        <v>0</v>
      </c>
      <c r="CK317">
        <v>1</v>
      </c>
      <c r="CL317">
        <v>1</v>
      </c>
      <c r="CM317">
        <v>0</v>
      </c>
      <c r="CN317">
        <v>0</v>
      </c>
      <c r="CO317">
        <v>1</v>
      </c>
      <c r="CP317" s="17">
        <v>1</v>
      </c>
      <c r="CQ317">
        <v>1.2999999999999999E-2</v>
      </c>
      <c r="CR317">
        <v>3</v>
      </c>
      <c r="CS317">
        <v>1</v>
      </c>
      <c r="CT317">
        <v>0</v>
      </c>
      <c r="CU317">
        <v>41</v>
      </c>
      <c r="DA317" s="33" t="s">
        <v>85</v>
      </c>
    </row>
    <row r="318" spans="1:105" x14ac:dyDescent="0.25">
      <c r="A318">
        <v>317</v>
      </c>
      <c r="B318">
        <v>21</v>
      </c>
      <c r="C318" s="24" t="s">
        <v>234</v>
      </c>
      <c r="D318" s="12">
        <v>11.9</v>
      </c>
      <c r="E318" s="13">
        <v>3.6</v>
      </c>
      <c r="F318" s="7">
        <f t="shared" si="50"/>
        <v>3.3055555555555554</v>
      </c>
      <c r="G318" s="7">
        <f t="shared" si="43"/>
        <v>8.3000000000000007</v>
      </c>
      <c r="H318" s="15">
        <f t="shared" si="44"/>
        <v>15.5</v>
      </c>
      <c r="I318" s="11">
        <f>IFERROR(F318/SQRT(F318^2+U318), "X")</f>
        <v>2.3133355957210736E-2</v>
      </c>
      <c r="J318" s="32">
        <f>IFERROR(SQRT((1-I318^2)/U318), "X")</f>
        <v>6.9983261719292981E-3</v>
      </c>
      <c r="K318" s="32">
        <f t="shared" si="45"/>
        <v>142.89131078386421</v>
      </c>
      <c r="L318" s="8">
        <v>0</v>
      </c>
      <c r="M318" s="9">
        <v>1</v>
      </c>
      <c r="N318" s="8">
        <v>0</v>
      </c>
      <c r="O318" s="9">
        <v>0</v>
      </c>
      <c r="P318" s="9">
        <v>1</v>
      </c>
      <c r="Q318" s="9">
        <v>0</v>
      </c>
      <c r="R318" s="9">
        <v>0</v>
      </c>
      <c r="S318" s="8">
        <v>20420</v>
      </c>
      <c r="T318" s="9">
        <v>12</v>
      </c>
      <c r="U318" s="9">
        <f t="shared" si="46"/>
        <v>20407</v>
      </c>
      <c r="V318" s="9">
        <f>COUNTIF(B:B,B318)</f>
        <v>12</v>
      </c>
      <c r="W318" s="7">
        <v>7.6660000000000004</v>
      </c>
      <c r="X318" s="7">
        <f>BM318-W318-6</f>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51"/>
        <v>0.43300000000000005</v>
      </c>
      <c r="AR318" s="39">
        <v>0.56699999999999995</v>
      </c>
      <c r="AS318">
        <v>1</v>
      </c>
      <c r="AT318" s="39">
        <v>0</v>
      </c>
      <c r="AU318">
        <v>0</v>
      </c>
      <c r="AV318" s="17">
        <v>1</v>
      </c>
      <c r="AW318">
        <f t="shared" si="52"/>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v>0</v>
      </c>
      <c r="BU318" s="17">
        <v>1</v>
      </c>
      <c r="BV318">
        <v>0</v>
      </c>
      <c r="BW318">
        <v>1</v>
      </c>
      <c r="BX318">
        <v>0</v>
      </c>
      <c r="BY318" s="17">
        <v>0</v>
      </c>
      <c r="BZ318">
        <v>0</v>
      </c>
      <c r="CA318">
        <v>1</v>
      </c>
      <c r="CB318">
        <v>0</v>
      </c>
      <c r="CC318">
        <v>0</v>
      </c>
      <c r="CD318" s="17">
        <v>0</v>
      </c>
      <c r="CE318">
        <v>1</v>
      </c>
      <c r="CF318">
        <v>1</v>
      </c>
      <c r="CG318">
        <v>0</v>
      </c>
      <c r="CH318">
        <v>0</v>
      </c>
      <c r="CI318">
        <v>0</v>
      </c>
      <c r="CJ318">
        <v>0</v>
      </c>
      <c r="CK318">
        <v>1</v>
      </c>
      <c r="CL318">
        <v>1</v>
      </c>
      <c r="CM318">
        <v>0</v>
      </c>
      <c r="CN318">
        <v>0</v>
      </c>
      <c r="CO318">
        <v>1</v>
      </c>
      <c r="CP318" s="17">
        <v>1</v>
      </c>
      <c r="CQ318">
        <v>1.2999999999999999E-2</v>
      </c>
      <c r="CR318">
        <v>3</v>
      </c>
      <c r="CS318">
        <v>1</v>
      </c>
      <c r="CT318">
        <v>0</v>
      </c>
      <c r="CU318">
        <v>41</v>
      </c>
      <c r="DA318" s="33" t="s">
        <v>85</v>
      </c>
    </row>
    <row r="319" spans="1:105" x14ac:dyDescent="0.25">
      <c r="A319">
        <v>318</v>
      </c>
      <c r="B319">
        <v>21</v>
      </c>
      <c r="C319" s="24" t="s">
        <v>234</v>
      </c>
      <c r="D319" s="12">
        <v>5.0999999999999996</v>
      </c>
      <c r="E319" s="13">
        <v>0.1</v>
      </c>
      <c r="F319" s="7">
        <f t="shared" si="50"/>
        <v>50.999999999999993</v>
      </c>
      <c r="G319" s="7">
        <f t="shared" si="43"/>
        <v>5</v>
      </c>
      <c r="H319" s="15">
        <f t="shared" si="44"/>
        <v>5.1999999999999993</v>
      </c>
      <c r="I319" s="11">
        <f>IFERROR(F319/SQRT(F319^2+U319), "X")</f>
        <v>0.2975544533148119</v>
      </c>
      <c r="J319" s="32">
        <f>IFERROR(SQRT((1-I319^2)/U319), "X")</f>
        <v>5.8344010453884694E-3</v>
      </c>
      <c r="K319" s="32">
        <f t="shared" si="45"/>
        <v>171.39719951037708</v>
      </c>
      <c r="L319" s="8">
        <v>0</v>
      </c>
      <c r="M319" s="9">
        <v>1</v>
      </c>
      <c r="N319" s="8">
        <v>0</v>
      </c>
      <c r="O319" s="9">
        <v>0</v>
      </c>
      <c r="P319" s="9">
        <v>1</v>
      </c>
      <c r="Q319" s="9">
        <v>0</v>
      </c>
      <c r="R319" s="9">
        <v>0</v>
      </c>
      <c r="S319" s="8">
        <v>26789</v>
      </c>
      <c r="T319" s="9">
        <v>12</v>
      </c>
      <c r="U319" s="9">
        <f t="shared" si="46"/>
        <v>26776</v>
      </c>
      <c r="V319" s="9">
        <f>COUNTIF(B:B,B319)</f>
        <v>12</v>
      </c>
      <c r="W319" s="7">
        <v>7.8040000000000003</v>
      </c>
      <c r="X319" s="7">
        <f>BM319-W319-6</f>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52"/>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v>0</v>
      </c>
      <c r="BU319" s="17">
        <v>0</v>
      </c>
      <c r="BV319">
        <v>0</v>
      </c>
      <c r="BW319">
        <v>0</v>
      </c>
      <c r="BX319">
        <v>1</v>
      </c>
      <c r="BY319" s="17">
        <v>0</v>
      </c>
      <c r="BZ319">
        <v>0</v>
      </c>
      <c r="CA319">
        <v>0</v>
      </c>
      <c r="CB319">
        <v>0</v>
      </c>
      <c r="CC319">
        <v>0</v>
      </c>
      <c r="CD319" s="17">
        <v>0</v>
      </c>
      <c r="CE319">
        <v>1</v>
      </c>
      <c r="CF319">
        <v>1</v>
      </c>
      <c r="CG319">
        <v>0</v>
      </c>
      <c r="CH319">
        <v>0</v>
      </c>
      <c r="CI319">
        <v>0</v>
      </c>
      <c r="CJ319">
        <v>0</v>
      </c>
      <c r="CK319">
        <v>1</v>
      </c>
      <c r="CL319">
        <v>1</v>
      </c>
      <c r="CM319">
        <v>0</v>
      </c>
      <c r="CN319">
        <v>0</v>
      </c>
      <c r="CO319">
        <v>1</v>
      </c>
      <c r="CP319" s="17">
        <v>1</v>
      </c>
      <c r="CQ319">
        <v>1.2999999999999999E-2</v>
      </c>
      <c r="CR319">
        <v>3</v>
      </c>
      <c r="CS319">
        <v>1</v>
      </c>
      <c r="CT319">
        <v>0</v>
      </c>
      <c r="CU319">
        <v>41</v>
      </c>
      <c r="DA319" s="33" t="s">
        <v>85</v>
      </c>
    </row>
    <row r="320" spans="1:105" x14ac:dyDescent="0.25">
      <c r="A320">
        <v>319</v>
      </c>
      <c r="B320">
        <v>21</v>
      </c>
      <c r="C320" s="24" t="s">
        <v>234</v>
      </c>
      <c r="D320" s="12">
        <v>4.9000000000000004</v>
      </c>
      <c r="E320" s="13">
        <v>0.1</v>
      </c>
      <c r="F320" s="7">
        <f t="shared" si="50"/>
        <v>49</v>
      </c>
      <c r="G320" s="7">
        <f t="shared" si="43"/>
        <v>4.8000000000000007</v>
      </c>
      <c r="H320" s="15">
        <f t="shared" si="44"/>
        <v>5</v>
      </c>
      <c r="I320" s="11">
        <f>IFERROR(F320/SQRT(F320^2+U320), "X")</f>
        <v>0.28952550548973338</v>
      </c>
      <c r="J320" s="32">
        <f>IFERROR(SQRT((1-I320^2)/U320), "X")</f>
        <v>5.9086837855047633E-3</v>
      </c>
      <c r="K320" s="32">
        <f t="shared" si="45"/>
        <v>169.24242966821294</v>
      </c>
      <c r="L320" s="8">
        <v>0</v>
      </c>
      <c r="M320" s="9">
        <v>1</v>
      </c>
      <c r="N320" s="8">
        <v>0</v>
      </c>
      <c r="O320" s="9">
        <v>0</v>
      </c>
      <c r="P320" s="9">
        <v>1</v>
      </c>
      <c r="Q320" s="9">
        <v>0</v>
      </c>
      <c r="R320" s="9">
        <v>0</v>
      </c>
      <c r="S320" s="8">
        <v>26255</v>
      </c>
      <c r="T320" s="9">
        <v>12</v>
      </c>
      <c r="U320" s="9">
        <f t="shared" si="46"/>
        <v>26242</v>
      </c>
      <c r="V320" s="9">
        <f>COUNTIF(B:B,B320)</f>
        <v>12</v>
      </c>
      <c r="W320" s="7">
        <v>7.8040000000000003</v>
      </c>
      <c r="X320" s="7">
        <f>BM320-W320-6</f>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52"/>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v>0</v>
      </c>
      <c r="BU320" s="17">
        <v>0</v>
      </c>
      <c r="BV320">
        <v>0</v>
      </c>
      <c r="BW320">
        <v>0</v>
      </c>
      <c r="BX320">
        <v>1</v>
      </c>
      <c r="BY320" s="17">
        <v>0</v>
      </c>
      <c r="BZ320">
        <v>0</v>
      </c>
      <c r="CA320">
        <v>0</v>
      </c>
      <c r="CB320">
        <v>0</v>
      </c>
      <c r="CC320">
        <v>0</v>
      </c>
      <c r="CD320" s="17">
        <v>0</v>
      </c>
      <c r="CE320">
        <v>1</v>
      </c>
      <c r="CF320">
        <v>1</v>
      </c>
      <c r="CG320">
        <v>0</v>
      </c>
      <c r="CH320">
        <v>0</v>
      </c>
      <c r="CI320">
        <v>0</v>
      </c>
      <c r="CJ320">
        <v>0</v>
      </c>
      <c r="CK320">
        <v>1</v>
      </c>
      <c r="CL320">
        <v>1</v>
      </c>
      <c r="CM320">
        <v>0</v>
      </c>
      <c r="CN320">
        <v>0</v>
      </c>
      <c r="CO320">
        <v>1</v>
      </c>
      <c r="CP320" s="17">
        <v>1</v>
      </c>
      <c r="CQ320">
        <v>1.2999999999999999E-2</v>
      </c>
      <c r="CR320">
        <v>3</v>
      </c>
      <c r="CS320">
        <v>1</v>
      </c>
      <c r="CT320">
        <v>0</v>
      </c>
      <c r="CU320">
        <v>41</v>
      </c>
      <c r="DA320" s="33" t="s">
        <v>85</v>
      </c>
    </row>
    <row r="321" spans="1:105" x14ac:dyDescent="0.25">
      <c r="A321">
        <v>320</v>
      </c>
      <c r="B321">
        <v>21</v>
      </c>
      <c r="C321" s="24" t="s">
        <v>234</v>
      </c>
      <c r="D321" s="12">
        <v>12.2</v>
      </c>
      <c r="E321" s="13">
        <v>1.7</v>
      </c>
      <c r="F321" s="7">
        <f t="shared" si="50"/>
        <v>7.1764705882352935</v>
      </c>
      <c r="G321" s="7">
        <f t="shared" si="43"/>
        <v>10.5</v>
      </c>
      <c r="H321" s="15">
        <f t="shared" si="44"/>
        <v>13.899999999999999</v>
      </c>
      <c r="I321" s="11">
        <f>IFERROR(F321/SQRT(F321^2+U321), "X")</f>
        <v>4.3814795954272248E-2</v>
      </c>
      <c r="J321" s="32">
        <f>IFERROR(SQRT((1-I321^2)/U321), "X")</f>
        <v>6.1053404198576086E-3</v>
      </c>
      <c r="K321" s="32">
        <f t="shared" si="45"/>
        <v>163.7910306766027</v>
      </c>
      <c r="L321" s="8">
        <v>0</v>
      </c>
      <c r="M321" s="9">
        <v>1</v>
      </c>
      <c r="N321" s="8">
        <v>0</v>
      </c>
      <c r="O321" s="9">
        <v>0</v>
      </c>
      <c r="P321" s="9">
        <v>1</v>
      </c>
      <c r="Q321" s="9">
        <v>0</v>
      </c>
      <c r="R321" s="9">
        <v>0</v>
      </c>
      <c r="S321" s="8">
        <v>26789</v>
      </c>
      <c r="T321" s="9">
        <v>12</v>
      </c>
      <c r="U321" s="9">
        <f t="shared" si="46"/>
        <v>26776</v>
      </c>
      <c r="V321" s="9">
        <f>COUNTIF(B:B,B321)</f>
        <v>12</v>
      </c>
      <c r="W321" s="7">
        <v>7.8040000000000003</v>
      </c>
      <c r="X321" s="7">
        <f>BM321-W321-6</f>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52"/>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v>0</v>
      </c>
      <c r="BU321" s="17">
        <v>1</v>
      </c>
      <c r="BV321">
        <v>0</v>
      </c>
      <c r="BW321">
        <v>1</v>
      </c>
      <c r="BX321">
        <v>0</v>
      </c>
      <c r="BY321" s="17">
        <v>0</v>
      </c>
      <c r="BZ321">
        <v>0</v>
      </c>
      <c r="CA321">
        <v>1</v>
      </c>
      <c r="CB321">
        <v>0</v>
      </c>
      <c r="CC321">
        <v>0</v>
      </c>
      <c r="CD321" s="17">
        <v>0</v>
      </c>
      <c r="CE321">
        <v>1</v>
      </c>
      <c r="CF321">
        <v>1</v>
      </c>
      <c r="CG321">
        <v>0</v>
      </c>
      <c r="CH321">
        <v>0</v>
      </c>
      <c r="CI321">
        <v>0</v>
      </c>
      <c r="CJ321">
        <v>0</v>
      </c>
      <c r="CK321">
        <v>1</v>
      </c>
      <c r="CL321">
        <v>1</v>
      </c>
      <c r="CM321">
        <v>0</v>
      </c>
      <c r="CN321">
        <v>0</v>
      </c>
      <c r="CO321">
        <v>1</v>
      </c>
      <c r="CP321" s="17">
        <v>1</v>
      </c>
      <c r="CQ321">
        <v>1.2999999999999999E-2</v>
      </c>
      <c r="CR321">
        <v>3</v>
      </c>
      <c r="CS321">
        <v>1</v>
      </c>
      <c r="CT321">
        <v>0</v>
      </c>
      <c r="CU321">
        <v>41</v>
      </c>
      <c r="DA321" s="33" t="s">
        <v>85</v>
      </c>
    </row>
    <row r="322" spans="1:105" s="50" customFormat="1" x14ac:dyDescent="0.25">
      <c r="A322" s="50">
        <v>321</v>
      </c>
      <c r="B322" s="50">
        <v>21</v>
      </c>
      <c r="C322" s="51" t="s">
        <v>234</v>
      </c>
      <c r="D322" s="52">
        <v>15.8</v>
      </c>
      <c r="E322" s="53">
        <v>2.2000000000000002</v>
      </c>
      <c r="F322" s="54">
        <f t="shared" si="50"/>
        <v>7.1818181818181817</v>
      </c>
      <c r="G322" s="54">
        <f t="shared" ref="G322:G385" si="53">D322-E322</f>
        <v>13.600000000000001</v>
      </c>
      <c r="H322" s="55">
        <f t="shared" ref="H322:H385" si="54">D322+E322</f>
        <v>18</v>
      </c>
      <c r="I322" s="56">
        <f>IFERROR(F322/SQRT(F322^2+U322), "X")</f>
        <v>4.4290395425208039E-2</v>
      </c>
      <c r="J322" s="57">
        <f>IFERROR(SQRT((1-I322^2)/U322), "X")</f>
        <v>6.1670170845226384E-3</v>
      </c>
      <c r="K322" s="57">
        <f t="shared" ref="K322:K385" si="55">IFERROR(1/J322, "X")</f>
        <v>162.15294789918772</v>
      </c>
      <c r="L322" s="58">
        <v>0</v>
      </c>
      <c r="M322" s="59">
        <v>1</v>
      </c>
      <c r="N322" s="58">
        <v>0</v>
      </c>
      <c r="O322" s="59">
        <v>0</v>
      </c>
      <c r="P322" s="59">
        <v>1</v>
      </c>
      <c r="Q322" s="59">
        <v>0</v>
      </c>
      <c r="R322" s="59">
        <v>0</v>
      </c>
      <c r="S322" s="58">
        <v>26255</v>
      </c>
      <c r="T322" s="59">
        <v>12</v>
      </c>
      <c r="U322" s="59">
        <f t="shared" ref="U322:U385" si="56">S322-T322-1</f>
        <v>26242</v>
      </c>
      <c r="V322" s="59">
        <f>COUNTIF(B:B,B322)</f>
        <v>12</v>
      </c>
      <c r="W322" s="54">
        <v>7.8040000000000003</v>
      </c>
      <c r="X322" s="54">
        <f>BM322-W322-6</f>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52"/>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50">
        <v>0</v>
      </c>
      <c r="BU322" s="64">
        <v>1</v>
      </c>
      <c r="BV322" s="50">
        <v>0</v>
      </c>
      <c r="BW322" s="50">
        <v>1</v>
      </c>
      <c r="BX322" s="50">
        <v>0</v>
      </c>
      <c r="BY322" s="64">
        <v>0</v>
      </c>
      <c r="BZ322" s="50">
        <v>0</v>
      </c>
      <c r="CA322" s="50">
        <v>1</v>
      </c>
      <c r="CB322" s="50">
        <v>0</v>
      </c>
      <c r="CC322" s="50">
        <v>0</v>
      </c>
      <c r="CD322" s="64">
        <v>0</v>
      </c>
      <c r="CE322" s="50">
        <v>1</v>
      </c>
      <c r="CF322" s="50">
        <v>1</v>
      </c>
      <c r="CG322" s="50">
        <v>0</v>
      </c>
      <c r="CH322" s="50">
        <v>0</v>
      </c>
      <c r="CI322" s="50">
        <v>0</v>
      </c>
      <c r="CJ322" s="50">
        <v>0</v>
      </c>
      <c r="CK322" s="50">
        <v>1</v>
      </c>
      <c r="CL322">
        <v>1</v>
      </c>
      <c r="CM322" s="50">
        <v>0</v>
      </c>
      <c r="CN322" s="50">
        <v>0</v>
      </c>
      <c r="CO322" s="50">
        <v>1</v>
      </c>
      <c r="CP322" s="64">
        <v>1</v>
      </c>
      <c r="CQ322">
        <v>1.2999999999999999E-2</v>
      </c>
      <c r="CR322">
        <v>3</v>
      </c>
      <c r="CS322">
        <v>1</v>
      </c>
      <c r="CT322">
        <v>0</v>
      </c>
      <c r="CU322">
        <v>41</v>
      </c>
      <c r="CV322" s="66"/>
      <c r="DA322" s="33" t="s">
        <v>85</v>
      </c>
    </row>
    <row r="323" spans="1:105" x14ac:dyDescent="0.25">
      <c r="A323">
        <v>322</v>
      </c>
      <c r="B323">
        <v>22</v>
      </c>
      <c r="C323" s="24" t="s">
        <v>235</v>
      </c>
      <c r="D323" s="12">
        <v>4.2</v>
      </c>
      <c r="E323" s="13">
        <f t="shared" ref="E323:E346" si="57">D323/F323</f>
        <v>0.86242299794661192</v>
      </c>
      <c r="F323" s="7">
        <v>4.87</v>
      </c>
      <c r="G323" s="7">
        <f t="shared" si="53"/>
        <v>3.3375770020533881</v>
      </c>
      <c r="H323" s="15">
        <f t="shared" si="54"/>
        <v>5.0624229979466122</v>
      </c>
      <c r="I323" s="11">
        <f>IFERROR(F323/SQRT(F323^2+U323), "X")</f>
        <v>0.11280776361417817</v>
      </c>
      <c r="J323" s="32">
        <f>IFERROR(SQRT((1-I323^2)/U323), "X")</f>
        <v>2.3163811830426727E-2</v>
      </c>
      <c r="K323" s="32">
        <f t="shared" si="55"/>
        <v>43.170787576786225</v>
      </c>
      <c r="L323" s="8">
        <v>0</v>
      </c>
      <c r="M323" s="9">
        <v>1</v>
      </c>
      <c r="N323" s="8">
        <v>0</v>
      </c>
      <c r="O323" s="9">
        <v>0</v>
      </c>
      <c r="P323" s="9">
        <v>1</v>
      </c>
      <c r="Q323" s="9">
        <v>0</v>
      </c>
      <c r="R323" s="9">
        <v>0</v>
      </c>
      <c r="S323" s="8">
        <v>1852</v>
      </c>
      <c r="T323" s="9">
        <v>11</v>
      </c>
      <c r="U323" s="9">
        <f t="shared" si="56"/>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58">$AQ$323*AK335+$AR$323*AK327</f>
        <v>0.21501220000000001</v>
      </c>
      <c r="AL323" s="32">
        <f t="shared" si="58"/>
        <v>0.34625300000000003</v>
      </c>
      <c r="AM323" s="32">
        <f t="shared" si="58"/>
        <v>0.30737340000000002</v>
      </c>
      <c r="AN323" s="42">
        <f t="shared" si="58"/>
        <v>0.13136140000000002</v>
      </c>
      <c r="AO323" s="41">
        <v>1</v>
      </c>
      <c r="AP323" s="17">
        <v>0</v>
      </c>
      <c r="AQ323" s="38">
        <f>1-AR323</f>
        <v>0.55020000000000002</v>
      </c>
      <c r="AR323" s="39">
        <v>0.44979999999999998</v>
      </c>
      <c r="AS323">
        <v>8.5300000000000001E-2</v>
      </c>
      <c r="AT323" s="39">
        <f t="shared" ref="AT323:AT346" si="59">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v>0</v>
      </c>
      <c r="BU323" s="17">
        <v>0</v>
      </c>
      <c r="BV323">
        <v>0</v>
      </c>
      <c r="BW323">
        <v>1</v>
      </c>
      <c r="BX323">
        <v>0</v>
      </c>
      <c r="BY323" s="17">
        <v>0</v>
      </c>
      <c r="BZ323">
        <v>0</v>
      </c>
      <c r="CA323">
        <v>0</v>
      </c>
      <c r="CB323">
        <v>0</v>
      </c>
      <c r="CC323">
        <v>0</v>
      </c>
      <c r="CD323" s="17">
        <v>0</v>
      </c>
      <c r="CE323">
        <v>0</v>
      </c>
      <c r="CF323">
        <v>0</v>
      </c>
      <c r="CG323">
        <v>1</v>
      </c>
      <c r="CH323">
        <v>1</v>
      </c>
      <c r="CI323">
        <v>0</v>
      </c>
      <c r="CJ323">
        <v>0</v>
      </c>
      <c r="CK323">
        <v>1</v>
      </c>
      <c r="CL323">
        <v>1</v>
      </c>
      <c r="CM323">
        <v>0</v>
      </c>
      <c r="CN323">
        <v>0</v>
      </c>
      <c r="CO323">
        <v>0</v>
      </c>
      <c r="CP323" s="17">
        <v>1</v>
      </c>
      <c r="CQ323">
        <v>0</v>
      </c>
      <c r="CR323">
        <v>3</v>
      </c>
      <c r="CS323">
        <v>0</v>
      </c>
      <c r="CT323">
        <v>1</v>
      </c>
      <c r="CU323">
        <v>28</v>
      </c>
      <c r="DA323" s="33" t="s">
        <v>85</v>
      </c>
    </row>
    <row r="324" spans="1:105" x14ac:dyDescent="0.25">
      <c r="A324">
        <v>323</v>
      </c>
      <c r="B324">
        <v>22</v>
      </c>
      <c r="C324" s="24" t="s">
        <v>235</v>
      </c>
      <c r="D324" s="12">
        <v>2</v>
      </c>
      <c r="E324" s="13">
        <f t="shared" si="57"/>
        <v>0.77821011673151752</v>
      </c>
      <c r="F324" s="7">
        <v>2.57</v>
      </c>
      <c r="G324" s="7">
        <f t="shared" si="53"/>
        <v>1.2217898832684826</v>
      </c>
      <c r="H324" s="15">
        <f t="shared" si="54"/>
        <v>2.7782101167315174</v>
      </c>
      <c r="I324" s="11">
        <f>IFERROR(F324/SQRT(F324^2+U324), "X")</f>
        <v>6.6565906564949873E-2</v>
      </c>
      <c r="J324" s="32">
        <f>IFERROR(SQRT((1-I324^2)/U324), "X")</f>
        <v>2.5901130959124465E-2</v>
      </c>
      <c r="K324" s="32">
        <f t="shared" si="55"/>
        <v>38.608352723212633</v>
      </c>
      <c r="L324" s="8">
        <v>0</v>
      </c>
      <c r="M324" s="9">
        <v>1</v>
      </c>
      <c r="N324" s="8">
        <v>0</v>
      </c>
      <c r="O324" s="9">
        <v>0</v>
      </c>
      <c r="P324" s="9">
        <v>1</v>
      </c>
      <c r="Q324" s="9">
        <v>0</v>
      </c>
      <c r="R324" s="9">
        <v>0</v>
      </c>
      <c r="S324" s="8">
        <v>1496</v>
      </c>
      <c r="T324" s="9">
        <v>11</v>
      </c>
      <c r="U324" s="9">
        <f t="shared" si="56"/>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58"/>
        <v>0.21501220000000001</v>
      </c>
      <c r="AL324" s="32">
        <f t="shared" si="58"/>
        <v>0.34625300000000003</v>
      </c>
      <c r="AM324" s="32">
        <f t="shared" si="58"/>
        <v>0.30737340000000002</v>
      </c>
      <c r="AN324" s="42">
        <f t="shared" si="58"/>
        <v>0.13136140000000002</v>
      </c>
      <c r="AO324" s="41">
        <v>1</v>
      </c>
      <c r="AP324" s="17">
        <v>0</v>
      </c>
      <c r="AQ324" s="38">
        <f>1-AR324</f>
        <v>0.54679999999999995</v>
      </c>
      <c r="AR324" s="39">
        <v>0.45319999999999999</v>
      </c>
      <c r="AS324">
        <v>8.5300000000000001E-2</v>
      </c>
      <c r="AT324" s="39">
        <f t="shared" si="59"/>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v>0</v>
      </c>
      <c r="BU324" s="17">
        <v>0</v>
      </c>
      <c r="BV324">
        <v>0</v>
      </c>
      <c r="BW324">
        <v>1</v>
      </c>
      <c r="BX324">
        <v>0</v>
      </c>
      <c r="BY324" s="17">
        <v>0</v>
      </c>
      <c r="BZ324">
        <v>0</v>
      </c>
      <c r="CA324">
        <v>0</v>
      </c>
      <c r="CB324">
        <v>0</v>
      </c>
      <c r="CC324">
        <v>0</v>
      </c>
      <c r="CD324" s="17">
        <v>0</v>
      </c>
      <c r="CE324">
        <v>0</v>
      </c>
      <c r="CF324">
        <v>0</v>
      </c>
      <c r="CG324">
        <v>1</v>
      </c>
      <c r="CH324">
        <v>1</v>
      </c>
      <c r="CI324">
        <v>0</v>
      </c>
      <c r="CJ324">
        <v>0</v>
      </c>
      <c r="CK324">
        <v>1</v>
      </c>
      <c r="CL324">
        <v>1</v>
      </c>
      <c r="CM324">
        <v>0</v>
      </c>
      <c r="CN324">
        <v>0</v>
      </c>
      <c r="CO324">
        <v>0</v>
      </c>
      <c r="CP324" s="17">
        <v>1</v>
      </c>
      <c r="CQ324">
        <v>0</v>
      </c>
      <c r="CR324">
        <v>3</v>
      </c>
      <c r="CS324">
        <v>0</v>
      </c>
      <c r="CT324">
        <v>1</v>
      </c>
      <c r="CU324">
        <v>28</v>
      </c>
      <c r="DA324" s="33" t="s">
        <v>85</v>
      </c>
    </row>
    <row r="325" spans="1:105" x14ac:dyDescent="0.25">
      <c r="A325">
        <v>324</v>
      </c>
      <c r="B325">
        <v>22</v>
      </c>
      <c r="C325" s="24" t="s">
        <v>235</v>
      </c>
      <c r="D325" s="12">
        <v>4.2</v>
      </c>
      <c r="E325" s="13">
        <f t="shared" si="57"/>
        <v>0.65015479876160998</v>
      </c>
      <c r="F325" s="7">
        <v>6.46</v>
      </c>
      <c r="G325" s="7">
        <f t="shared" si="53"/>
        <v>3.5498452012383903</v>
      </c>
      <c r="H325" s="15">
        <f t="shared" si="54"/>
        <v>4.8501547987616105</v>
      </c>
      <c r="I325" s="11">
        <f>IFERROR(F325/SQRT(F325^2+U325), "X")</f>
        <v>0.1858862658176324</v>
      </c>
      <c r="J325" s="32">
        <f>IFERROR(SQRT((1-I325^2)/U325), "X")</f>
        <v>2.8774963748859506E-2</v>
      </c>
      <c r="K325" s="32">
        <f t="shared" si="55"/>
        <v>34.752433008352092</v>
      </c>
      <c r="L325" s="8">
        <v>0</v>
      </c>
      <c r="M325" s="9">
        <v>1</v>
      </c>
      <c r="N325" s="8">
        <v>0</v>
      </c>
      <c r="O325" s="9">
        <v>0</v>
      </c>
      <c r="P325" s="9">
        <v>1</v>
      </c>
      <c r="Q325" s="9">
        <v>0</v>
      </c>
      <c r="R325" s="9">
        <v>0</v>
      </c>
      <c r="S325" s="8">
        <v>1178</v>
      </c>
      <c r="T325" s="9">
        <v>11</v>
      </c>
      <c r="U325" s="9">
        <f t="shared" si="56"/>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58"/>
        <v>8.9482000000000006E-2</v>
      </c>
      <c r="AL325" s="32">
        <f t="shared" si="58"/>
        <v>0.30738960000000004</v>
      </c>
      <c r="AM325" s="32">
        <f t="shared" si="58"/>
        <v>0.40731719999999999</v>
      </c>
      <c r="AN325" s="42">
        <f t="shared" si="58"/>
        <v>0.19581120000000007</v>
      </c>
      <c r="AO325" s="41">
        <v>1</v>
      </c>
      <c r="AP325" s="17">
        <v>0</v>
      </c>
      <c r="AQ325" s="38">
        <f>1-AR325</f>
        <v>0.56369999999999998</v>
      </c>
      <c r="AR325" s="39">
        <v>0.43630000000000002</v>
      </c>
      <c r="AS325">
        <v>8.5300000000000001E-2</v>
      </c>
      <c r="AT325" s="39">
        <f t="shared" si="59"/>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v>0</v>
      </c>
      <c r="BU325" s="17">
        <v>0</v>
      </c>
      <c r="BV325">
        <v>0</v>
      </c>
      <c r="BW325">
        <v>1</v>
      </c>
      <c r="BX325">
        <v>0</v>
      </c>
      <c r="BY325" s="17">
        <v>0</v>
      </c>
      <c r="BZ325">
        <v>0</v>
      </c>
      <c r="CA325">
        <v>0</v>
      </c>
      <c r="CB325">
        <v>0</v>
      </c>
      <c r="CC325">
        <v>0</v>
      </c>
      <c r="CD325" s="17">
        <v>0</v>
      </c>
      <c r="CE325">
        <v>0</v>
      </c>
      <c r="CF325">
        <v>0</v>
      </c>
      <c r="CG325">
        <v>1</v>
      </c>
      <c r="CH325">
        <v>1</v>
      </c>
      <c r="CI325">
        <v>0</v>
      </c>
      <c r="CJ325">
        <v>0</v>
      </c>
      <c r="CK325">
        <v>1</v>
      </c>
      <c r="CL325">
        <v>1</v>
      </c>
      <c r="CM325">
        <v>0</v>
      </c>
      <c r="CN325">
        <v>0</v>
      </c>
      <c r="CO325">
        <v>0</v>
      </c>
      <c r="CP325" s="17">
        <v>1</v>
      </c>
      <c r="CQ325">
        <v>0</v>
      </c>
      <c r="CR325">
        <v>3</v>
      </c>
      <c r="CS325">
        <v>0</v>
      </c>
      <c r="CT325">
        <v>1</v>
      </c>
      <c r="CU325">
        <v>28</v>
      </c>
      <c r="DA325" s="33" t="s">
        <v>85</v>
      </c>
    </row>
    <row r="326" spans="1:105" x14ac:dyDescent="0.25">
      <c r="A326">
        <v>325</v>
      </c>
      <c r="B326">
        <v>22</v>
      </c>
      <c r="C326" s="24" t="s">
        <v>235</v>
      </c>
      <c r="D326" s="12">
        <v>6.4</v>
      </c>
      <c r="E326" s="13">
        <f t="shared" si="57"/>
        <v>0.71991001124859388</v>
      </c>
      <c r="F326" s="7">
        <v>8.89</v>
      </c>
      <c r="G326" s="7">
        <f t="shared" si="53"/>
        <v>5.6800899887514067</v>
      </c>
      <c r="H326" s="15">
        <f t="shared" si="54"/>
        <v>7.119910011248594</v>
      </c>
      <c r="I326" s="11">
        <f>IFERROR(F326/SQRT(F326^2+U326), "X")</f>
        <v>0.26457488505143828</v>
      </c>
      <c r="J326" s="32">
        <f>IFERROR(SQRT((1-I326^2)/U326), "X")</f>
        <v>2.9760954448980682E-2</v>
      </c>
      <c r="K326" s="32">
        <f t="shared" si="55"/>
        <v>33.601072899537002</v>
      </c>
      <c r="L326" s="8">
        <v>0</v>
      </c>
      <c r="M326" s="9">
        <v>1</v>
      </c>
      <c r="N326" s="8">
        <v>0</v>
      </c>
      <c r="O326" s="9">
        <v>0</v>
      </c>
      <c r="P326" s="9">
        <v>1</v>
      </c>
      <c r="Q326" s="9">
        <v>0</v>
      </c>
      <c r="R326" s="9">
        <v>0</v>
      </c>
      <c r="S326" s="8">
        <v>1063</v>
      </c>
      <c r="T326" s="9">
        <v>12</v>
      </c>
      <c r="U326" s="9">
        <f t="shared" si="56"/>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58"/>
        <v>8.9482000000000006E-2</v>
      </c>
      <c r="AL326" s="32">
        <f t="shared" si="58"/>
        <v>0.30738960000000004</v>
      </c>
      <c r="AM326" s="32">
        <f t="shared" si="58"/>
        <v>0.40731719999999999</v>
      </c>
      <c r="AN326" s="42">
        <f t="shared" si="58"/>
        <v>0.19581120000000007</v>
      </c>
      <c r="AO326" s="41">
        <v>1</v>
      </c>
      <c r="AP326" s="17">
        <v>0</v>
      </c>
      <c r="AQ326" s="38">
        <f>1-AR326</f>
        <v>0.57479999999999998</v>
      </c>
      <c r="AR326" s="39">
        <v>0.42520000000000002</v>
      </c>
      <c r="AS326">
        <v>8.5300000000000001E-2</v>
      </c>
      <c r="AT326" s="39">
        <f t="shared" si="59"/>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v>0</v>
      </c>
      <c r="BU326" s="17">
        <v>0</v>
      </c>
      <c r="BV326">
        <v>0</v>
      </c>
      <c r="BW326">
        <v>1</v>
      </c>
      <c r="BX326">
        <v>0</v>
      </c>
      <c r="BY326" s="17">
        <v>0</v>
      </c>
      <c r="BZ326">
        <v>0</v>
      </c>
      <c r="CA326">
        <v>0</v>
      </c>
      <c r="CB326">
        <v>0</v>
      </c>
      <c r="CC326">
        <v>0</v>
      </c>
      <c r="CD326" s="17">
        <v>0</v>
      </c>
      <c r="CE326">
        <v>0</v>
      </c>
      <c r="CF326">
        <v>0</v>
      </c>
      <c r="CG326">
        <v>1</v>
      </c>
      <c r="CH326">
        <v>1</v>
      </c>
      <c r="CI326">
        <v>0</v>
      </c>
      <c r="CJ326">
        <v>0</v>
      </c>
      <c r="CK326">
        <v>1</v>
      </c>
      <c r="CL326">
        <v>1</v>
      </c>
      <c r="CM326">
        <v>0</v>
      </c>
      <c r="CN326">
        <v>0</v>
      </c>
      <c r="CO326">
        <v>0</v>
      </c>
      <c r="CP326" s="17">
        <v>1</v>
      </c>
      <c r="CQ326">
        <v>0</v>
      </c>
      <c r="CR326">
        <v>3</v>
      </c>
      <c r="CS326">
        <v>0</v>
      </c>
      <c r="CT326">
        <v>1</v>
      </c>
      <c r="CU326">
        <v>28</v>
      </c>
      <c r="DA326" s="33" t="s">
        <v>85</v>
      </c>
    </row>
    <row r="327" spans="1:105" x14ac:dyDescent="0.25">
      <c r="A327">
        <v>326</v>
      </c>
      <c r="B327">
        <v>22</v>
      </c>
      <c r="C327" s="24" t="s">
        <v>235</v>
      </c>
      <c r="D327" s="12">
        <v>3</v>
      </c>
      <c r="E327" s="13">
        <f t="shared" si="57"/>
        <v>1.2987012987012987</v>
      </c>
      <c r="F327" s="7">
        <v>2.31</v>
      </c>
      <c r="G327" s="7">
        <f t="shared" si="53"/>
        <v>1.7012987012987013</v>
      </c>
      <c r="H327" s="15">
        <f t="shared" si="54"/>
        <v>4.2987012987012987</v>
      </c>
      <c r="I327" s="11">
        <f>IFERROR(F327/SQRT(F327^2+U327), "X")</f>
        <v>8.1198409743599181E-2</v>
      </c>
      <c r="J327" s="32">
        <f>IFERROR(SQRT((1-I327^2)/U327), "X")</f>
        <v>3.5150826728830811E-2</v>
      </c>
      <c r="K327" s="32">
        <f t="shared" si="55"/>
        <v>28.44883301648769</v>
      </c>
      <c r="L327" s="8">
        <v>0</v>
      </c>
      <c r="M327" s="9">
        <v>1</v>
      </c>
      <c r="N327" s="8">
        <v>0</v>
      </c>
      <c r="O327" s="9">
        <v>0</v>
      </c>
      <c r="P327" s="9">
        <v>1</v>
      </c>
      <c r="Q327" s="9">
        <v>0</v>
      </c>
      <c r="R327" s="9">
        <v>0</v>
      </c>
      <c r="S327" s="8">
        <v>810</v>
      </c>
      <c r="T327" s="9">
        <v>5</v>
      </c>
      <c r="U327" s="9">
        <f t="shared" si="56"/>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60">1-SUM(AK327:AM327)</f>
        <v>9.9999999999999978E-2</v>
      </c>
      <c r="AO327" s="41">
        <v>1</v>
      </c>
      <c r="AP327" s="17">
        <v>0</v>
      </c>
      <c r="AQ327">
        <v>0</v>
      </c>
      <c r="AR327" s="39">
        <v>1</v>
      </c>
      <c r="AS327">
        <v>8.5300000000000001E-2</v>
      </c>
      <c r="AT327" s="39">
        <f t="shared" si="59"/>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v>0</v>
      </c>
      <c r="BU327" s="17">
        <v>0</v>
      </c>
      <c r="BV327">
        <v>0</v>
      </c>
      <c r="BW327">
        <v>1</v>
      </c>
      <c r="BX327">
        <v>0</v>
      </c>
      <c r="BY327" s="17">
        <v>0</v>
      </c>
      <c r="BZ327">
        <v>0</v>
      </c>
      <c r="CA327">
        <v>0</v>
      </c>
      <c r="CB327">
        <v>0</v>
      </c>
      <c r="CC327">
        <v>0</v>
      </c>
      <c r="CD327" s="17">
        <v>0</v>
      </c>
      <c r="CE327">
        <v>0</v>
      </c>
      <c r="CF327">
        <v>0</v>
      </c>
      <c r="CG327">
        <v>1</v>
      </c>
      <c r="CH327">
        <v>1</v>
      </c>
      <c r="CI327">
        <v>0</v>
      </c>
      <c r="CJ327">
        <v>0</v>
      </c>
      <c r="CK327">
        <v>1</v>
      </c>
      <c r="CL327">
        <v>1</v>
      </c>
      <c r="CM327">
        <v>0</v>
      </c>
      <c r="CN327">
        <v>1</v>
      </c>
      <c r="CO327">
        <v>0</v>
      </c>
      <c r="CP327" s="17">
        <v>1</v>
      </c>
      <c r="CQ327">
        <v>0</v>
      </c>
      <c r="CR327">
        <v>3</v>
      </c>
      <c r="CS327">
        <v>0</v>
      </c>
      <c r="CT327">
        <v>1</v>
      </c>
      <c r="CU327">
        <v>28</v>
      </c>
      <c r="DA327" s="33" t="s">
        <v>85</v>
      </c>
    </row>
    <row r="328" spans="1:105" x14ac:dyDescent="0.25">
      <c r="A328">
        <v>327</v>
      </c>
      <c r="B328">
        <v>22</v>
      </c>
      <c r="C328" s="24" t="s">
        <v>235</v>
      </c>
      <c r="D328" s="12">
        <v>2.8</v>
      </c>
      <c r="E328" s="13">
        <f t="shared" si="57"/>
        <v>3.2558139534883721</v>
      </c>
      <c r="F328" s="7">
        <v>0.86</v>
      </c>
      <c r="G328" s="7">
        <f t="shared" si="53"/>
        <v>-0.45581395348837228</v>
      </c>
      <c r="H328" s="15">
        <f t="shared" si="54"/>
        <v>6.0558139534883715</v>
      </c>
      <c r="I328" s="11">
        <f>IFERROR(F328/SQRT(F328^2+U328), "X")</f>
        <v>2.3486928885310506E-2</v>
      </c>
      <c r="J328" s="32">
        <f>IFERROR(SQRT((1-I328^2)/U328), "X")</f>
        <v>2.7310382424779657E-2</v>
      </c>
      <c r="K328" s="32">
        <f t="shared" si="55"/>
        <v>36.616111208046114</v>
      </c>
      <c r="L328" s="8">
        <v>0</v>
      </c>
      <c r="M328" s="9">
        <v>1</v>
      </c>
      <c r="N328" s="8">
        <v>0</v>
      </c>
      <c r="O328" s="9">
        <v>0</v>
      </c>
      <c r="P328" s="9">
        <v>1</v>
      </c>
      <c r="Q328" s="9">
        <v>0</v>
      </c>
      <c r="R328" s="9">
        <v>0</v>
      </c>
      <c r="S328" s="8">
        <v>1351</v>
      </c>
      <c r="T328" s="9">
        <v>10</v>
      </c>
      <c r="U328" s="9">
        <f t="shared" si="56"/>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60"/>
        <v>9.9999999999999978E-2</v>
      </c>
      <c r="AO328" s="41">
        <v>1</v>
      </c>
      <c r="AP328" s="17">
        <v>0</v>
      </c>
      <c r="AQ328">
        <v>0</v>
      </c>
      <c r="AR328" s="39">
        <v>1</v>
      </c>
      <c r="AS328">
        <v>8.5300000000000001E-2</v>
      </c>
      <c r="AT328" s="39">
        <f t="shared" si="59"/>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0</v>
      </c>
      <c r="BS328">
        <v>1</v>
      </c>
      <c r="BT328">
        <v>0</v>
      </c>
      <c r="BU328" s="17">
        <v>0</v>
      </c>
      <c r="BV328">
        <v>0</v>
      </c>
      <c r="BW328">
        <v>1</v>
      </c>
      <c r="BX328">
        <v>0</v>
      </c>
      <c r="BY328" s="17">
        <v>0</v>
      </c>
      <c r="BZ328">
        <v>0</v>
      </c>
      <c r="CA328">
        <v>0</v>
      </c>
      <c r="CB328">
        <v>0</v>
      </c>
      <c r="CC328">
        <v>0</v>
      </c>
      <c r="CD328" s="17">
        <v>0</v>
      </c>
      <c r="CE328">
        <v>0</v>
      </c>
      <c r="CF328">
        <v>0</v>
      </c>
      <c r="CG328">
        <v>1</v>
      </c>
      <c r="CH328">
        <v>1</v>
      </c>
      <c r="CI328">
        <v>0</v>
      </c>
      <c r="CJ328">
        <v>0</v>
      </c>
      <c r="CK328">
        <v>1</v>
      </c>
      <c r="CL328">
        <v>1</v>
      </c>
      <c r="CM328">
        <v>0</v>
      </c>
      <c r="CN328">
        <v>1</v>
      </c>
      <c r="CO328">
        <v>0</v>
      </c>
      <c r="CP328" s="17">
        <v>1</v>
      </c>
      <c r="CQ328">
        <v>0</v>
      </c>
      <c r="CR328">
        <v>3</v>
      </c>
      <c r="CS328">
        <v>0</v>
      </c>
      <c r="CT328">
        <v>1</v>
      </c>
      <c r="CU328">
        <v>28</v>
      </c>
      <c r="DA328" s="33" t="s">
        <v>85</v>
      </c>
    </row>
    <row r="329" spans="1:105" x14ac:dyDescent="0.25">
      <c r="A329">
        <v>328</v>
      </c>
      <c r="B329">
        <v>22</v>
      </c>
      <c r="C329" s="24" t="s">
        <v>235</v>
      </c>
      <c r="D329" s="12">
        <v>1.8</v>
      </c>
      <c r="E329" s="13">
        <f t="shared" si="57"/>
        <v>0.89552238805970164</v>
      </c>
      <c r="F329" s="7">
        <v>2.0099999999999998</v>
      </c>
      <c r="G329" s="7">
        <f t="shared" si="53"/>
        <v>0.90447761194029841</v>
      </c>
      <c r="H329" s="15">
        <f t="shared" si="54"/>
        <v>2.6955223880597017</v>
      </c>
      <c r="I329" s="11">
        <f>IFERROR(F329/SQRT(F329^2+U329), "X")</f>
        <v>7.9079937896204405E-2</v>
      </c>
      <c r="J329" s="32">
        <f>IFERROR(SQRT((1-I329^2)/U329), "X")</f>
        <v>3.9343252684678816E-2</v>
      </c>
      <c r="K329" s="32">
        <f t="shared" si="55"/>
        <v>25.417318898735168</v>
      </c>
      <c r="L329" s="8">
        <v>0</v>
      </c>
      <c r="M329" s="9">
        <v>1</v>
      </c>
      <c r="N329" s="8">
        <v>0</v>
      </c>
      <c r="O329" s="9">
        <v>0</v>
      </c>
      <c r="P329" s="9">
        <v>1</v>
      </c>
      <c r="Q329" s="9">
        <v>0</v>
      </c>
      <c r="R329" s="9">
        <v>0</v>
      </c>
      <c r="S329" s="8">
        <v>648</v>
      </c>
      <c r="T329" s="9">
        <v>5</v>
      </c>
      <c r="U329" s="9">
        <f t="shared" si="56"/>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60"/>
        <v>0.16500000000000004</v>
      </c>
      <c r="AO329" s="41">
        <v>1</v>
      </c>
      <c r="AP329" s="17">
        <v>0</v>
      </c>
      <c r="AQ329">
        <v>0</v>
      </c>
      <c r="AR329" s="39">
        <v>1</v>
      </c>
      <c r="AS329">
        <v>8.5300000000000001E-2</v>
      </c>
      <c r="AT329" s="39">
        <f t="shared" si="59"/>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v>0</v>
      </c>
      <c r="BU329" s="17">
        <v>0</v>
      </c>
      <c r="BV329">
        <v>0</v>
      </c>
      <c r="BW329">
        <v>1</v>
      </c>
      <c r="BX329">
        <v>0</v>
      </c>
      <c r="BY329" s="17">
        <v>0</v>
      </c>
      <c r="BZ329">
        <v>0</v>
      </c>
      <c r="CA329">
        <v>0</v>
      </c>
      <c r="CB329">
        <v>0</v>
      </c>
      <c r="CC329">
        <v>0</v>
      </c>
      <c r="CD329" s="17">
        <v>0</v>
      </c>
      <c r="CE329">
        <v>0</v>
      </c>
      <c r="CF329">
        <v>0</v>
      </c>
      <c r="CG329">
        <v>1</v>
      </c>
      <c r="CH329">
        <v>1</v>
      </c>
      <c r="CI329">
        <v>0</v>
      </c>
      <c r="CJ329">
        <v>0</v>
      </c>
      <c r="CK329">
        <v>1</v>
      </c>
      <c r="CL329">
        <v>1</v>
      </c>
      <c r="CM329">
        <v>0</v>
      </c>
      <c r="CN329">
        <v>1</v>
      </c>
      <c r="CO329">
        <v>0</v>
      </c>
      <c r="CP329" s="17">
        <v>1</v>
      </c>
      <c r="CQ329">
        <v>0</v>
      </c>
      <c r="CR329">
        <v>3</v>
      </c>
      <c r="CS329">
        <v>0</v>
      </c>
      <c r="CT329">
        <v>1</v>
      </c>
      <c r="CU329">
        <v>28</v>
      </c>
      <c r="DA329" s="33" t="s">
        <v>85</v>
      </c>
    </row>
    <row r="330" spans="1:105" x14ac:dyDescent="0.25">
      <c r="A330">
        <v>329</v>
      </c>
      <c r="B330">
        <v>22</v>
      </c>
      <c r="C330" s="24" t="s">
        <v>235</v>
      </c>
      <c r="D330" s="12">
        <v>-0.3</v>
      </c>
      <c r="E330" s="13">
        <f t="shared" si="57"/>
        <v>2.9999999999999996</v>
      </c>
      <c r="F330" s="7">
        <v>-0.1</v>
      </c>
      <c r="G330" s="7">
        <f t="shared" si="53"/>
        <v>-3.2999999999999994</v>
      </c>
      <c r="H330" s="15">
        <f t="shared" si="54"/>
        <v>2.6999999999999997</v>
      </c>
      <c r="I330" s="11">
        <f>IFERROR(F330/SQRT(F330^2+U330), "X")</f>
        <v>-3.2124462549688771E-3</v>
      </c>
      <c r="J330" s="32">
        <f>IFERROR(SQRT((1-I330^2)/U330), "X")</f>
        <v>3.2124462549688766E-2</v>
      </c>
      <c r="K330" s="32">
        <f t="shared" si="55"/>
        <v>31.128925455273908</v>
      </c>
      <c r="L330" s="8">
        <v>0</v>
      </c>
      <c r="M330" s="9">
        <v>1</v>
      </c>
      <c r="N330" s="8">
        <v>0</v>
      </c>
      <c r="O330" s="9">
        <v>0</v>
      </c>
      <c r="P330" s="9">
        <v>1</v>
      </c>
      <c r="Q330" s="9">
        <v>0</v>
      </c>
      <c r="R330" s="9">
        <v>0</v>
      </c>
      <c r="S330" s="8">
        <v>980</v>
      </c>
      <c r="T330" s="9">
        <v>10</v>
      </c>
      <c r="U330" s="9">
        <f t="shared" si="56"/>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60"/>
        <v>0.16500000000000004</v>
      </c>
      <c r="AO330" s="41">
        <v>1</v>
      </c>
      <c r="AP330" s="17">
        <v>0</v>
      </c>
      <c r="AQ330">
        <v>0</v>
      </c>
      <c r="AR330" s="39">
        <v>1</v>
      </c>
      <c r="AS330">
        <v>8.5300000000000001E-2</v>
      </c>
      <c r="AT330" s="39">
        <f t="shared" si="59"/>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0</v>
      </c>
      <c r="BS330">
        <v>1</v>
      </c>
      <c r="BT330">
        <v>0</v>
      </c>
      <c r="BU330" s="17">
        <v>0</v>
      </c>
      <c r="BV330">
        <v>0</v>
      </c>
      <c r="BW330">
        <v>1</v>
      </c>
      <c r="BX330">
        <v>0</v>
      </c>
      <c r="BY330" s="17">
        <v>0</v>
      </c>
      <c r="BZ330">
        <v>0</v>
      </c>
      <c r="CA330">
        <v>0</v>
      </c>
      <c r="CB330">
        <v>0</v>
      </c>
      <c r="CC330">
        <v>0</v>
      </c>
      <c r="CD330" s="17">
        <v>0</v>
      </c>
      <c r="CE330">
        <v>0</v>
      </c>
      <c r="CF330">
        <v>0</v>
      </c>
      <c r="CG330">
        <v>1</v>
      </c>
      <c r="CH330">
        <v>1</v>
      </c>
      <c r="CI330">
        <v>0</v>
      </c>
      <c r="CJ330">
        <v>0</v>
      </c>
      <c r="CK330">
        <v>1</v>
      </c>
      <c r="CL330">
        <v>1</v>
      </c>
      <c r="CM330">
        <v>0</v>
      </c>
      <c r="CN330">
        <v>1</v>
      </c>
      <c r="CO330">
        <v>0</v>
      </c>
      <c r="CP330" s="17">
        <v>1</v>
      </c>
      <c r="CQ330">
        <v>0</v>
      </c>
      <c r="CR330">
        <v>3</v>
      </c>
      <c r="CS330">
        <v>0</v>
      </c>
      <c r="CT330">
        <v>1</v>
      </c>
      <c r="CU330">
        <v>28</v>
      </c>
      <c r="DA330" s="33" t="s">
        <v>85</v>
      </c>
    </row>
    <row r="331" spans="1:105" x14ac:dyDescent="0.25">
      <c r="A331">
        <v>330</v>
      </c>
      <c r="B331">
        <v>22</v>
      </c>
      <c r="C331" s="24" t="s">
        <v>235</v>
      </c>
      <c r="D331" s="12">
        <v>4.5999999999999996</v>
      </c>
      <c r="E331" s="13">
        <f t="shared" si="57"/>
        <v>1.0772833723653397</v>
      </c>
      <c r="F331" s="7">
        <v>4.2699999999999996</v>
      </c>
      <c r="G331" s="7">
        <f t="shared" si="53"/>
        <v>3.5227166276346598</v>
      </c>
      <c r="H331" s="15">
        <f t="shared" si="54"/>
        <v>5.6772833723653395</v>
      </c>
      <c r="I331" s="11">
        <f>IFERROR(F331/SQRT(F331^2+U331), "X")</f>
        <v>0.18613964303252781</v>
      </c>
      <c r="J331" s="32">
        <f>IFERROR(SQRT((1-I331^2)/U331), "X")</f>
        <v>4.3592422255861317E-2</v>
      </c>
      <c r="K331" s="32">
        <f t="shared" si="55"/>
        <v>22.939766781726444</v>
      </c>
      <c r="L331" s="8">
        <v>0</v>
      </c>
      <c r="M331" s="9">
        <v>1</v>
      </c>
      <c r="N331" s="8">
        <v>0</v>
      </c>
      <c r="O331" s="9">
        <v>0</v>
      </c>
      <c r="P331" s="9">
        <v>1</v>
      </c>
      <c r="Q331" s="9">
        <v>0</v>
      </c>
      <c r="R331" s="9">
        <v>0</v>
      </c>
      <c r="S331" s="8">
        <v>514</v>
      </c>
      <c r="T331" s="9">
        <v>5</v>
      </c>
      <c r="U331" s="9">
        <f t="shared" si="56"/>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60"/>
        <v>9.9999999999999978E-2</v>
      </c>
      <c r="AO331" s="41">
        <v>1</v>
      </c>
      <c r="AP331" s="17">
        <v>0</v>
      </c>
      <c r="AQ331">
        <v>0</v>
      </c>
      <c r="AR331" s="39">
        <v>1</v>
      </c>
      <c r="AS331">
        <v>8.5300000000000001E-2</v>
      </c>
      <c r="AT331" s="39">
        <f t="shared" si="59"/>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v>0</v>
      </c>
      <c r="BU331" s="17">
        <v>0</v>
      </c>
      <c r="BV331">
        <v>0</v>
      </c>
      <c r="BW331">
        <v>1</v>
      </c>
      <c r="BX331">
        <v>0</v>
      </c>
      <c r="BY331" s="17">
        <v>0</v>
      </c>
      <c r="BZ331">
        <v>0</v>
      </c>
      <c r="CA331">
        <v>0</v>
      </c>
      <c r="CB331">
        <v>0</v>
      </c>
      <c r="CC331">
        <v>0</v>
      </c>
      <c r="CD331" s="17">
        <v>0</v>
      </c>
      <c r="CE331">
        <v>0</v>
      </c>
      <c r="CF331">
        <v>0</v>
      </c>
      <c r="CG331">
        <v>1</v>
      </c>
      <c r="CH331">
        <v>1</v>
      </c>
      <c r="CI331">
        <v>0</v>
      </c>
      <c r="CJ331">
        <v>0</v>
      </c>
      <c r="CK331">
        <v>1</v>
      </c>
      <c r="CL331">
        <v>1</v>
      </c>
      <c r="CM331">
        <v>0</v>
      </c>
      <c r="CN331">
        <v>1</v>
      </c>
      <c r="CO331">
        <v>0</v>
      </c>
      <c r="CP331" s="17">
        <v>1</v>
      </c>
      <c r="CQ331">
        <v>0</v>
      </c>
      <c r="CR331">
        <v>3</v>
      </c>
      <c r="CS331">
        <v>0</v>
      </c>
      <c r="CT331">
        <v>1</v>
      </c>
      <c r="CU331">
        <v>28</v>
      </c>
      <c r="DA331" s="33" t="s">
        <v>85</v>
      </c>
    </row>
    <row r="332" spans="1:105" x14ac:dyDescent="0.25">
      <c r="A332">
        <v>331</v>
      </c>
      <c r="B332">
        <v>22</v>
      </c>
      <c r="C332" s="24" t="s">
        <v>235</v>
      </c>
      <c r="D332" s="12">
        <v>3.9</v>
      </c>
      <c r="E332" s="13">
        <f t="shared" si="57"/>
        <v>1.7647058823529411</v>
      </c>
      <c r="F332" s="7">
        <v>2.21</v>
      </c>
      <c r="G332" s="7">
        <f t="shared" si="53"/>
        <v>2.1352941176470588</v>
      </c>
      <c r="H332" s="15">
        <f t="shared" si="54"/>
        <v>5.6647058823529406</v>
      </c>
      <c r="I332" s="11">
        <f>IFERROR(F332/SQRT(F332^2+U332), "X")</f>
        <v>7.2434333358581224E-2</v>
      </c>
      <c r="J332" s="32">
        <f>IFERROR(SQRT((1-I332^2)/U332), "X")</f>
        <v>3.2775716451846716E-2</v>
      </c>
      <c r="K332" s="32">
        <f t="shared" si="55"/>
        <v>30.510393311132514</v>
      </c>
      <c r="L332" s="8">
        <v>0</v>
      </c>
      <c r="M332" s="9">
        <v>1</v>
      </c>
      <c r="N332" s="8">
        <v>0</v>
      </c>
      <c r="O332" s="9">
        <v>0</v>
      </c>
      <c r="P332" s="9">
        <v>1</v>
      </c>
      <c r="Q332" s="9">
        <v>0</v>
      </c>
      <c r="R332" s="9">
        <v>0</v>
      </c>
      <c r="S332" s="8">
        <v>937</v>
      </c>
      <c r="T332" s="9">
        <v>10</v>
      </c>
      <c r="U332" s="9">
        <f t="shared" si="56"/>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60"/>
        <v>9.9999999999999978E-2</v>
      </c>
      <c r="AO332" s="41">
        <v>1</v>
      </c>
      <c r="AP332" s="17">
        <v>0</v>
      </c>
      <c r="AQ332">
        <v>0</v>
      </c>
      <c r="AR332" s="39">
        <v>1</v>
      </c>
      <c r="AS332">
        <v>8.5300000000000001E-2</v>
      </c>
      <c r="AT332" s="39">
        <f t="shared" si="59"/>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0</v>
      </c>
      <c r="BS332">
        <v>1</v>
      </c>
      <c r="BT332">
        <v>0</v>
      </c>
      <c r="BU332" s="17">
        <v>0</v>
      </c>
      <c r="BV332">
        <v>0</v>
      </c>
      <c r="BW332">
        <v>1</v>
      </c>
      <c r="BX332">
        <v>0</v>
      </c>
      <c r="BY332" s="17">
        <v>0</v>
      </c>
      <c r="BZ332">
        <v>0</v>
      </c>
      <c r="CA332">
        <v>0</v>
      </c>
      <c r="CB332">
        <v>0</v>
      </c>
      <c r="CC332">
        <v>0</v>
      </c>
      <c r="CD332" s="17">
        <v>0</v>
      </c>
      <c r="CE332">
        <v>0</v>
      </c>
      <c r="CF332">
        <v>0</v>
      </c>
      <c r="CG332">
        <v>1</v>
      </c>
      <c r="CH332">
        <v>1</v>
      </c>
      <c r="CI332">
        <v>0</v>
      </c>
      <c r="CJ332">
        <v>0</v>
      </c>
      <c r="CK332">
        <v>1</v>
      </c>
      <c r="CL332">
        <v>1</v>
      </c>
      <c r="CM332">
        <v>0</v>
      </c>
      <c r="CN332">
        <v>1</v>
      </c>
      <c r="CO332">
        <v>0</v>
      </c>
      <c r="CP332" s="17">
        <v>1</v>
      </c>
      <c r="CQ332">
        <v>0</v>
      </c>
      <c r="CR332">
        <v>3</v>
      </c>
      <c r="CS332">
        <v>0</v>
      </c>
      <c r="CT332">
        <v>1</v>
      </c>
      <c r="CU332">
        <v>28</v>
      </c>
      <c r="DA332" s="33" t="s">
        <v>85</v>
      </c>
    </row>
    <row r="333" spans="1:105" x14ac:dyDescent="0.25">
      <c r="A333">
        <v>332</v>
      </c>
      <c r="B333">
        <v>22</v>
      </c>
      <c r="C333" s="24" t="s">
        <v>235</v>
      </c>
      <c r="D333" s="12">
        <v>5.0999999999999996</v>
      </c>
      <c r="E333" s="13">
        <f t="shared" si="57"/>
        <v>1.2718204488778055</v>
      </c>
      <c r="F333" s="7">
        <v>4.01</v>
      </c>
      <c r="G333" s="7">
        <f t="shared" si="53"/>
        <v>3.8281795511221941</v>
      </c>
      <c r="H333" s="15">
        <f t="shared" si="54"/>
        <v>6.3718204488778056</v>
      </c>
      <c r="I333" s="11">
        <f>IFERROR(F333/SQRT(F333^2+U333), "X")</f>
        <v>0.1865459135354694</v>
      </c>
      <c r="J333" s="32">
        <f>IFERROR(SQRT((1-I333^2)/U333), "X")</f>
        <v>4.6520177939019809E-2</v>
      </c>
      <c r="K333" s="32">
        <f t="shared" si="55"/>
        <v>21.496048474080069</v>
      </c>
      <c r="L333" s="8">
        <v>0</v>
      </c>
      <c r="M333" s="9">
        <v>1</v>
      </c>
      <c r="N333" s="8">
        <v>0</v>
      </c>
      <c r="O333" s="9">
        <v>0</v>
      </c>
      <c r="P333" s="9">
        <v>1</v>
      </c>
      <c r="Q333" s="9">
        <v>0</v>
      </c>
      <c r="R333" s="9">
        <v>0</v>
      </c>
      <c r="S333" s="8">
        <v>452</v>
      </c>
      <c r="T333" s="9">
        <v>5</v>
      </c>
      <c r="U333" s="9">
        <f t="shared" si="56"/>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60"/>
        <v>0.16500000000000004</v>
      </c>
      <c r="AO333" s="41">
        <v>1</v>
      </c>
      <c r="AP333" s="17">
        <v>0</v>
      </c>
      <c r="AQ333">
        <v>0</v>
      </c>
      <c r="AR333" s="39">
        <v>1</v>
      </c>
      <c r="AS333">
        <v>8.5300000000000001E-2</v>
      </c>
      <c r="AT333" s="39">
        <f t="shared" si="59"/>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v>0</v>
      </c>
      <c r="BU333" s="17">
        <v>0</v>
      </c>
      <c r="BV333">
        <v>0</v>
      </c>
      <c r="BW333">
        <v>1</v>
      </c>
      <c r="BX333">
        <v>0</v>
      </c>
      <c r="BY333" s="17">
        <v>0</v>
      </c>
      <c r="BZ333">
        <v>0</v>
      </c>
      <c r="CA333">
        <v>0</v>
      </c>
      <c r="CB333">
        <v>0</v>
      </c>
      <c r="CC333">
        <v>0</v>
      </c>
      <c r="CD333" s="17">
        <v>0</v>
      </c>
      <c r="CE333">
        <v>0</v>
      </c>
      <c r="CF333">
        <v>0</v>
      </c>
      <c r="CG333">
        <v>1</v>
      </c>
      <c r="CH333">
        <v>1</v>
      </c>
      <c r="CI333">
        <v>0</v>
      </c>
      <c r="CJ333">
        <v>0</v>
      </c>
      <c r="CK333">
        <v>1</v>
      </c>
      <c r="CL333">
        <v>1</v>
      </c>
      <c r="CM333">
        <v>0</v>
      </c>
      <c r="CN333">
        <v>1</v>
      </c>
      <c r="CO333">
        <v>0</v>
      </c>
      <c r="CP333" s="17">
        <v>1</v>
      </c>
      <c r="CQ333">
        <v>0</v>
      </c>
      <c r="CR333">
        <v>3</v>
      </c>
      <c r="CS333">
        <v>0</v>
      </c>
      <c r="CT333">
        <v>1</v>
      </c>
      <c r="CU333">
        <v>28</v>
      </c>
      <c r="DA333" s="33" t="s">
        <v>85</v>
      </c>
    </row>
    <row r="334" spans="1:105" x14ac:dyDescent="0.25">
      <c r="A334">
        <v>333</v>
      </c>
      <c r="B334">
        <v>22</v>
      </c>
      <c r="C334" s="24" t="s">
        <v>235</v>
      </c>
      <c r="D334" s="12">
        <v>5.5</v>
      </c>
      <c r="E334" s="13">
        <f t="shared" si="57"/>
        <v>2.4336283185840708</v>
      </c>
      <c r="F334" s="7">
        <v>2.2599999999999998</v>
      </c>
      <c r="G334" s="7">
        <f t="shared" si="53"/>
        <v>3.0663716814159292</v>
      </c>
      <c r="H334" s="15">
        <f t="shared" si="54"/>
        <v>7.9336283185840708</v>
      </c>
      <c r="I334" s="11">
        <f>IFERROR(F334/SQRT(F334^2+U334), "X")</f>
        <v>8.1704726615308823E-2</v>
      </c>
      <c r="J334" s="32">
        <f>IFERROR(SQRT((1-I334^2)/U334), "X")</f>
        <v>3.6152533900579126E-2</v>
      </c>
      <c r="K334" s="32">
        <f t="shared" si="55"/>
        <v>27.66057844659074</v>
      </c>
      <c r="L334" s="8">
        <v>0</v>
      </c>
      <c r="M334" s="9">
        <v>1</v>
      </c>
      <c r="N334" s="8">
        <v>0</v>
      </c>
      <c r="O334" s="9">
        <v>0</v>
      </c>
      <c r="P334" s="9">
        <v>1</v>
      </c>
      <c r="Q334" s="9">
        <v>0</v>
      </c>
      <c r="R334" s="9">
        <v>0</v>
      </c>
      <c r="S334" s="8">
        <v>771</v>
      </c>
      <c r="T334" s="9">
        <v>10</v>
      </c>
      <c r="U334" s="9">
        <f t="shared" si="56"/>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60"/>
        <v>0.16500000000000004</v>
      </c>
      <c r="AO334" s="41">
        <v>1</v>
      </c>
      <c r="AP334" s="17">
        <v>0</v>
      </c>
      <c r="AQ334">
        <v>0</v>
      </c>
      <c r="AR334" s="39">
        <v>1</v>
      </c>
      <c r="AS334">
        <v>8.5300000000000001E-2</v>
      </c>
      <c r="AT334" s="39">
        <f t="shared" si="59"/>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0</v>
      </c>
      <c r="BS334">
        <v>1</v>
      </c>
      <c r="BT334">
        <v>0</v>
      </c>
      <c r="BU334" s="17">
        <v>0</v>
      </c>
      <c r="BV334">
        <v>0</v>
      </c>
      <c r="BW334">
        <v>1</v>
      </c>
      <c r="BX334">
        <v>0</v>
      </c>
      <c r="BY334" s="17">
        <v>0</v>
      </c>
      <c r="BZ334">
        <v>0</v>
      </c>
      <c r="CA334">
        <v>0</v>
      </c>
      <c r="CB334">
        <v>0</v>
      </c>
      <c r="CC334">
        <v>0</v>
      </c>
      <c r="CD334" s="17">
        <v>0</v>
      </c>
      <c r="CE334">
        <v>0</v>
      </c>
      <c r="CF334">
        <v>0</v>
      </c>
      <c r="CG334">
        <v>1</v>
      </c>
      <c r="CH334">
        <v>1</v>
      </c>
      <c r="CI334">
        <v>0</v>
      </c>
      <c r="CJ334">
        <v>0</v>
      </c>
      <c r="CK334">
        <v>1</v>
      </c>
      <c r="CL334">
        <v>1</v>
      </c>
      <c r="CM334">
        <v>0</v>
      </c>
      <c r="CN334">
        <v>1</v>
      </c>
      <c r="CO334">
        <v>0</v>
      </c>
      <c r="CP334" s="17">
        <v>1</v>
      </c>
      <c r="CQ334">
        <v>0</v>
      </c>
      <c r="CR334">
        <v>3</v>
      </c>
      <c r="CS334">
        <v>0</v>
      </c>
      <c r="CT334">
        <v>1</v>
      </c>
      <c r="CU334">
        <v>28</v>
      </c>
      <c r="DA334" s="33" t="s">
        <v>85</v>
      </c>
    </row>
    <row r="335" spans="1:105" x14ac:dyDescent="0.25">
      <c r="A335">
        <v>334</v>
      </c>
      <c r="B335">
        <v>22</v>
      </c>
      <c r="C335" s="24" t="s">
        <v>235</v>
      </c>
      <c r="D335" s="12">
        <v>2.4</v>
      </c>
      <c r="E335" s="13">
        <f t="shared" si="57"/>
        <v>1.1162790697674418</v>
      </c>
      <c r="F335" s="7">
        <v>2.15</v>
      </c>
      <c r="G335" s="7">
        <f t="shared" si="53"/>
        <v>1.2837209302325581</v>
      </c>
      <c r="H335" s="15">
        <f t="shared" si="54"/>
        <v>3.5162790697674415</v>
      </c>
      <c r="I335" s="11">
        <f>IFERROR(F335/SQRT(F335^2+U335), "X")</f>
        <v>6.7397705177461117E-2</v>
      </c>
      <c r="J335" s="32">
        <f>IFERROR(SQRT((1-I335^2)/U335), "X")</f>
        <v>3.1347769849981923E-2</v>
      </c>
      <c r="K335" s="32">
        <f t="shared" si="55"/>
        <v>31.900195924163221</v>
      </c>
      <c r="L335" s="8">
        <v>0</v>
      </c>
      <c r="M335" s="9">
        <v>1</v>
      </c>
      <c r="N335" s="8">
        <v>0</v>
      </c>
      <c r="O335" s="9">
        <v>0</v>
      </c>
      <c r="P335" s="9">
        <v>1</v>
      </c>
      <c r="Q335" s="9">
        <v>0</v>
      </c>
      <c r="R335" s="9">
        <v>0</v>
      </c>
      <c r="S335" s="8">
        <v>1019</v>
      </c>
      <c r="T335" s="9">
        <v>5</v>
      </c>
      <c r="U335" s="9">
        <f t="shared" si="56"/>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60"/>
        <v>0.15700000000000003</v>
      </c>
      <c r="AO335" s="41">
        <v>1</v>
      </c>
      <c r="AP335" s="17">
        <v>0</v>
      </c>
      <c r="AQ335">
        <v>1</v>
      </c>
      <c r="AR335" s="39">
        <v>0</v>
      </c>
      <c r="AS335">
        <v>8.5300000000000001E-2</v>
      </c>
      <c r="AT335" s="39">
        <f t="shared" si="59"/>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v>0</v>
      </c>
      <c r="BU335" s="17">
        <v>0</v>
      </c>
      <c r="BV335">
        <v>0</v>
      </c>
      <c r="BW335">
        <v>1</v>
      </c>
      <c r="BX335">
        <v>0</v>
      </c>
      <c r="BY335" s="17">
        <v>0</v>
      </c>
      <c r="BZ335">
        <v>0</v>
      </c>
      <c r="CA335">
        <v>0</v>
      </c>
      <c r="CB335">
        <v>0</v>
      </c>
      <c r="CC335">
        <v>0</v>
      </c>
      <c r="CD335" s="17">
        <v>0</v>
      </c>
      <c r="CE335">
        <v>0</v>
      </c>
      <c r="CF335">
        <v>0</v>
      </c>
      <c r="CG335">
        <v>1</v>
      </c>
      <c r="CH335">
        <v>1</v>
      </c>
      <c r="CI335">
        <v>0</v>
      </c>
      <c r="CJ335">
        <v>0</v>
      </c>
      <c r="CK335">
        <v>1</v>
      </c>
      <c r="CL335">
        <v>1</v>
      </c>
      <c r="CM335">
        <v>0</v>
      </c>
      <c r="CN335">
        <v>1</v>
      </c>
      <c r="CO335">
        <v>0</v>
      </c>
      <c r="CP335" s="17">
        <v>1</v>
      </c>
      <c r="CQ335">
        <v>0</v>
      </c>
      <c r="CR335">
        <v>3</v>
      </c>
      <c r="CS335">
        <v>0</v>
      </c>
      <c r="CT335">
        <v>1</v>
      </c>
      <c r="CU335">
        <v>28</v>
      </c>
      <c r="DA335" s="33" t="s">
        <v>85</v>
      </c>
    </row>
    <row r="336" spans="1:105" x14ac:dyDescent="0.25">
      <c r="A336">
        <v>335</v>
      </c>
      <c r="B336">
        <v>22</v>
      </c>
      <c r="C336" s="24" t="s">
        <v>235</v>
      </c>
      <c r="D336" s="12">
        <v>-1.6</v>
      </c>
      <c r="E336" s="13">
        <f t="shared" si="57"/>
        <v>1.8181818181818183</v>
      </c>
      <c r="F336" s="7">
        <v>-0.88</v>
      </c>
      <c r="G336" s="7">
        <f t="shared" si="53"/>
        <v>-3.4181818181818184</v>
      </c>
      <c r="H336" s="15">
        <f t="shared" si="54"/>
        <v>0.21818181818181825</v>
      </c>
      <c r="I336" s="11">
        <f>IFERROR(F336/SQRT(F336^2+U336), "X")</f>
        <v>-2.3846798901517526E-2</v>
      </c>
      <c r="J336" s="32">
        <f>IFERROR(SQRT((1-I336^2)/U336), "X")</f>
        <v>2.7098635115360828E-2</v>
      </c>
      <c r="K336" s="32">
        <f t="shared" si="55"/>
        <v>36.902227575039426</v>
      </c>
      <c r="L336" s="8">
        <v>0</v>
      </c>
      <c r="M336" s="9">
        <v>1</v>
      </c>
      <c r="N336" s="8">
        <v>0</v>
      </c>
      <c r="O336" s="9">
        <v>0</v>
      </c>
      <c r="P336" s="9">
        <v>1</v>
      </c>
      <c r="Q336" s="9">
        <v>0</v>
      </c>
      <c r="R336" s="9">
        <v>0</v>
      </c>
      <c r="S336" s="8">
        <v>1372</v>
      </c>
      <c r="T336" s="9">
        <v>10</v>
      </c>
      <c r="U336" s="9">
        <f t="shared" si="56"/>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60"/>
        <v>0.15700000000000003</v>
      </c>
      <c r="AO336" s="41">
        <v>1</v>
      </c>
      <c r="AP336" s="17">
        <v>0</v>
      </c>
      <c r="AQ336">
        <v>1</v>
      </c>
      <c r="AR336" s="39">
        <v>0</v>
      </c>
      <c r="AS336">
        <v>8.5300000000000001E-2</v>
      </c>
      <c r="AT336" s="39">
        <f t="shared" si="59"/>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0</v>
      </c>
      <c r="BS336">
        <v>1</v>
      </c>
      <c r="BT336">
        <v>0</v>
      </c>
      <c r="BU336" s="17">
        <v>0</v>
      </c>
      <c r="BV336">
        <v>0</v>
      </c>
      <c r="BW336">
        <v>1</v>
      </c>
      <c r="BX336">
        <v>0</v>
      </c>
      <c r="BY336" s="17">
        <v>0</v>
      </c>
      <c r="BZ336">
        <v>0</v>
      </c>
      <c r="CA336">
        <v>0</v>
      </c>
      <c r="CB336">
        <v>0</v>
      </c>
      <c r="CC336">
        <v>0</v>
      </c>
      <c r="CD336" s="17">
        <v>0</v>
      </c>
      <c r="CE336">
        <v>0</v>
      </c>
      <c r="CF336">
        <v>0</v>
      </c>
      <c r="CG336">
        <v>1</v>
      </c>
      <c r="CH336">
        <v>1</v>
      </c>
      <c r="CI336">
        <v>0</v>
      </c>
      <c r="CJ336">
        <v>0</v>
      </c>
      <c r="CK336">
        <v>1</v>
      </c>
      <c r="CL336">
        <v>1</v>
      </c>
      <c r="CM336">
        <v>0</v>
      </c>
      <c r="CN336">
        <v>1</v>
      </c>
      <c r="CO336">
        <v>0</v>
      </c>
      <c r="CP336" s="17">
        <v>1</v>
      </c>
      <c r="CQ336">
        <v>0</v>
      </c>
      <c r="CR336">
        <v>3</v>
      </c>
      <c r="CS336">
        <v>0</v>
      </c>
      <c r="CT336">
        <v>1</v>
      </c>
      <c r="CU336">
        <v>28</v>
      </c>
      <c r="DA336" s="33" t="s">
        <v>85</v>
      </c>
    </row>
    <row r="337" spans="1:105" x14ac:dyDescent="0.25">
      <c r="A337">
        <v>336</v>
      </c>
      <c r="B337">
        <v>22</v>
      </c>
      <c r="C337" s="24" t="s">
        <v>235</v>
      </c>
      <c r="D337" s="12">
        <v>0.7</v>
      </c>
      <c r="E337" s="13">
        <f t="shared" si="57"/>
        <v>1.044776119402985</v>
      </c>
      <c r="F337" s="7">
        <v>0.67</v>
      </c>
      <c r="G337" s="7">
        <f t="shared" si="53"/>
        <v>-0.34477611940298503</v>
      </c>
      <c r="H337" s="15">
        <f t="shared" si="54"/>
        <v>1.7447761194029849</v>
      </c>
      <c r="I337" s="11">
        <f>IFERROR(F337/SQRT(F337^2+U337), "X")</f>
        <v>2.3505894099012905E-2</v>
      </c>
      <c r="J337" s="32">
        <f>IFERROR(SQRT((1-I337^2)/U337), "X")</f>
        <v>3.5083424028377469E-2</v>
      </c>
      <c r="K337" s="32">
        <f t="shared" si="55"/>
        <v>28.503489260088841</v>
      </c>
      <c r="L337" s="8">
        <v>0</v>
      </c>
      <c r="M337" s="9">
        <v>1</v>
      </c>
      <c r="N337" s="8">
        <v>0</v>
      </c>
      <c r="O337" s="9">
        <v>0</v>
      </c>
      <c r="P337" s="9">
        <v>1</v>
      </c>
      <c r="Q337" s="9">
        <v>0</v>
      </c>
      <c r="R337" s="9">
        <v>0</v>
      </c>
      <c r="S337" s="8">
        <v>818</v>
      </c>
      <c r="T337" s="9">
        <v>5</v>
      </c>
      <c r="U337" s="9">
        <f t="shared" si="56"/>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60"/>
        <v>0.22100000000000009</v>
      </c>
      <c r="AO337" s="41">
        <v>1</v>
      </c>
      <c r="AP337" s="17">
        <v>0</v>
      </c>
      <c r="AQ337">
        <v>1</v>
      </c>
      <c r="AR337" s="39">
        <v>0</v>
      </c>
      <c r="AS337">
        <v>8.5300000000000001E-2</v>
      </c>
      <c r="AT337" s="39">
        <f t="shared" si="59"/>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v>0</v>
      </c>
      <c r="BU337" s="17">
        <v>0</v>
      </c>
      <c r="BV337">
        <v>0</v>
      </c>
      <c r="BW337">
        <v>1</v>
      </c>
      <c r="BX337">
        <v>0</v>
      </c>
      <c r="BY337" s="17">
        <v>0</v>
      </c>
      <c r="BZ337">
        <v>0</v>
      </c>
      <c r="CA337">
        <v>0</v>
      </c>
      <c r="CB337">
        <v>0</v>
      </c>
      <c r="CC337">
        <v>0</v>
      </c>
      <c r="CD337" s="17">
        <v>0</v>
      </c>
      <c r="CE337">
        <v>0</v>
      </c>
      <c r="CF337">
        <v>0</v>
      </c>
      <c r="CG337">
        <v>1</v>
      </c>
      <c r="CH337">
        <v>1</v>
      </c>
      <c r="CI337">
        <v>0</v>
      </c>
      <c r="CJ337">
        <v>0</v>
      </c>
      <c r="CK337">
        <v>1</v>
      </c>
      <c r="CL337">
        <v>1</v>
      </c>
      <c r="CM337">
        <v>0</v>
      </c>
      <c r="CN337">
        <v>1</v>
      </c>
      <c r="CO337">
        <v>0</v>
      </c>
      <c r="CP337" s="17">
        <v>1</v>
      </c>
      <c r="CQ337">
        <v>0</v>
      </c>
      <c r="CR337">
        <v>3</v>
      </c>
      <c r="CS337">
        <v>0</v>
      </c>
      <c r="CT337">
        <v>1</v>
      </c>
      <c r="CU337">
        <v>28</v>
      </c>
      <c r="DA337" s="33" t="s">
        <v>85</v>
      </c>
    </row>
    <row r="338" spans="1:105" x14ac:dyDescent="0.25">
      <c r="A338">
        <v>337</v>
      </c>
      <c r="B338">
        <v>22</v>
      </c>
      <c r="C338" s="24" t="s">
        <v>235</v>
      </c>
      <c r="D338" s="12">
        <v>0.6</v>
      </c>
      <c r="E338" s="13">
        <f t="shared" si="57"/>
        <v>2.1428571428571428</v>
      </c>
      <c r="F338" s="7">
        <v>0.28000000000000003</v>
      </c>
      <c r="G338" s="7">
        <f t="shared" si="53"/>
        <v>-1.5428571428571427</v>
      </c>
      <c r="H338" s="15">
        <f t="shared" si="54"/>
        <v>2.7428571428571429</v>
      </c>
      <c r="I338" s="11">
        <f>IFERROR(F338/SQRT(F338^2+U338), "X")</f>
        <v>9.0984008236424802E-3</v>
      </c>
      <c r="J338" s="32">
        <f>IFERROR(SQRT((1-I338^2)/U338), "X")</f>
        <v>3.2494288655865997E-2</v>
      </c>
      <c r="K338" s="32">
        <f t="shared" si="55"/>
        <v>30.774638909335721</v>
      </c>
      <c r="L338" s="8">
        <v>0</v>
      </c>
      <c r="M338" s="9">
        <v>1</v>
      </c>
      <c r="N338" s="8">
        <v>0</v>
      </c>
      <c r="O338" s="9">
        <v>0</v>
      </c>
      <c r="P338" s="9">
        <v>1</v>
      </c>
      <c r="Q338" s="9">
        <v>0</v>
      </c>
      <c r="R338" s="9">
        <v>0</v>
      </c>
      <c r="S338" s="8">
        <v>958</v>
      </c>
      <c r="T338" s="9">
        <v>10</v>
      </c>
      <c r="U338" s="9">
        <f t="shared" si="56"/>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60"/>
        <v>0.22100000000000009</v>
      </c>
      <c r="AO338" s="41">
        <v>1</v>
      </c>
      <c r="AP338" s="17">
        <v>0</v>
      </c>
      <c r="AQ338">
        <v>1</v>
      </c>
      <c r="AR338" s="39">
        <v>0</v>
      </c>
      <c r="AS338">
        <v>8.5300000000000001E-2</v>
      </c>
      <c r="AT338" s="39">
        <f t="shared" si="59"/>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0</v>
      </c>
      <c r="BS338">
        <v>1</v>
      </c>
      <c r="BT338">
        <v>0</v>
      </c>
      <c r="BU338" s="17">
        <v>0</v>
      </c>
      <c r="BV338">
        <v>0</v>
      </c>
      <c r="BW338">
        <v>1</v>
      </c>
      <c r="BX338">
        <v>0</v>
      </c>
      <c r="BY338" s="17">
        <v>0</v>
      </c>
      <c r="BZ338">
        <v>0</v>
      </c>
      <c r="CA338">
        <v>0</v>
      </c>
      <c r="CB338">
        <v>0</v>
      </c>
      <c r="CC338">
        <v>0</v>
      </c>
      <c r="CD338" s="17">
        <v>0</v>
      </c>
      <c r="CE338">
        <v>0</v>
      </c>
      <c r="CF338">
        <v>0</v>
      </c>
      <c r="CG338">
        <v>1</v>
      </c>
      <c r="CH338">
        <v>1</v>
      </c>
      <c r="CI338">
        <v>0</v>
      </c>
      <c r="CJ338">
        <v>0</v>
      </c>
      <c r="CK338">
        <v>1</v>
      </c>
      <c r="CL338">
        <v>1</v>
      </c>
      <c r="CM338">
        <v>0</v>
      </c>
      <c r="CN338">
        <v>1</v>
      </c>
      <c r="CO338">
        <v>0</v>
      </c>
      <c r="CP338" s="17">
        <v>1</v>
      </c>
      <c r="CQ338">
        <v>0</v>
      </c>
      <c r="CR338">
        <v>3</v>
      </c>
      <c r="CS338">
        <v>0</v>
      </c>
      <c r="CT338">
        <v>1</v>
      </c>
      <c r="CU338">
        <v>28</v>
      </c>
      <c r="DA338" s="33" t="s">
        <v>85</v>
      </c>
    </row>
    <row r="339" spans="1:105" x14ac:dyDescent="0.25">
      <c r="A339">
        <v>338</v>
      </c>
      <c r="B339">
        <v>22</v>
      </c>
      <c r="C339" s="24" t="s">
        <v>235</v>
      </c>
      <c r="D339" s="12">
        <v>2.9</v>
      </c>
      <c r="E339" s="13">
        <f t="shared" si="57"/>
        <v>0.85545722713864303</v>
      </c>
      <c r="F339" s="7">
        <v>3.39</v>
      </c>
      <c r="G339" s="7">
        <f t="shared" si="53"/>
        <v>2.044542772861357</v>
      </c>
      <c r="H339" s="15">
        <f t="shared" si="54"/>
        <v>3.7554572271386428</v>
      </c>
      <c r="I339" s="11">
        <f>IFERROR(F339/SQRT(F339^2+U339), "X")</f>
        <v>0.13101679456485232</v>
      </c>
      <c r="J339" s="32">
        <f>IFERROR(SQRT((1-I339^2)/U339), "X")</f>
        <v>3.8648021995531662E-2</v>
      </c>
      <c r="K339" s="32">
        <f t="shared" si="55"/>
        <v>25.874545406634684</v>
      </c>
      <c r="L339" s="8">
        <v>0</v>
      </c>
      <c r="M339" s="9">
        <v>1</v>
      </c>
      <c r="N339" s="8">
        <v>0</v>
      </c>
      <c r="O339" s="9">
        <v>0</v>
      </c>
      <c r="P339" s="9">
        <v>1</v>
      </c>
      <c r="Q339" s="9">
        <v>0</v>
      </c>
      <c r="R339" s="9">
        <v>0</v>
      </c>
      <c r="S339" s="8">
        <v>664</v>
      </c>
      <c r="T339" s="9">
        <v>5</v>
      </c>
      <c r="U339" s="9">
        <f t="shared" si="56"/>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60"/>
        <v>0.15700000000000003</v>
      </c>
      <c r="AO339" s="41">
        <v>1</v>
      </c>
      <c r="AP339" s="17">
        <v>0</v>
      </c>
      <c r="AQ339">
        <v>1</v>
      </c>
      <c r="AR339" s="39">
        <v>0</v>
      </c>
      <c r="AS339">
        <v>8.5300000000000001E-2</v>
      </c>
      <c r="AT339" s="39">
        <f t="shared" si="59"/>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v>0</v>
      </c>
      <c r="BU339" s="17">
        <v>0</v>
      </c>
      <c r="BV339">
        <v>0</v>
      </c>
      <c r="BW339">
        <v>1</v>
      </c>
      <c r="BX339">
        <v>0</v>
      </c>
      <c r="BY339" s="17">
        <v>0</v>
      </c>
      <c r="BZ339">
        <v>0</v>
      </c>
      <c r="CA339">
        <v>0</v>
      </c>
      <c r="CB339">
        <v>0</v>
      </c>
      <c r="CC339">
        <v>0</v>
      </c>
      <c r="CD339" s="17">
        <v>0</v>
      </c>
      <c r="CE339">
        <v>0</v>
      </c>
      <c r="CF339">
        <v>0</v>
      </c>
      <c r="CG339">
        <v>1</v>
      </c>
      <c r="CH339">
        <v>1</v>
      </c>
      <c r="CI339">
        <v>0</v>
      </c>
      <c r="CJ339">
        <v>0</v>
      </c>
      <c r="CK339">
        <v>1</v>
      </c>
      <c r="CL339">
        <v>1</v>
      </c>
      <c r="CM339">
        <v>0</v>
      </c>
      <c r="CN339">
        <v>1</v>
      </c>
      <c r="CO339">
        <v>0</v>
      </c>
      <c r="CP339" s="17">
        <v>1</v>
      </c>
      <c r="CQ339">
        <v>0</v>
      </c>
      <c r="CR339">
        <v>3</v>
      </c>
      <c r="CS339">
        <v>0</v>
      </c>
      <c r="CT339">
        <v>1</v>
      </c>
      <c r="CU339">
        <v>28</v>
      </c>
      <c r="DA339" s="33" t="s">
        <v>85</v>
      </c>
    </row>
    <row r="340" spans="1:105" x14ac:dyDescent="0.25">
      <c r="A340">
        <v>339</v>
      </c>
      <c r="B340">
        <v>22</v>
      </c>
      <c r="C340" s="24" t="s">
        <v>235</v>
      </c>
      <c r="D340" s="12">
        <v>3.9</v>
      </c>
      <c r="E340" s="13">
        <f t="shared" si="57"/>
        <v>1.4285714285714286</v>
      </c>
      <c r="F340" s="7">
        <v>2.73</v>
      </c>
      <c r="G340" s="7">
        <f t="shared" si="53"/>
        <v>2.4714285714285715</v>
      </c>
      <c r="H340" s="15">
        <f t="shared" si="54"/>
        <v>5.3285714285714283</v>
      </c>
      <c r="I340" s="11">
        <f>IFERROR(F340/SQRT(F340^2+U340), "X")</f>
        <v>8.5169027029795424E-2</v>
      </c>
      <c r="J340" s="32">
        <f>IFERROR(SQRT((1-I340^2)/U340), "X")</f>
        <v>3.1197445798459868E-2</v>
      </c>
      <c r="K340" s="32">
        <f t="shared" si="55"/>
        <v>32.0539061582204</v>
      </c>
      <c r="L340" s="8">
        <v>0</v>
      </c>
      <c r="M340" s="9">
        <v>1</v>
      </c>
      <c r="N340" s="8">
        <v>0</v>
      </c>
      <c r="O340" s="9">
        <v>0</v>
      </c>
      <c r="P340" s="9">
        <v>1</v>
      </c>
      <c r="Q340" s="9">
        <v>0</v>
      </c>
      <c r="R340" s="9">
        <v>0</v>
      </c>
      <c r="S340" s="8">
        <v>1031</v>
      </c>
      <c r="T340" s="9">
        <v>10</v>
      </c>
      <c r="U340" s="9">
        <f t="shared" si="56"/>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60"/>
        <v>0.15700000000000003</v>
      </c>
      <c r="AO340" s="41">
        <v>1</v>
      </c>
      <c r="AP340" s="17">
        <v>0</v>
      </c>
      <c r="AQ340">
        <v>1</v>
      </c>
      <c r="AR340" s="39">
        <v>0</v>
      </c>
      <c r="AS340">
        <v>8.5300000000000001E-2</v>
      </c>
      <c r="AT340" s="39">
        <f t="shared" si="59"/>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0</v>
      </c>
      <c r="BS340">
        <v>1</v>
      </c>
      <c r="BT340">
        <v>0</v>
      </c>
      <c r="BU340" s="17">
        <v>0</v>
      </c>
      <c r="BV340">
        <v>0</v>
      </c>
      <c r="BW340">
        <v>1</v>
      </c>
      <c r="BX340">
        <v>0</v>
      </c>
      <c r="BY340" s="17">
        <v>0</v>
      </c>
      <c r="BZ340">
        <v>0</v>
      </c>
      <c r="CA340">
        <v>0</v>
      </c>
      <c r="CB340">
        <v>0</v>
      </c>
      <c r="CC340">
        <v>0</v>
      </c>
      <c r="CD340" s="17">
        <v>0</v>
      </c>
      <c r="CE340">
        <v>0</v>
      </c>
      <c r="CF340">
        <v>0</v>
      </c>
      <c r="CG340">
        <v>1</v>
      </c>
      <c r="CH340">
        <v>1</v>
      </c>
      <c r="CI340">
        <v>0</v>
      </c>
      <c r="CJ340">
        <v>0</v>
      </c>
      <c r="CK340">
        <v>1</v>
      </c>
      <c r="CL340">
        <v>1</v>
      </c>
      <c r="CM340">
        <v>0</v>
      </c>
      <c r="CN340">
        <v>1</v>
      </c>
      <c r="CO340">
        <v>0</v>
      </c>
      <c r="CP340" s="17">
        <v>1</v>
      </c>
      <c r="CQ340">
        <v>0</v>
      </c>
      <c r="CR340">
        <v>3</v>
      </c>
      <c r="CS340">
        <v>0</v>
      </c>
      <c r="CT340">
        <v>1</v>
      </c>
      <c r="CU340">
        <v>28</v>
      </c>
      <c r="DA340" s="33" t="s">
        <v>85</v>
      </c>
    </row>
    <row r="341" spans="1:105" x14ac:dyDescent="0.25">
      <c r="A341">
        <v>340</v>
      </c>
      <c r="B341">
        <v>22</v>
      </c>
      <c r="C341" s="24" t="s">
        <v>235</v>
      </c>
      <c r="D341" s="12">
        <v>5.2</v>
      </c>
      <c r="E341" s="13">
        <f t="shared" si="57"/>
        <v>1.0526315789473684</v>
      </c>
      <c r="F341" s="7">
        <v>4.9400000000000004</v>
      </c>
      <c r="G341" s="7">
        <f t="shared" si="53"/>
        <v>4.147368421052632</v>
      </c>
      <c r="H341" s="15">
        <f t="shared" si="54"/>
        <v>6.2526315789473683</v>
      </c>
      <c r="I341" s="11">
        <f>IFERROR(F341/SQRT(F341^2+U341), "X")</f>
        <v>0.19690753597255725</v>
      </c>
      <c r="J341" s="32">
        <f>IFERROR(SQRT((1-I341^2)/U341), "X")</f>
        <v>3.9859825095659357E-2</v>
      </c>
      <c r="K341" s="32">
        <f t="shared" si="55"/>
        <v>25.087917410578346</v>
      </c>
      <c r="L341" s="8">
        <v>0</v>
      </c>
      <c r="M341" s="9">
        <v>1</v>
      </c>
      <c r="N341" s="8">
        <v>0</v>
      </c>
      <c r="O341" s="9">
        <v>0</v>
      </c>
      <c r="P341" s="9">
        <v>1</v>
      </c>
      <c r="Q341" s="9">
        <v>0</v>
      </c>
      <c r="R341" s="9">
        <v>0</v>
      </c>
      <c r="S341" s="8">
        <v>611</v>
      </c>
      <c r="T341" s="9">
        <v>5</v>
      </c>
      <c r="U341" s="9">
        <f t="shared" si="56"/>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60"/>
        <v>0.22100000000000009</v>
      </c>
      <c r="AO341" s="41">
        <v>1</v>
      </c>
      <c r="AP341" s="17">
        <v>0</v>
      </c>
      <c r="AQ341">
        <v>1</v>
      </c>
      <c r="AR341" s="39">
        <v>0</v>
      </c>
      <c r="AS341">
        <v>8.5300000000000001E-2</v>
      </c>
      <c r="AT341" s="39">
        <f t="shared" si="59"/>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v>0</v>
      </c>
      <c r="BU341" s="17">
        <v>0</v>
      </c>
      <c r="BV341">
        <v>0</v>
      </c>
      <c r="BW341">
        <v>1</v>
      </c>
      <c r="BX341">
        <v>0</v>
      </c>
      <c r="BY341" s="17">
        <v>0</v>
      </c>
      <c r="BZ341">
        <v>0</v>
      </c>
      <c r="CA341">
        <v>0</v>
      </c>
      <c r="CB341">
        <v>0</v>
      </c>
      <c r="CC341">
        <v>0</v>
      </c>
      <c r="CD341" s="17">
        <v>0</v>
      </c>
      <c r="CE341">
        <v>0</v>
      </c>
      <c r="CF341">
        <v>0</v>
      </c>
      <c r="CG341">
        <v>1</v>
      </c>
      <c r="CH341">
        <v>1</v>
      </c>
      <c r="CI341">
        <v>0</v>
      </c>
      <c r="CJ341">
        <v>0</v>
      </c>
      <c r="CK341">
        <v>1</v>
      </c>
      <c r="CL341">
        <v>1</v>
      </c>
      <c r="CM341">
        <v>0</v>
      </c>
      <c r="CN341">
        <v>1</v>
      </c>
      <c r="CO341">
        <v>0</v>
      </c>
      <c r="CP341" s="17">
        <v>1</v>
      </c>
      <c r="CQ341">
        <v>0</v>
      </c>
      <c r="CR341">
        <v>3</v>
      </c>
      <c r="CS341">
        <v>0</v>
      </c>
      <c r="CT341">
        <v>1</v>
      </c>
      <c r="CU341">
        <v>28</v>
      </c>
      <c r="DA341" s="33" t="s">
        <v>85</v>
      </c>
    </row>
    <row r="342" spans="1:105" x14ac:dyDescent="0.25">
      <c r="A342">
        <v>341</v>
      </c>
      <c r="B342">
        <v>22</v>
      </c>
      <c r="C342" s="24" t="s">
        <v>235</v>
      </c>
      <c r="D342" s="12">
        <v>5.5</v>
      </c>
      <c r="E342" s="13">
        <f t="shared" si="57"/>
        <v>2.477477477477477</v>
      </c>
      <c r="F342" s="7">
        <v>2.2200000000000002</v>
      </c>
      <c r="G342" s="7">
        <f t="shared" si="53"/>
        <v>3.022522522522523</v>
      </c>
      <c r="H342" s="15">
        <f t="shared" si="54"/>
        <v>7.9774774774774766</v>
      </c>
      <c r="I342" s="11">
        <f>IFERROR(F342/SQRT(F342^2+U342), "X")</f>
        <v>7.7481912916654835E-2</v>
      </c>
      <c r="J342" s="32">
        <f>IFERROR(SQRT((1-I342^2)/U342), "X")</f>
        <v>3.4901762575069745E-2</v>
      </c>
      <c r="K342" s="32">
        <f t="shared" si="55"/>
        <v>28.651848107931887</v>
      </c>
      <c r="L342" s="8">
        <v>0</v>
      </c>
      <c r="M342" s="9">
        <v>1</v>
      </c>
      <c r="N342" s="8">
        <v>0</v>
      </c>
      <c r="O342" s="9">
        <v>0</v>
      </c>
      <c r="P342" s="9">
        <v>1</v>
      </c>
      <c r="Q342" s="9">
        <v>0</v>
      </c>
      <c r="R342" s="9">
        <v>0</v>
      </c>
      <c r="S342" s="8">
        <v>827</v>
      </c>
      <c r="T342" s="9">
        <v>10</v>
      </c>
      <c r="U342" s="9">
        <f t="shared" si="56"/>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60"/>
        <v>0.22100000000000009</v>
      </c>
      <c r="AO342" s="41">
        <v>1</v>
      </c>
      <c r="AP342" s="17">
        <v>0</v>
      </c>
      <c r="AQ342">
        <v>1</v>
      </c>
      <c r="AR342" s="39">
        <v>0</v>
      </c>
      <c r="AS342">
        <v>8.5300000000000001E-2</v>
      </c>
      <c r="AT342" s="39">
        <f t="shared" si="59"/>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0</v>
      </c>
      <c r="BS342">
        <v>1</v>
      </c>
      <c r="BT342">
        <v>0</v>
      </c>
      <c r="BU342" s="17">
        <v>0</v>
      </c>
      <c r="BV342">
        <v>0</v>
      </c>
      <c r="BW342">
        <v>1</v>
      </c>
      <c r="BX342">
        <v>0</v>
      </c>
      <c r="BY342" s="17">
        <v>0</v>
      </c>
      <c r="BZ342">
        <v>0</v>
      </c>
      <c r="CA342">
        <v>0</v>
      </c>
      <c r="CB342">
        <v>0</v>
      </c>
      <c r="CC342">
        <v>0</v>
      </c>
      <c r="CD342" s="17">
        <v>0</v>
      </c>
      <c r="CE342">
        <v>0</v>
      </c>
      <c r="CF342">
        <v>0</v>
      </c>
      <c r="CG342">
        <v>1</v>
      </c>
      <c r="CH342">
        <v>1</v>
      </c>
      <c r="CI342">
        <v>0</v>
      </c>
      <c r="CJ342">
        <v>0</v>
      </c>
      <c r="CK342">
        <v>1</v>
      </c>
      <c r="CL342">
        <v>1</v>
      </c>
      <c r="CM342">
        <v>0</v>
      </c>
      <c r="CN342">
        <v>1</v>
      </c>
      <c r="CO342">
        <v>0</v>
      </c>
      <c r="CP342" s="17">
        <v>1</v>
      </c>
      <c r="CQ342">
        <v>0</v>
      </c>
      <c r="CR342">
        <v>3</v>
      </c>
      <c r="CS342">
        <v>0</v>
      </c>
      <c r="CT342">
        <v>1</v>
      </c>
      <c r="CU342">
        <v>28</v>
      </c>
      <c r="DA342" s="33" t="s">
        <v>85</v>
      </c>
    </row>
    <row r="343" spans="1:105" x14ac:dyDescent="0.25">
      <c r="A343">
        <v>342</v>
      </c>
      <c r="B343">
        <v>22</v>
      </c>
      <c r="C343" s="24" t="s">
        <v>235</v>
      </c>
      <c r="D343" s="12">
        <v>2.2000000000000002</v>
      </c>
      <c r="E343" s="13">
        <f t="shared" si="57"/>
        <v>0.54590570719602982</v>
      </c>
      <c r="F343" s="7">
        <v>4.03</v>
      </c>
      <c r="G343" s="7">
        <f t="shared" si="53"/>
        <v>1.6540942928039704</v>
      </c>
      <c r="H343" s="15">
        <f t="shared" si="54"/>
        <v>2.7459057071960302</v>
      </c>
      <c r="I343" s="11">
        <f>IFERROR(F343/SQRT(F343^2+U343), "X")</f>
        <v>5.3914595065672373E-2</v>
      </c>
      <c r="J343" s="32">
        <f>IFERROR(SQRT((1-I343^2)/U343), "X")</f>
        <v>1.3378311430687934E-2</v>
      </c>
      <c r="K343" s="32">
        <f t="shared" si="55"/>
        <v>74.747848798477136</v>
      </c>
      <c r="L343" s="8">
        <v>0</v>
      </c>
      <c r="M343" s="9">
        <v>1</v>
      </c>
      <c r="N343" s="8">
        <v>0</v>
      </c>
      <c r="O343" s="9">
        <v>0</v>
      </c>
      <c r="P343" s="9">
        <v>1</v>
      </c>
      <c r="Q343" s="9">
        <v>0</v>
      </c>
      <c r="R343" s="9">
        <v>0</v>
      </c>
      <c r="S343" s="8">
        <v>5589</v>
      </c>
      <c r="T343" s="9">
        <v>17</v>
      </c>
      <c r="U343" s="9">
        <f t="shared" si="56"/>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59"/>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0</v>
      </c>
      <c r="BQ343">
        <v>1</v>
      </c>
      <c r="BR343">
        <v>0</v>
      </c>
      <c r="BS343">
        <v>0</v>
      </c>
      <c r="BT343">
        <v>0</v>
      </c>
      <c r="BU343" s="17">
        <v>0</v>
      </c>
      <c r="BV343">
        <v>0</v>
      </c>
      <c r="BW343">
        <v>1</v>
      </c>
      <c r="BX343">
        <v>0</v>
      </c>
      <c r="BY343" s="17">
        <v>0</v>
      </c>
      <c r="BZ343">
        <v>0</v>
      </c>
      <c r="CA343">
        <v>0</v>
      </c>
      <c r="CB343">
        <v>0</v>
      </c>
      <c r="CC343">
        <v>0</v>
      </c>
      <c r="CD343" s="17">
        <v>0</v>
      </c>
      <c r="CE343">
        <v>0</v>
      </c>
      <c r="CF343">
        <v>0</v>
      </c>
      <c r="CG343">
        <v>1</v>
      </c>
      <c r="CH343">
        <v>1</v>
      </c>
      <c r="CI343">
        <v>0</v>
      </c>
      <c r="CJ343">
        <v>0</v>
      </c>
      <c r="CK343">
        <v>1</v>
      </c>
      <c r="CL343">
        <v>1</v>
      </c>
      <c r="CM343">
        <v>0</v>
      </c>
      <c r="CN343">
        <v>1</v>
      </c>
      <c r="CO343">
        <v>0</v>
      </c>
      <c r="CP343" s="17">
        <v>1</v>
      </c>
      <c r="CQ343">
        <v>0</v>
      </c>
      <c r="CR343">
        <v>3</v>
      </c>
      <c r="CS343">
        <v>0</v>
      </c>
      <c r="CT343">
        <v>1</v>
      </c>
      <c r="CU343">
        <v>28</v>
      </c>
      <c r="DA343" s="33" t="s">
        <v>85</v>
      </c>
    </row>
    <row r="344" spans="1:105" x14ac:dyDescent="0.25">
      <c r="A344">
        <v>343</v>
      </c>
      <c r="B344">
        <v>22</v>
      </c>
      <c r="C344" s="24" t="s">
        <v>235</v>
      </c>
      <c r="D344" s="12">
        <v>2.7</v>
      </c>
      <c r="E344" s="13">
        <f t="shared" si="57"/>
        <v>0.54655870445344124</v>
      </c>
      <c r="F344" s="7">
        <v>4.9400000000000004</v>
      </c>
      <c r="G344" s="7">
        <f t="shared" si="53"/>
        <v>2.1534412955465587</v>
      </c>
      <c r="H344" s="15">
        <f t="shared" si="54"/>
        <v>3.2465587044534416</v>
      </c>
      <c r="I344" s="11">
        <f>IFERROR(F344/SQRT(F344^2+U344), "X")</f>
        <v>6.6005255397725685E-2</v>
      </c>
      <c r="J344" s="32">
        <f>IFERROR(SQRT((1-I344^2)/U344), "X")</f>
        <v>1.3361387732333132E-2</v>
      </c>
      <c r="K344" s="32">
        <f t="shared" si="55"/>
        <v>74.842525344886653</v>
      </c>
      <c r="L344" s="8">
        <v>0</v>
      </c>
      <c r="M344" s="9">
        <v>1</v>
      </c>
      <c r="N344" s="8">
        <v>0</v>
      </c>
      <c r="O344" s="9">
        <v>0</v>
      </c>
      <c r="P344" s="9">
        <v>1</v>
      </c>
      <c r="Q344" s="9">
        <v>0</v>
      </c>
      <c r="R344" s="9">
        <v>0</v>
      </c>
      <c r="S344" s="8">
        <v>5589</v>
      </c>
      <c r="T344" s="9">
        <v>11</v>
      </c>
      <c r="U344" s="9">
        <f t="shared" si="56"/>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59"/>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0</v>
      </c>
      <c r="BQ344">
        <v>1</v>
      </c>
      <c r="BR344">
        <v>0</v>
      </c>
      <c r="BS344">
        <v>0</v>
      </c>
      <c r="BT344">
        <v>0</v>
      </c>
      <c r="BU344" s="17">
        <v>0</v>
      </c>
      <c r="BV344">
        <v>0</v>
      </c>
      <c r="BW344">
        <v>1</v>
      </c>
      <c r="BX344">
        <v>0</v>
      </c>
      <c r="BY344" s="17">
        <v>0</v>
      </c>
      <c r="BZ344">
        <v>0</v>
      </c>
      <c r="CA344">
        <v>0</v>
      </c>
      <c r="CB344">
        <v>0</v>
      </c>
      <c r="CC344">
        <v>0</v>
      </c>
      <c r="CD344" s="17">
        <v>0</v>
      </c>
      <c r="CE344">
        <v>0</v>
      </c>
      <c r="CF344">
        <v>0</v>
      </c>
      <c r="CG344">
        <v>1</v>
      </c>
      <c r="CH344">
        <v>1</v>
      </c>
      <c r="CI344">
        <v>0</v>
      </c>
      <c r="CJ344">
        <v>0</v>
      </c>
      <c r="CK344">
        <v>1</v>
      </c>
      <c r="CL344">
        <v>1</v>
      </c>
      <c r="CM344">
        <v>0</v>
      </c>
      <c r="CN344">
        <v>1</v>
      </c>
      <c r="CO344">
        <v>0</v>
      </c>
      <c r="CP344" s="17">
        <v>1</v>
      </c>
      <c r="CQ344">
        <v>0</v>
      </c>
      <c r="CR344">
        <v>3</v>
      </c>
      <c r="CS344">
        <v>0</v>
      </c>
      <c r="CT344">
        <v>1</v>
      </c>
      <c r="CU344">
        <v>28</v>
      </c>
      <c r="DA344" s="33" t="s">
        <v>85</v>
      </c>
    </row>
    <row r="345" spans="1:105" x14ac:dyDescent="0.25">
      <c r="A345">
        <v>344</v>
      </c>
      <c r="B345">
        <v>22</v>
      </c>
      <c r="C345" s="24" t="s">
        <v>235</v>
      </c>
      <c r="D345" s="12">
        <v>4.5999999999999996</v>
      </c>
      <c r="E345" s="13">
        <f t="shared" si="57"/>
        <v>1.1084337349397588</v>
      </c>
      <c r="F345" s="7">
        <v>4.1500000000000004</v>
      </c>
      <c r="G345" s="7">
        <f t="shared" si="53"/>
        <v>3.491566265060241</v>
      </c>
      <c r="H345" s="15">
        <f t="shared" si="54"/>
        <v>5.7084337349397583</v>
      </c>
      <c r="I345" s="11">
        <f>IFERROR(F345/SQRT(F345^2+U345), "X")</f>
        <v>5.549029692427087E-2</v>
      </c>
      <c r="J345" s="32">
        <f>IFERROR(SQRT((1-I345^2)/U345), "X")</f>
        <v>1.3371155885366474E-2</v>
      </c>
      <c r="K345" s="32">
        <f t="shared" si="55"/>
        <v>74.787849949039185</v>
      </c>
      <c r="L345" s="8">
        <v>0</v>
      </c>
      <c r="M345" s="9">
        <v>1</v>
      </c>
      <c r="N345" s="8">
        <v>0</v>
      </c>
      <c r="O345" s="9">
        <v>0</v>
      </c>
      <c r="P345" s="9">
        <v>1</v>
      </c>
      <c r="Q345" s="9">
        <v>0</v>
      </c>
      <c r="R345" s="9">
        <v>0</v>
      </c>
      <c r="S345" s="8">
        <v>5589</v>
      </c>
      <c r="T345" s="9">
        <v>12</v>
      </c>
      <c r="U345" s="9">
        <f t="shared" si="56"/>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59"/>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0</v>
      </c>
      <c r="BQ345">
        <v>1</v>
      </c>
      <c r="BR345">
        <v>0</v>
      </c>
      <c r="BS345">
        <v>0</v>
      </c>
      <c r="BT345">
        <v>0</v>
      </c>
      <c r="BU345" s="17">
        <v>0</v>
      </c>
      <c r="BV345">
        <v>0</v>
      </c>
      <c r="BW345">
        <v>1</v>
      </c>
      <c r="BX345">
        <v>0</v>
      </c>
      <c r="BY345" s="17">
        <v>0</v>
      </c>
      <c r="BZ345">
        <v>0</v>
      </c>
      <c r="CA345">
        <v>0</v>
      </c>
      <c r="CB345">
        <v>0</v>
      </c>
      <c r="CC345">
        <v>0</v>
      </c>
      <c r="CD345" s="17">
        <v>1</v>
      </c>
      <c r="CE345">
        <v>0</v>
      </c>
      <c r="CF345">
        <v>0</v>
      </c>
      <c r="CG345">
        <v>1</v>
      </c>
      <c r="CH345">
        <v>1</v>
      </c>
      <c r="CI345">
        <v>0</v>
      </c>
      <c r="CJ345">
        <v>0</v>
      </c>
      <c r="CK345">
        <v>1</v>
      </c>
      <c r="CL345">
        <v>1</v>
      </c>
      <c r="CM345">
        <v>0</v>
      </c>
      <c r="CN345">
        <v>1</v>
      </c>
      <c r="CO345">
        <v>0</v>
      </c>
      <c r="CP345" s="17">
        <v>1</v>
      </c>
      <c r="CQ345">
        <v>0</v>
      </c>
      <c r="CR345">
        <v>3</v>
      </c>
      <c r="CS345">
        <v>0</v>
      </c>
      <c r="CT345">
        <v>1</v>
      </c>
      <c r="CU345">
        <v>28</v>
      </c>
      <c r="DA345" s="33" t="s">
        <v>85</v>
      </c>
    </row>
    <row r="346" spans="1:105" s="50" customFormat="1" x14ac:dyDescent="0.25">
      <c r="A346" s="50">
        <v>345</v>
      </c>
      <c r="B346" s="50">
        <v>22</v>
      </c>
      <c r="C346" s="51" t="s">
        <v>235</v>
      </c>
      <c r="D346" s="52">
        <v>1.2</v>
      </c>
      <c r="E346" s="53">
        <f t="shared" si="57"/>
        <v>1.5789473684210527</v>
      </c>
      <c r="F346" s="54">
        <v>0.76</v>
      </c>
      <c r="G346" s="54">
        <f t="shared" si="53"/>
        <v>-0.3789473684210527</v>
      </c>
      <c r="H346" s="55">
        <f t="shared" si="54"/>
        <v>2.7789473684210524</v>
      </c>
      <c r="I346" s="56">
        <f>IFERROR(F346/SQRT(F346^2+U346), "X")</f>
        <v>1.0181798557149379E-2</v>
      </c>
      <c r="J346" s="57">
        <f>IFERROR(SQRT((1-I346^2)/U346), "X")</f>
        <v>1.3397103364670235E-2</v>
      </c>
      <c r="K346" s="57">
        <f t="shared" si="55"/>
        <v>74.643001011481303</v>
      </c>
      <c r="L346" s="58">
        <v>0</v>
      </c>
      <c r="M346" s="59">
        <v>1</v>
      </c>
      <c r="N346" s="58">
        <v>0</v>
      </c>
      <c r="O346" s="59">
        <v>0</v>
      </c>
      <c r="P346" s="59">
        <v>1</v>
      </c>
      <c r="Q346" s="59">
        <v>0</v>
      </c>
      <c r="R346" s="59">
        <v>0</v>
      </c>
      <c r="S346" s="58">
        <v>5589</v>
      </c>
      <c r="T346" s="59">
        <v>17</v>
      </c>
      <c r="U346" s="59">
        <f t="shared" si="56"/>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59"/>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0</v>
      </c>
      <c r="BQ346" s="50">
        <v>1</v>
      </c>
      <c r="BR346" s="50">
        <v>0</v>
      </c>
      <c r="BS346" s="50">
        <v>0</v>
      </c>
      <c r="BT346" s="50">
        <v>0</v>
      </c>
      <c r="BU346" s="64">
        <v>0</v>
      </c>
      <c r="BV346" s="50">
        <v>0</v>
      </c>
      <c r="BW346" s="50">
        <v>1</v>
      </c>
      <c r="BX346" s="50">
        <v>0</v>
      </c>
      <c r="BY346" s="64">
        <v>0</v>
      </c>
      <c r="BZ346" s="50">
        <v>0</v>
      </c>
      <c r="CA346" s="50">
        <v>0</v>
      </c>
      <c r="CB346" s="50">
        <v>0</v>
      </c>
      <c r="CC346" s="50">
        <v>0</v>
      </c>
      <c r="CD346" s="64">
        <v>1</v>
      </c>
      <c r="CE346" s="50">
        <v>0</v>
      </c>
      <c r="CF346" s="50">
        <v>0</v>
      </c>
      <c r="CG346" s="50">
        <v>1</v>
      </c>
      <c r="CH346" s="50">
        <v>1</v>
      </c>
      <c r="CI346" s="50">
        <v>0</v>
      </c>
      <c r="CJ346" s="50">
        <v>0</v>
      </c>
      <c r="CK346" s="50">
        <v>1</v>
      </c>
      <c r="CL346">
        <v>1</v>
      </c>
      <c r="CM346" s="50">
        <v>0</v>
      </c>
      <c r="CN346" s="50">
        <v>1</v>
      </c>
      <c r="CO346" s="50">
        <v>0</v>
      </c>
      <c r="CP346" s="64">
        <v>1</v>
      </c>
      <c r="CQ346">
        <v>0</v>
      </c>
      <c r="CR346">
        <v>3</v>
      </c>
      <c r="CS346">
        <v>0</v>
      </c>
      <c r="CT346">
        <v>1</v>
      </c>
      <c r="CU346">
        <v>28</v>
      </c>
      <c r="CV346" s="66"/>
      <c r="DA346" s="33" t="s">
        <v>85</v>
      </c>
    </row>
    <row r="347" spans="1:105" x14ac:dyDescent="0.25">
      <c r="A347">
        <v>346</v>
      </c>
      <c r="B347">
        <v>23</v>
      </c>
      <c r="C347" s="24" t="s">
        <v>236</v>
      </c>
      <c r="D347" s="12">
        <v>17.8</v>
      </c>
      <c r="E347" s="13">
        <v>0.70399999999999996</v>
      </c>
      <c r="F347" s="7">
        <f t="shared" ref="F347:F362" si="61">D347/E347</f>
        <v>25.28409090909091</v>
      </c>
      <c r="G347" s="7">
        <f t="shared" si="53"/>
        <v>17.096</v>
      </c>
      <c r="H347" s="15">
        <f t="shared" si="54"/>
        <v>18.504000000000001</v>
      </c>
      <c r="I347" s="11">
        <f>IFERROR(F347/SQRT(F347^2+U347), "X")</f>
        <v>0.33366062720699335</v>
      </c>
      <c r="J347" s="32">
        <f>IFERROR(SQRT((1-I347^2)/U347), "X")</f>
        <v>1.319646525582715E-2</v>
      </c>
      <c r="K347" s="32">
        <f t="shared" si="55"/>
        <v>75.777867831571868</v>
      </c>
      <c r="L347" s="8">
        <v>0</v>
      </c>
      <c r="M347" s="9">
        <v>1</v>
      </c>
      <c r="N347" s="8">
        <v>0</v>
      </c>
      <c r="O347" s="9">
        <v>0</v>
      </c>
      <c r="P347" s="9">
        <v>0</v>
      </c>
      <c r="Q347" s="9">
        <v>1</v>
      </c>
      <c r="R347" s="9">
        <v>0</v>
      </c>
      <c r="S347" s="8">
        <v>5109</v>
      </c>
      <c r="T347" s="9">
        <v>5</v>
      </c>
      <c r="U347" s="9">
        <f t="shared" si="56"/>
        <v>5103</v>
      </c>
      <c r="V347" s="9">
        <f>COUNTIF(B:B,B347)</f>
        <v>15</v>
      </c>
      <c r="W347" s="7">
        <v>7.0203000000000007</v>
      </c>
      <c r="X347" s="7">
        <f>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v>0</v>
      </c>
      <c r="BU347" s="17">
        <v>0</v>
      </c>
      <c r="BV347">
        <v>0</v>
      </c>
      <c r="BW347">
        <v>0</v>
      </c>
      <c r="BX347">
        <v>1</v>
      </c>
      <c r="BY347" s="17">
        <v>0</v>
      </c>
      <c r="BZ347">
        <v>0</v>
      </c>
      <c r="CA347">
        <v>0</v>
      </c>
      <c r="CB347">
        <v>0</v>
      </c>
      <c r="CC347">
        <v>0</v>
      </c>
      <c r="CD347" s="17">
        <v>0</v>
      </c>
      <c r="CE347">
        <v>1</v>
      </c>
      <c r="CF347">
        <v>1</v>
      </c>
      <c r="CG347">
        <v>0</v>
      </c>
      <c r="CH347">
        <v>0</v>
      </c>
      <c r="CI347">
        <v>0</v>
      </c>
      <c r="CJ347">
        <v>0</v>
      </c>
      <c r="CK347">
        <v>1</v>
      </c>
      <c r="CL347">
        <v>0</v>
      </c>
      <c r="CM347">
        <v>1</v>
      </c>
      <c r="CN347">
        <v>0</v>
      </c>
      <c r="CO347">
        <v>1</v>
      </c>
      <c r="CP347" s="17">
        <v>0</v>
      </c>
      <c r="CQ347">
        <v>0</v>
      </c>
      <c r="CR347">
        <v>2</v>
      </c>
      <c r="CS347">
        <v>0</v>
      </c>
      <c r="CT347">
        <v>1</v>
      </c>
      <c r="CU347">
        <v>33</v>
      </c>
      <c r="DA347" s="33" t="s">
        <v>85</v>
      </c>
    </row>
    <row r="348" spans="1:105" x14ac:dyDescent="0.25">
      <c r="A348">
        <v>347</v>
      </c>
      <c r="B348">
        <v>23</v>
      </c>
      <c r="C348" s="24" t="s">
        <v>236</v>
      </c>
      <c r="D348" s="12">
        <v>14.7</v>
      </c>
      <c r="E348" s="13">
        <v>4.71</v>
      </c>
      <c r="F348" s="7">
        <f t="shared" si="61"/>
        <v>3.1210191082802545</v>
      </c>
      <c r="G348" s="7">
        <f t="shared" si="53"/>
        <v>9.9899999999999984</v>
      </c>
      <c r="H348" s="15">
        <f t="shared" si="54"/>
        <v>19.41</v>
      </c>
      <c r="I348" s="11">
        <f>IFERROR(F348/SQRT(F348^2+U348), "X")</f>
        <v>4.3648521887384835E-2</v>
      </c>
      <c r="J348" s="32">
        <f>IFERROR(SQRT((1-I348^2)/U348), "X")</f>
        <v>1.3985342727182487E-2</v>
      </c>
      <c r="K348" s="32">
        <f t="shared" si="55"/>
        <v>71.503431807670964</v>
      </c>
      <c r="L348" s="8">
        <v>0</v>
      </c>
      <c r="M348" s="9">
        <v>1</v>
      </c>
      <c r="N348" s="8">
        <v>0</v>
      </c>
      <c r="O348" s="9">
        <v>0</v>
      </c>
      <c r="P348" s="9">
        <v>0</v>
      </c>
      <c r="Q348" s="9">
        <v>1</v>
      </c>
      <c r="R348" s="9">
        <v>0</v>
      </c>
      <c r="S348" s="8">
        <v>5109</v>
      </c>
      <c r="T348" s="9">
        <v>5</v>
      </c>
      <c r="U348" s="9">
        <f t="shared" si="56"/>
        <v>5103</v>
      </c>
      <c r="V348" s="9">
        <f>COUNTIF(B:B,B348)</f>
        <v>15</v>
      </c>
      <c r="W348" s="7">
        <v>7.0203000000000007</v>
      </c>
      <c r="X348" s="7">
        <f>BM348-W348-6</f>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0</v>
      </c>
      <c r="BR348">
        <v>1</v>
      </c>
      <c r="BS348">
        <v>0</v>
      </c>
      <c r="BT348">
        <v>0</v>
      </c>
      <c r="BU348" s="17">
        <v>0</v>
      </c>
      <c r="BV348">
        <v>0</v>
      </c>
      <c r="BW348">
        <v>0</v>
      </c>
      <c r="BX348">
        <v>1</v>
      </c>
      <c r="BY348" s="17">
        <v>0</v>
      </c>
      <c r="BZ348">
        <v>0</v>
      </c>
      <c r="CA348">
        <v>0</v>
      </c>
      <c r="CB348">
        <v>0</v>
      </c>
      <c r="CC348">
        <v>0</v>
      </c>
      <c r="CD348" s="17">
        <v>0</v>
      </c>
      <c r="CE348">
        <v>1</v>
      </c>
      <c r="CF348">
        <v>1</v>
      </c>
      <c r="CG348">
        <v>0</v>
      </c>
      <c r="CH348">
        <v>0</v>
      </c>
      <c r="CI348">
        <v>0</v>
      </c>
      <c r="CJ348">
        <v>0</v>
      </c>
      <c r="CK348">
        <v>1</v>
      </c>
      <c r="CL348">
        <v>0</v>
      </c>
      <c r="CM348">
        <v>1</v>
      </c>
      <c r="CN348">
        <v>0</v>
      </c>
      <c r="CO348">
        <v>1</v>
      </c>
      <c r="CP348" s="17">
        <v>0</v>
      </c>
      <c r="CQ348">
        <v>0</v>
      </c>
      <c r="CR348">
        <v>2</v>
      </c>
      <c r="CS348">
        <v>0</v>
      </c>
      <c r="CT348">
        <v>1</v>
      </c>
      <c r="CU348">
        <v>33</v>
      </c>
      <c r="DA348" s="33" t="s">
        <v>85</v>
      </c>
    </row>
    <row r="349" spans="1:105" x14ac:dyDescent="0.25">
      <c r="A349">
        <v>348</v>
      </c>
      <c r="B349">
        <v>23</v>
      </c>
      <c r="C349" s="24" t="s">
        <v>236</v>
      </c>
      <c r="D349" s="12">
        <v>15.1</v>
      </c>
      <c r="E349" s="13">
        <v>4.12</v>
      </c>
      <c r="F349" s="7">
        <f t="shared" si="61"/>
        <v>3.6650485436893203</v>
      </c>
      <c r="G349" s="7">
        <f t="shared" si="53"/>
        <v>10.98</v>
      </c>
      <c r="H349" s="15">
        <f t="shared" si="54"/>
        <v>19.22</v>
      </c>
      <c r="I349" s="11">
        <f>IFERROR(F349/SQRT(F349^2+U349), "X")</f>
        <v>5.1238464134782849E-2</v>
      </c>
      <c r="J349" s="32">
        <f>IFERROR(SQRT((1-I349^2)/U349), "X")</f>
        <v>1.3980296174523532E-2</v>
      </c>
      <c r="K349" s="32">
        <f t="shared" si="55"/>
        <v>71.529242836951653</v>
      </c>
      <c r="L349" s="8">
        <v>0</v>
      </c>
      <c r="M349" s="9">
        <v>1</v>
      </c>
      <c r="N349" s="8">
        <v>0</v>
      </c>
      <c r="O349" s="9">
        <v>0</v>
      </c>
      <c r="P349" s="9">
        <v>0</v>
      </c>
      <c r="Q349" s="9">
        <v>1</v>
      </c>
      <c r="R349" s="9">
        <v>0</v>
      </c>
      <c r="S349" s="8">
        <v>5109</v>
      </c>
      <c r="T349" s="9">
        <v>5</v>
      </c>
      <c r="U349" s="9">
        <f t="shared" si="56"/>
        <v>5103</v>
      </c>
      <c r="V349" s="9">
        <f>COUNTIF(B:B,B349)</f>
        <v>15</v>
      </c>
      <c r="W349" s="7">
        <v>7.0203000000000007</v>
      </c>
      <c r="X349" s="7">
        <f>BM349-W349-6</f>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v>0</v>
      </c>
      <c r="BU349" s="17">
        <v>1</v>
      </c>
      <c r="BV349">
        <v>0</v>
      </c>
      <c r="BW349">
        <v>0</v>
      </c>
      <c r="BX349">
        <v>1</v>
      </c>
      <c r="BY349" s="17">
        <v>0</v>
      </c>
      <c r="BZ349">
        <v>0</v>
      </c>
      <c r="CA349">
        <v>0</v>
      </c>
      <c r="CB349">
        <v>0</v>
      </c>
      <c r="CC349">
        <v>0</v>
      </c>
      <c r="CD349" s="17">
        <v>1</v>
      </c>
      <c r="CE349">
        <v>1</v>
      </c>
      <c r="CF349">
        <v>1</v>
      </c>
      <c r="CG349">
        <v>0</v>
      </c>
      <c r="CH349">
        <v>0</v>
      </c>
      <c r="CI349">
        <v>0</v>
      </c>
      <c r="CJ349">
        <v>0</v>
      </c>
      <c r="CK349">
        <v>1</v>
      </c>
      <c r="CL349">
        <v>0</v>
      </c>
      <c r="CM349">
        <v>1</v>
      </c>
      <c r="CN349">
        <v>0</v>
      </c>
      <c r="CO349">
        <v>1</v>
      </c>
      <c r="CP349" s="17">
        <v>0</v>
      </c>
      <c r="CQ349">
        <v>0</v>
      </c>
      <c r="CR349">
        <v>2</v>
      </c>
      <c r="CS349">
        <v>0</v>
      </c>
      <c r="CT349">
        <v>1</v>
      </c>
      <c r="CU349">
        <v>33</v>
      </c>
      <c r="DA349" s="33" t="s">
        <v>85</v>
      </c>
    </row>
    <row r="350" spans="1:105" x14ac:dyDescent="0.25">
      <c r="A350">
        <v>349</v>
      </c>
      <c r="B350">
        <v>23</v>
      </c>
      <c r="C350" s="24" t="s">
        <v>236</v>
      </c>
      <c r="D350" s="12">
        <v>17.899999999999999</v>
      </c>
      <c r="E350" s="13">
        <v>0.83599999999999997</v>
      </c>
      <c r="F350" s="7">
        <f t="shared" si="61"/>
        <v>21.411483253588514</v>
      </c>
      <c r="G350" s="7">
        <f t="shared" si="53"/>
        <v>17.064</v>
      </c>
      <c r="H350" s="15">
        <f t="shared" si="54"/>
        <v>18.735999999999997</v>
      </c>
      <c r="I350" s="11">
        <f>IFERROR(F350/SQRT(F350^2+U350), "X")</f>
        <v>0.34010261654193102</v>
      </c>
      <c r="J350" s="32">
        <f>IFERROR(SQRT((1-I350^2)/U350), "X")</f>
        <v>1.5884122202740467E-2</v>
      </c>
      <c r="K350" s="32">
        <f t="shared" si="55"/>
        <v>62.955949799194521</v>
      </c>
      <c r="L350" s="8">
        <v>0</v>
      </c>
      <c r="M350" s="9">
        <v>1</v>
      </c>
      <c r="N350" s="8">
        <v>0</v>
      </c>
      <c r="O350" s="9">
        <v>0</v>
      </c>
      <c r="P350" s="9">
        <v>0</v>
      </c>
      <c r="Q350" s="9">
        <v>1</v>
      </c>
      <c r="R350" s="9">
        <v>0</v>
      </c>
      <c r="S350" s="8">
        <v>3510</v>
      </c>
      <c r="T350" s="9">
        <v>4</v>
      </c>
      <c r="U350" s="9">
        <f t="shared" si="56"/>
        <v>3505</v>
      </c>
      <c r="V350" s="9">
        <f>COUNTIF(B:B,B350)</f>
        <v>15</v>
      </c>
      <c r="W350" s="7">
        <v>7.0203000000000007</v>
      </c>
      <c r="X350" s="7">
        <f>BM350-W350-6</f>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v>0</v>
      </c>
      <c r="BU350" s="17">
        <v>0</v>
      </c>
      <c r="BV350">
        <v>0</v>
      </c>
      <c r="BW350">
        <v>0</v>
      </c>
      <c r="BX350">
        <v>1</v>
      </c>
      <c r="BY350" s="17">
        <v>0</v>
      </c>
      <c r="BZ350">
        <v>0</v>
      </c>
      <c r="CA350">
        <v>0</v>
      </c>
      <c r="CB350">
        <v>0</v>
      </c>
      <c r="CC350">
        <v>0</v>
      </c>
      <c r="CD350" s="17">
        <v>0</v>
      </c>
      <c r="CE350">
        <v>1</v>
      </c>
      <c r="CF350">
        <v>1</v>
      </c>
      <c r="CG350">
        <v>0</v>
      </c>
      <c r="CH350">
        <v>0</v>
      </c>
      <c r="CI350">
        <v>0</v>
      </c>
      <c r="CJ350">
        <v>0</v>
      </c>
      <c r="CK350">
        <v>0</v>
      </c>
      <c r="CL350">
        <v>0</v>
      </c>
      <c r="CM350">
        <v>1</v>
      </c>
      <c r="CN350">
        <v>0</v>
      </c>
      <c r="CO350">
        <v>1</v>
      </c>
      <c r="CP350" s="17">
        <v>0</v>
      </c>
      <c r="CQ350">
        <v>0</v>
      </c>
      <c r="CR350">
        <v>2</v>
      </c>
      <c r="CS350">
        <v>0</v>
      </c>
      <c r="CT350">
        <v>1</v>
      </c>
      <c r="CU350">
        <v>33</v>
      </c>
      <c r="DA350" s="33" t="s">
        <v>85</v>
      </c>
    </row>
    <row r="351" spans="1:105" x14ac:dyDescent="0.25">
      <c r="A351">
        <v>350</v>
      </c>
      <c r="B351">
        <v>23</v>
      </c>
      <c r="C351" s="24" t="s">
        <v>236</v>
      </c>
      <c r="D351" s="12">
        <v>13</v>
      </c>
      <c r="E351" s="13">
        <v>4.0199999999999996</v>
      </c>
      <c r="F351" s="7">
        <f t="shared" si="61"/>
        <v>3.2338308457711444</v>
      </c>
      <c r="G351" s="7">
        <f t="shared" si="53"/>
        <v>8.98</v>
      </c>
      <c r="H351" s="15">
        <f t="shared" si="54"/>
        <v>17.02</v>
      </c>
      <c r="I351" s="11">
        <f>IFERROR(F351/SQRT(F351^2+U351), "X")</f>
        <v>5.4541410272056987E-2</v>
      </c>
      <c r="J351" s="32">
        <f>IFERROR(SQRT((1-I351^2)/U351), "X")</f>
        <v>1.6865882253359162E-2</v>
      </c>
      <c r="K351" s="32">
        <f t="shared" si="55"/>
        <v>59.291294992933494</v>
      </c>
      <c r="L351" s="8">
        <v>0</v>
      </c>
      <c r="M351" s="9">
        <v>1</v>
      </c>
      <c r="N351" s="8">
        <v>0</v>
      </c>
      <c r="O351" s="9">
        <v>0</v>
      </c>
      <c r="P351" s="9">
        <v>0</v>
      </c>
      <c r="Q351" s="9">
        <v>1</v>
      </c>
      <c r="R351" s="9">
        <v>0</v>
      </c>
      <c r="S351" s="8">
        <v>3510</v>
      </c>
      <c r="T351" s="9">
        <v>4</v>
      </c>
      <c r="U351" s="9">
        <f t="shared" si="56"/>
        <v>3505</v>
      </c>
      <c r="V351" s="9">
        <f>COUNTIF(B:B,B351)</f>
        <v>15</v>
      </c>
      <c r="W351" s="7">
        <v>7.0203000000000007</v>
      </c>
      <c r="X351" s="7">
        <f>BM351-W351-6</f>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0</v>
      </c>
      <c r="BR351">
        <v>1</v>
      </c>
      <c r="BS351">
        <v>0</v>
      </c>
      <c r="BT351">
        <v>0</v>
      </c>
      <c r="BU351" s="17">
        <v>0</v>
      </c>
      <c r="BV351">
        <v>0</v>
      </c>
      <c r="BW351">
        <v>0</v>
      </c>
      <c r="BX351">
        <v>1</v>
      </c>
      <c r="BY351" s="17">
        <v>0</v>
      </c>
      <c r="BZ351">
        <v>0</v>
      </c>
      <c r="CA351">
        <v>0</v>
      </c>
      <c r="CB351">
        <v>0</v>
      </c>
      <c r="CC351">
        <v>0</v>
      </c>
      <c r="CD351" s="17">
        <v>0</v>
      </c>
      <c r="CE351">
        <v>1</v>
      </c>
      <c r="CF351">
        <v>1</v>
      </c>
      <c r="CG351">
        <v>0</v>
      </c>
      <c r="CH351">
        <v>0</v>
      </c>
      <c r="CI351">
        <v>0</v>
      </c>
      <c r="CJ351">
        <v>0</v>
      </c>
      <c r="CK351">
        <v>0</v>
      </c>
      <c r="CL351">
        <v>0</v>
      </c>
      <c r="CM351">
        <v>1</v>
      </c>
      <c r="CN351">
        <v>0</v>
      </c>
      <c r="CO351">
        <v>1</v>
      </c>
      <c r="CP351" s="17">
        <v>0</v>
      </c>
      <c r="CQ351">
        <v>0</v>
      </c>
      <c r="CR351">
        <v>2</v>
      </c>
      <c r="CS351">
        <v>0</v>
      </c>
      <c r="CT351">
        <v>1</v>
      </c>
      <c r="CU351">
        <v>33</v>
      </c>
      <c r="DA351" s="33" t="s">
        <v>85</v>
      </c>
    </row>
    <row r="352" spans="1:105" x14ac:dyDescent="0.25">
      <c r="A352">
        <v>351</v>
      </c>
      <c r="B352">
        <v>23</v>
      </c>
      <c r="C352" s="24" t="s">
        <v>236</v>
      </c>
      <c r="D352" s="12">
        <v>17.899999999999999</v>
      </c>
      <c r="E352" s="13">
        <v>0.83599999999999997</v>
      </c>
      <c r="F352" s="7">
        <f t="shared" si="61"/>
        <v>21.411483253588514</v>
      </c>
      <c r="G352" s="7">
        <f t="shared" si="53"/>
        <v>17.064</v>
      </c>
      <c r="H352" s="15">
        <f t="shared" si="54"/>
        <v>18.735999999999997</v>
      </c>
      <c r="I352" s="11">
        <f>IFERROR(F352/SQRT(F352^2+U352), "X")</f>
        <v>0.34010261654193102</v>
      </c>
      <c r="J352" s="32">
        <f>IFERROR(SQRT((1-I352^2)/U352), "X")</f>
        <v>1.5884122202740467E-2</v>
      </c>
      <c r="K352" s="32">
        <f t="shared" si="55"/>
        <v>62.955949799194521</v>
      </c>
      <c r="L352" s="8">
        <v>0</v>
      </c>
      <c r="M352" s="9">
        <v>1</v>
      </c>
      <c r="N352" s="8">
        <v>0</v>
      </c>
      <c r="O352" s="9">
        <v>0</v>
      </c>
      <c r="P352" s="9">
        <v>0</v>
      </c>
      <c r="Q352" s="9">
        <v>1</v>
      </c>
      <c r="R352" s="9">
        <v>0</v>
      </c>
      <c r="S352" s="8">
        <v>3510</v>
      </c>
      <c r="T352" s="9">
        <v>4</v>
      </c>
      <c r="U352" s="9">
        <f t="shared" si="56"/>
        <v>3505</v>
      </c>
      <c r="V352" s="9">
        <f>COUNTIF(B:B,B352)</f>
        <v>15</v>
      </c>
      <c r="W352" s="7">
        <v>7.0203000000000007</v>
      </c>
      <c r="X352" s="7">
        <f>BM352-W352-6</f>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v>0</v>
      </c>
      <c r="BU352" s="17">
        <v>0</v>
      </c>
      <c r="BV352">
        <v>0</v>
      </c>
      <c r="BW352">
        <v>0</v>
      </c>
      <c r="BX352">
        <v>1</v>
      </c>
      <c r="BY352" s="17">
        <v>0</v>
      </c>
      <c r="BZ352">
        <v>0</v>
      </c>
      <c r="CA352">
        <v>0</v>
      </c>
      <c r="CB352">
        <v>0</v>
      </c>
      <c r="CC352">
        <v>0</v>
      </c>
      <c r="CD352" s="17">
        <v>0</v>
      </c>
      <c r="CE352">
        <v>1</v>
      </c>
      <c r="CF352">
        <v>1</v>
      </c>
      <c r="CG352">
        <v>0</v>
      </c>
      <c r="CH352">
        <v>0</v>
      </c>
      <c r="CI352">
        <v>0</v>
      </c>
      <c r="CJ352">
        <v>0</v>
      </c>
      <c r="CK352">
        <v>0</v>
      </c>
      <c r="CL352">
        <v>0</v>
      </c>
      <c r="CM352">
        <v>1</v>
      </c>
      <c r="CN352">
        <v>0</v>
      </c>
      <c r="CO352">
        <v>1</v>
      </c>
      <c r="CP352" s="17">
        <v>0</v>
      </c>
      <c r="CQ352">
        <v>0</v>
      </c>
      <c r="CR352">
        <v>2</v>
      </c>
      <c r="CS352">
        <v>0</v>
      </c>
      <c r="CT352">
        <v>1</v>
      </c>
      <c r="CU352">
        <v>33</v>
      </c>
      <c r="DA352" s="33" t="s">
        <v>85</v>
      </c>
    </row>
    <row r="353" spans="1:105" x14ac:dyDescent="0.25">
      <c r="A353">
        <v>352</v>
      </c>
      <c r="B353">
        <v>23</v>
      </c>
      <c r="C353" s="24" t="s">
        <v>236</v>
      </c>
      <c r="D353" s="12">
        <v>16.7</v>
      </c>
      <c r="E353" s="13">
        <v>6.41</v>
      </c>
      <c r="F353" s="7">
        <f t="shared" si="61"/>
        <v>2.6053042121684866</v>
      </c>
      <c r="G353" s="7">
        <f t="shared" si="53"/>
        <v>10.29</v>
      </c>
      <c r="H353" s="15">
        <f t="shared" si="54"/>
        <v>23.11</v>
      </c>
      <c r="I353" s="11">
        <f>IFERROR(F353/SQRT(F353^2+U353), "X")</f>
        <v>6.5116580253501172E-2</v>
      </c>
      <c r="J353" s="32">
        <f>IFERROR(SQRT((1-I353^2)/U353), "X")</f>
        <v>2.4993849067361823E-2</v>
      </c>
      <c r="K353" s="32">
        <f t="shared" si="55"/>
        <v>40.009843914191208</v>
      </c>
      <c r="L353" s="8">
        <v>0</v>
      </c>
      <c r="M353" s="9">
        <v>1</v>
      </c>
      <c r="N353" s="8">
        <v>0</v>
      </c>
      <c r="O353" s="9">
        <v>0</v>
      </c>
      <c r="P353" s="9">
        <v>0</v>
      </c>
      <c r="Q353" s="9">
        <v>1</v>
      </c>
      <c r="R353" s="9">
        <v>0</v>
      </c>
      <c r="S353" s="8">
        <v>1599</v>
      </c>
      <c r="T353" s="9">
        <v>4</v>
      </c>
      <c r="U353" s="9">
        <f t="shared" si="56"/>
        <v>1594</v>
      </c>
      <c r="V353" s="9">
        <f>COUNTIF(B:B,B353)</f>
        <v>15</v>
      </c>
      <c r="W353" s="7">
        <v>7.0203000000000007</v>
      </c>
      <c r="X353" s="7">
        <f>BM353-W353-6</f>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0</v>
      </c>
      <c r="BR353">
        <v>1</v>
      </c>
      <c r="BS353">
        <v>0</v>
      </c>
      <c r="BT353">
        <v>0</v>
      </c>
      <c r="BU353" s="17">
        <v>0</v>
      </c>
      <c r="BV353">
        <v>0</v>
      </c>
      <c r="BW353">
        <v>0</v>
      </c>
      <c r="BX353">
        <v>1</v>
      </c>
      <c r="BY353" s="17">
        <v>0</v>
      </c>
      <c r="BZ353">
        <v>0</v>
      </c>
      <c r="CA353">
        <v>0</v>
      </c>
      <c r="CB353">
        <v>0</v>
      </c>
      <c r="CC353">
        <v>0</v>
      </c>
      <c r="CD353" s="17">
        <v>0</v>
      </c>
      <c r="CE353">
        <v>1</v>
      </c>
      <c r="CF353">
        <v>1</v>
      </c>
      <c r="CG353">
        <v>0</v>
      </c>
      <c r="CH353">
        <v>0</v>
      </c>
      <c r="CI353">
        <v>0</v>
      </c>
      <c r="CJ353">
        <v>0</v>
      </c>
      <c r="CK353">
        <v>0</v>
      </c>
      <c r="CL353">
        <v>0</v>
      </c>
      <c r="CM353">
        <v>1</v>
      </c>
      <c r="CN353">
        <v>0</v>
      </c>
      <c r="CO353">
        <v>1</v>
      </c>
      <c r="CP353" s="17">
        <v>0</v>
      </c>
      <c r="CQ353">
        <v>0</v>
      </c>
      <c r="CR353">
        <v>2</v>
      </c>
      <c r="CS353">
        <v>0</v>
      </c>
      <c r="CT353">
        <v>1</v>
      </c>
      <c r="CU353">
        <v>33</v>
      </c>
      <c r="DA353" s="33" t="s">
        <v>85</v>
      </c>
    </row>
    <row r="354" spans="1:105" x14ac:dyDescent="0.25">
      <c r="A354">
        <v>353</v>
      </c>
      <c r="B354">
        <v>23</v>
      </c>
      <c r="C354" s="24" t="s">
        <v>236</v>
      </c>
      <c r="D354" s="12">
        <v>14.4</v>
      </c>
      <c r="E354" s="13">
        <v>1.4</v>
      </c>
      <c r="F354" s="7">
        <f t="shared" si="61"/>
        <v>10.285714285714286</v>
      </c>
      <c r="G354" s="7">
        <f t="shared" si="53"/>
        <v>13</v>
      </c>
      <c r="H354" s="15">
        <f t="shared" si="54"/>
        <v>15.8</v>
      </c>
      <c r="I354" s="11">
        <f>IFERROR(F354/SQRT(F354^2+U354), "X")</f>
        <v>0.32677013083849349</v>
      </c>
      <c r="J354" s="32">
        <f>IFERROR(SQRT((1-I354^2)/U354), "X")</f>
        <v>3.1769318275964645E-2</v>
      </c>
      <c r="K354" s="32">
        <f t="shared" si="55"/>
        <v>31.476910877138927</v>
      </c>
      <c r="L354" s="8">
        <v>0</v>
      </c>
      <c r="M354" s="9">
        <v>1</v>
      </c>
      <c r="N354" s="8">
        <v>0</v>
      </c>
      <c r="O354" s="9">
        <v>0</v>
      </c>
      <c r="P354" s="9">
        <v>0</v>
      </c>
      <c r="Q354" s="9">
        <v>1</v>
      </c>
      <c r="R354" s="9">
        <v>0</v>
      </c>
      <c r="S354" s="8">
        <v>890</v>
      </c>
      <c r="T354" s="9">
        <v>4</v>
      </c>
      <c r="U354" s="9">
        <f t="shared" si="56"/>
        <v>885</v>
      </c>
      <c r="V354" s="9">
        <f>COUNTIF(B:B,B354)</f>
        <v>15</v>
      </c>
      <c r="W354" s="7">
        <v>7.0203000000000007</v>
      </c>
      <c r="X354" s="7">
        <f>BM354-W354-6</f>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v>0</v>
      </c>
      <c r="BU354" s="17">
        <v>0</v>
      </c>
      <c r="BV354">
        <v>0</v>
      </c>
      <c r="BW354">
        <v>0</v>
      </c>
      <c r="BX354">
        <v>1</v>
      </c>
      <c r="BY354" s="17">
        <v>0</v>
      </c>
      <c r="BZ354">
        <v>0</v>
      </c>
      <c r="CA354">
        <v>0</v>
      </c>
      <c r="CB354">
        <v>0</v>
      </c>
      <c r="CC354">
        <v>0</v>
      </c>
      <c r="CD354" s="17">
        <v>0</v>
      </c>
      <c r="CE354">
        <v>1</v>
      </c>
      <c r="CF354">
        <v>1</v>
      </c>
      <c r="CG354">
        <v>0</v>
      </c>
      <c r="CH354">
        <v>0</v>
      </c>
      <c r="CI354">
        <v>0</v>
      </c>
      <c r="CJ354">
        <v>0</v>
      </c>
      <c r="CK354">
        <v>1</v>
      </c>
      <c r="CL354">
        <v>0</v>
      </c>
      <c r="CM354">
        <v>1</v>
      </c>
      <c r="CN354">
        <v>0</v>
      </c>
      <c r="CO354">
        <v>0</v>
      </c>
      <c r="CP354" s="17">
        <v>0</v>
      </c>
      <c r="CQ354">
        <v>0</v>
      </c>
      <c r="CR354">
        <v>2</v>
      </c>
      <c r="CS354">
        <v>0</v>
      </c>
      <c r="CT354">
        <v>1</v>
      </c>
      <c r="CU354">
        <v>33</v>
      </c>
      <c r="DA354" s="33" t="s">
        <v>85</v>
      </c>
    </row>
    <row r="355" spans="1:105" x14ac:dyDescent="0.25">
      <c r="A355">
        <v>354</v>
      </c>
      <c r="B355">
        <v>23</v>
      </c>
      <c r="C355" s="24" t="s">
        <v>236</v>
      </c>
      <c r="D355" s="12">
        <v>21.4</v>
      </c>
      <c r="E355" s="13">
        <v>4.41</v>
      </c>
      <c r="F355" s="7">
        <f t="shared" si="61"/>
        <v>4.8526077097505667</v>
      </c>
      <c r="G355" s="7">
        <f t="shared" si="53"/>
        <v>16.989999999999998</v>
      </c>
      <c r="H355" s="15">
        <f t="shared" si="54"/>
        <v>25.81</v>
      </c>
      <c r="I355" s="11">
        <f>IFERROR(F355/SQRT(F355^2+U355), "X")</f>
        <v>0.16090236206446146</v>
      </c>
      <c r="J355" s="32">
        <f>IFERROR(SQRT((1-I355^2)/U355), "X")</f>
        <v>3.3157916668424069E-2</v>
      </c>
      <c r="K355" s="32">
        <f t="shared" si="55"/>
        <v>30.158710210894803</v>
      </c>
      <c r="L355" s="8">
        <v>0</v>
      </c>
      <c r="M355" s="9">
        <v>1</v>
      </c>
      <c r="N355" s="8">
        <v>0</v>
      </c>
      <c r="O355" s="9">
        <v>0</v>
      </c>
      <c r="P355" s="9">
        <v>0</v>
      </c>
      <c r="Q355" s="9">
        <v>1</v>
      </c>
      <c r="R355" s="9">
        <v>0</v>
      </c>
      <c r="S355" s="8">
        <v>890</v>
      </c>
      <c r="T355" s="9">
        <v>3</v>
      </c>
      <c r="U355" s="9">
        <f t="shared" si="56"/>
        <v>886</v>
      </c>
      <c r="V355" s="9">
        <f>COUNTIF(B:B,B355)</f>
        <v>15</v>
      </c>
      <c r="W355" s="7">
        <v>7.0203000000000007</v>
      </c>
      <c r="X355" s="7">
        <f>BM355-W355-6</f>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0</v>
      </c>
      <c r="BR355">
        <v>1</v>
      </c>
      <c r="BS355">
        <v>0</v>
      </c>
      <c r="BT355">
        <v>0</v>
      </c>
      <c r="BU355" s="17">
        <v>0</v>
      </c>
      <c r="BV355">
        <v>0</v>
      </c>
      <c r="BW355">
        <v>0</v>
      </c>
      <c r="BX355">
        <v>1</v>
      </c>
      <c r="BY355" s="17">
        <v>0</v>
      </c>
      <c r="BZ355">
        <v>0</v>
      </c>
      <c r="CA355">
        <v>0</v>
      </c>
      <c r="CB355">
        <v>0</v>
      </c>
      <c r="CC355">
        <v>0</v>
      </c>
      <c r="CD355" s="17">
        <v>0</v>
      </c>
      <c r="CE355">
        <v>1</v>
      </c>
      <c r="CF355">
        <v>1</v>
      </c>
      <c r="CG355">
        <v>0</v>
      </c>
      <c r="CH355">
        <v>0</v>
      </c>
      <c r="CI355">
        <v>0</v>
      </c>
      <c r="CJ355">
        <v>0</v>
      </c>
      <c r="CK355">
        <v>1</v>
      </c>
      <c r="CL355">
        <v>0</v>
      </c>
      <c r="CM355">
        <v>1</v>
      </c>
      <c r="CN355">
        <v>0</v>
      </c>
      <c r="CO355">
        <v>0</v>
      </c>
      <c r="CP355" s="17">
        <v>0</v>
      </c>
      <c r="CQ355">
        <v>0</v>
      </c>
      <c r="CR355">
        <v>2</v>
      </c>
      <c r="CS355">
        <v>0</v>
      </c>
      <c r="CT355">
        <v>1</v>
      </c>
      <c r="CU355">
        <v>33</v>
      </c>
      <c r="DA355" s="33" t="s">
        <v>85</v>
      </c>
    </row>
    <row r="356" spans="1:105" x14ac:dyDescent="0.25">
      <c r="A356">
        <v>355</v>
      </c>
      <c r="B356">
        <v>23</v>
      </c>
      <c r="C356" s="24" t="s">
        <v>236</v>
      </c>
      <c r="D356" s="12">
        <v>14.4</v>
      </c>
      <c r="E356" s="13">
        <v>1.4</v>
      </c>
      <c r="F356" s="7">
        <f t="shared" si="61"/>
        <v>10.285714285714286</v>
      </c>
      <c r="G356" s="7">
        <f t="shared" si="53"/>
        <v>13</v>
      </c>
      <c r="H356" s="15">
        <f t="shared" si="54"/>
        <v>15.8</v>
      </c>
      <c r="I356" s="11">
        <f>IFERROR(F356/SQRT(F356^2+U356), "X")</f>
        <v>0.32677013083849349</v>
      </c>
      <c r="J356" s="32">
        <f>IFERROR(SQRT((1-I356^2)/U356), "X")</f>
        <v>3.1769318275964645E-2</v>
      </c>
      <c r="K356" s="32">
        <f t="shared" si="55"/>
        <v>31.476910877138927</v>
      </c>
      <c r="L356" s="8">
        <v>0</v>
      </c>
      <c r="M356" s="9">
        <v>1</v>
      </c>
      <c r="N356" s="8">
        <v>0</v>
      </c>
      <c r="O356" s="9">
        <v>0</v>
      </c>
      <c r="P356" s="9">
        <v>0</v>
      </c>
      <c r="Q356" s="9">
        <v>1</v>
      </c>
      <c r="R356" s="9">
        <v>0</v>
      </c>
      <c r="S356" s="8">
        <v>890</v>
      </c>
      <c r="T356" s="9">
        <v>4</v>
      </c>
      <c r="U356" s="9">
        <f t="shared" si="56"/>
        <v>885</v>
      </c>
      <c r="V356" s="9">
        <f>COUNTIF(B:B,B356)</f>
        <v>15</v>
      </c>
      <c r="W356" s="7">
        <v>7.0203000000000007</v>
      </c>
      <c r="X356" s="7">
        <f>BM356-W356-6</f>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v>0</v>
      </c>
      <c r="BU356" s="17">
        <v>0</v>
      </c>
      <c r="BV356">
        <v>0</v>
      </c>
      <c r="BW356">
        <v>0</v>
      </c>
      <c r="BX356">
        <v>1</v>
      </c>
      <c r="BY356" s="17">
        <v>0</v>
      </c>
      <c r="BZ356">
        <v>0</v>
      </c>
      <c r="CA356">
        <v>0</v>
      </c>
      <c r="CB356">
        <v>0</v>
      </c>
      <c r="CC356">
        <v>0</v>
      </c>
      <c r="CD356" s="17">
        <v>0</v>
      </c>
      <c r="CE356">
        <v>1</v>
      </c>
      <c r="CF356">
        <v>1</v>
      </c>
      <c r="CG356">
        <v>0</v>
      </c>
      <c r="CH356">
        <v>0</v>
      </c>
      <c r="CI356">
        <v>0</v>
      </c>
      <c r="CJ356">
        <v>0</v>
      </c>
      <c r="CK356">
        <v>1</v>
      </c>
      <c r="CL356">
        <v>0</v>
      </c>
      <c r="CM356">
        <v>1</v>
      </c>
      <c r="CN356">
        <v>0</v>
      </c>
      <c r="CO356">
        <v>0</v>
      </c>
      <c r="CP356" s="17">
        <v>0</v>
      </c>
      <c r="CQ356">
        <v>0</v>
      </c>
      <c r="CR356">
        <v>2</v>
      </c>
      <c r="CS356">
        <v>0</v>
      </c>
      <c r="CT356">
        <v>1</v>
      </c>
      <c r="CU356">
        <v>33</v>
      </c>
      <c r="DA356" s="33" t="s">
        <v>85</v>
      </c>
    </row>
    <row r="357" spans="1:105" x14ac:dyDescent="0.25">
      <c r="A357">
        <v>356</v>
      </c>
      <c r="B357">
        <v>23</v>
      </c>
      <c r="C357" s="24" t="s">
        <v>236</v>
      </c>
      <c r="D357" s="12">
        <v>34.5</v>
      </c>
      <c r="E357" s="13">
        <v>5.26</v>
      </c>
      <c r="F357" s="7">
        <f t="shared" si="61"/>
        <v>6.5589353612167303</v>
      </c>
      <c r="G357" s="7">
        <f t="shared" si="53"/>
        <v>29.240000000000002</v>
      </c>
      <c r="H357" s="15">
        <f t="shared" si="54"/>
        <v>39.76</v>
      </c>
      <c r="I357" s="11">
        <f>IFERROR(F357/SQRT(F357^2+U357), "X")</f>
        <v>0.10051468619482916</v>
      </c>
      <c r="J357" s="32">
        <f>IFERROR(SQRT((1-I357^2)/U357), "X")</f>
        <v>1.5324847808255111E-2</v>
      </c>
      <c r="K357" s="32">
        <f t="shared" si="55"/>
        <v>65.253502841400163</v>
      </c>
      <c r="L357" s="8">
        <v>0</v>
      </c>
      <c r="M357" s="9">
        <v>1</v>
      </c>
      <c r="N357" s="8">
        <v>0</v>
      </c>
      <c r="O357" s="9">
        <v>0</v>
      </c>
      <c r="P357" s="9">
        <v>0</v>
      </c>
      <c r="Q357" s="9">
        <v>1</v>
      </c>
      <c r="R357" s="9">
        <v>0</v>
      </c>
      <c r="S357" s="8">
        <v>4219</v>
      </c>
      <c r="T357" s="9">
        <v>3</v>
      </c>
      <c r="U357" s="9">
        <f t="shared" si="56"/>
        <v>4215</v>
      </c>
      <c r="V357" s="9">
        <f>COUNTIF(B:B,B357)</f>
        <v>15</v>
      </c>
      <c r="W357" s="7">
        <v>7.0203000000000007</v>
      </c>
      <c r="X357" s="7">
        <f>BM357-W357-6</f>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0</v>
      </c>
      <c r="BR357">
        <v>1</v>
      </c>
      <c r="BS357">
        <v>0</v>
      </c>
      <c r="BT357">
        <v>0</v>
      </c>
      <c r="BU357" s="17">
        <v>0</v>
      </c>
      <c r="BV357">
        <v>0</v>
      </c>
      <c r="BW357">
        <v>0</v>
      </c>
      <c r="BX357">
        <v>1</v>
      </c>
      <c r="BY357" s="17">
        <v>0</v>
      </c>
      <c r="BZ357">
        <v>0</v>
      </c>
      <c r="CA357">
        <v>0</v>
      </c>
      <c r="CB357">
        <v>0</v>
      </c>
      <c r="CC357">
        <v>0</v>
      </c>
      <c r="CD357" s="17">
        <v>0</v>
      </c>
      <c r="CE357">
        <v>1</v>
      </c>
      <c r="CF357">
        <v>1</v>
      </c>
      <c r="CG357">
        <v>0</v>
      </c>
      <c r="CH357">
        <v>0</v>
      </c>
      <c r="CI357">
        <v>0</v>
      </c>
      <c r="CJ357">
        <v>0</v>
      </c>
      <c r="CK357">
        <v>1</v>
      </c>
      <c r="CL357">
        <v>0</v>
      </c>
      <c r="CM357">
        <v>1</v>
      </c>
      <c r="CN357">
        <v>0</v>
      </c>
      <c r="CO357">
        <v>0</v>
      </c>
      <c r="CP357" s="17">
        <v>0</v>
      </c>
      <c r="CQ357">
        <v>0</v>
      </c>
      <c r="CR357">
        <v>2</v>
      </c>
      <c r="CS357">
        <v>0</v>
      </c>
      <c r="CT357">
        <v>1</v>
      </c>
      <c r="CU357">
        <v>33</v>
      </c>
      <c r="DA357" s="33" t="s">
        <v>85</v>
      </c>
    </row>
    <row r="358" spans="1:105" x14ac:dyDescent="0.25">
      <c r="A358">
        <v>357</v>
      </c>
      <c r="B358">
        <v>23</v>
      </c>
      <c r="C358" s="24" t="s">
        <v>236</v>
      </c>
      <c r="D358" s="12">
        <v>5.62</v>
      </c>
      <c r="E358" s="13">
        <v>2.2999999999999998</v>
      </c>
      <c r="F358" s="7">
        <f t="shared" si="61"/>
        <v>2.4434782608695653</v>
      </c>
      <c r="G358" s="7">
        <f t="shared" si="53"/>
        <v>3.3200000000000003</v>
      </c>
      <c r="H358" s="15">
        <f t="shared" si="54"/>
        <v>7.92</v>
      </c>
      <c r="I358" s="11">
        <f>IFERROR(F358/SQRT(F358^2+U358), "X")</f>
        <v>0.10025960981878747</v>
      </c>
      <c r="J358" s="32">
        <f>IFERROR(SQRT((1-I358^2)/U358), "X")</f>
        <v>4.1031512915162126E-2</v>
      </c>
      <c r="K358" s="32">
        <f t="shared" si="55"/>
        <v>24.371511771150804</v>
      </c>
      <c r="L358" s="8">
        <v>0</v>
      </c>
      <c r="M358" s="9">
        <v>1</v>
      </c>
      <c r="N358" s="8">
        <v>0</v>
      </c>
      <c r="O358" s="9">
        <v>0</v>
      </c>
      <c r="P358" s="9">
        <v>0</v>
      </c>
      <c r="Q358" s="9">
        <v>1</v>
      </c>
      <c r="R358" s="9">
        <v>0</v>
      </c>
      <c r="S358" s="8">
        <v>592</v>
      </c>
      <c r="T358" s="9">
        <v>3</v>
      </c>
      <c r="U358" s="9">
        <f t="shared" si="56"/>
        <v>588</v>
      </c>
      <c r="V358" s="9">
        <f>COUNTIF(B:B,B358)</f>
        <v>15</v>
      </c>
      <c r="W358" s="7">
        <v>7.0203000000000007</v>
      </c>
      <c r="X358" s="7">
        <f>BM358-W358-6</f>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v>0</v>
      </c>
      <c r="BU358" s="17">
        <v>0</v>
      </c>
      <c r="BV358">
        <v>0</v>
      </c>
      <c r="BW358">
        <v>0</v>
      </c>
      <c r="BX358">
        <v>1</v>
      </c>
      <c r="BY358" s="17">
        <v>0</v>
      </c>
      <c r="BZ358">
        <v>0</v>
      </c>
      <c r="CA358">
        <v>0</v>
      </c>
      <c r="CB358">
        <v>0</v>
      </c>
      <c r="CC358">
        <v>0</v>
      </c>
      <c r="CD358" s="17">
        <v>0</v>
      </c>
      <c r="CE358">
        <v>1</v>
      </c>
      <c r="CF358">
        <v>1</v>
      </c>
      <c r="CG358">
        <v>0</v>
      </c>
      <c r="CH358">
        <v>0</v>
      </c>
      <c r="CI358">
        <v>0</v>
      </c>
      <c r="CJ358">
        <v>0</v>
      </c>
      <c r="CK358">
        <v>0</v>
      </c>
      <c r="CL358">
        <v>0</v>
      </c>
      <c r="CM358">
        <v>1</v>
      </c>
      <c r="CN358">
        <v>0</v>
      </c>
      <c r="CO358">
        <v>0</v>
      </c>
      <c r="CP358" s="17">
        <v>0</v>
      </c>
      <c r="CQ358">
        <v>0</v>
      </c>
      <c r="CR358">
        <v>2</v>
      </c>
      <c r="CS358">
        <v>0</v>
      </c>
      <c r="CT358">
        <v>1</v>
      </c>
      <c r="CU358">
        <v>33</v>
      </c>
      <c r="DA358" s="33" t="s">
        <v>85</v>
      </c>
    </row>
    <row r="359" spans="1:105" x14ac:dyDescent="0.25">
      <c r="A359">
        <v>358</v>
      </c>
      <c r="B359">
        <v>23</v>
      </c>
      <c r="C359" s="24" t="s">
        <v>236</v>
      </c>
      <c r="D359" s="12">
        <v>4.5999999999999996</v>
      </c>
      <c r="E359" s="13">
        <v>8.3699999999999992</v>
      </c>
      <c r="F359" s="7">
        <f t="shared" si="61"/>
        <v>0.54958183990442055</v>
      </c>
      <c r="G359" s="7">
        <f t="shared" si="53"/>
        <v>-3.7699999999999996</v>
      </c>
      <c r="H359" s="15">
        <f t="shared" si="54"/>
        <v>12.969999999999999</v>
      </c>
      <c r="I359" s="11">
        <f>IFERROR(F359/SQRT(F359^2+U359), "X")</f>
        <v>1.9500221059366833E-2</v>
      </c>
      <c r="J359" s="32">
        <f>IFERROR(SQRT((1-I359^2)/U359), "X")</f>
        <v>3.5481923971065296E-2</v>
      </c>
      <c r="K359" s="32">
        <f t="shared" si="55"/>
        <v>28.183364600394199</v>
      </c>
      <c r="L359" s="8">
        <v>0</v>
      </c>
      <c r="M359" s="9">
        <v>1</v>
      </c>
      <c r="N359" s="8">
        <v>0</v>
      </c>
      <c r="O359" s="9">
        <v>0</v>
      </c>
      <c r="P359" s="9">
        <v>0</v>
      </c>
      <c r="Q359" s="9">
        <v>1</v>
      </c>
      <c r="R359" s="9">
        <v>0</v>
      </c>
      <c r="S359" s="8">
        <v>798</v>
      </c>
      <c r="T359" s="9">
        <v>3</v>
      </c>
      <c r="U359" s="9">
        <f t="shared" si="56"/>
        <v>794</v>
      </c>
      <c r="V359" s="9">
        <f>COUNTIF(B:B,B359)</f>
        <v>15</v>
      </c>
      <c r="W359" s="7">
        <v>7.0203000000000007</v>
      </c>
      <c r="X359" s="7">
        <f>BM359-W359-6</f>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v>0</v>
      </c>
      <c r="BU359" s="17">
        <v>0</v>
      </c>
      <c r="BV359">
        <v>0</v>
      </c>
      <c r="BW359">
        <v>0</v>
      </c>
      <c r="BX359">
        <v>1</v>
      </c>
      <c r="BY359" s="17">
        <v>0</v>
      </c>
      <c r="BZ359">
        <v>0</v>
      </c>
      <c r="CA359">
        <v>0</v>
      </c>
      <c r="CB359">
        <v>0</v>
      </c>
      <c r="CC359">
        <v>0</v>
      </c>
      <c r="CD359" s="17">
        <v>0</v>
      </c>
      <c r="CE359">
        <v>1</v>
      </c>
      <c r="CF359">
        <v>1</v>
      </c>
      <c r="CG359">
        <v>0</v>
      </c>
      <c r="CH359">
        <v>0</v>
      </c>
      <c r="CI359">
        <v>0</v>
      </c>
      <c r="CJ359">
        <v>0</v>
      </c>
      <c r="CK359">
        <v>0</v>
      </c>
      <c r="CL359">
        <v>0</v>
      </c>
      <c r="CM359">
        <v>1</v>
      </c>
      <c r="CN359">
        <v>0</v>
      </c>
      <c r="CO359">
        <v>0</v>
      </c>
      <c r="CP359" s="17">
        <v>0</v>
      </c>
      <c r="CQ359">
        <v>0</v>
      </c>
      <c r="CR359">
        <v>2</v>
      </c>
      <c r="CS359">
        <v>0</v>
      </c>
      <c r="CT359">
        <v>1</v>
      </c>
      <c r="CU359">
        <v>33</v>
      </c>
      <c r="DA359" s="33" t="s">
        <v>85</v>
      </c>
    </row>
    <row r="360" spans="1:105" x14ac:dyDescent="0.25">
      <c r="A360">
        <v>359</v>
      </c>
      <c r="B360">
        <v>23</v>
      </c>
      <c r="C360" s="24" t="s">
        <v>236</v>
      </c>
      <c r="D360" s="12">
        <v>15.5</v>
      </c>
      <c r="E360" s="13">
        <v>4.87</v>
      </c>
      <c r="F360" s="7">
        <f t="shared" si="61"/>
        <v>3.1827515400410675</v>
      </c>
      <c r="G360" s="7">
        <f t="shared" si="53"/>
        <v>10.629999999999999</v>
      </c>
      <c r="H360" s="15">
        <f t="shared" si="54"/>
        <v>20.37</v>
      </c>
      <c r="I360" s="11">
        <f>IFERROR(F360/SQRT(F360^2+U360), "X")</f>
        <v>7.9865593759938999E-2</v>
      </c>
      <c r="J360" s="32">
        <f>IFERROR(SQRT((1-I360^2)/U360), "X")</f>
        <v>2.5093254297477611E-2</v>
      </c>
      <c r="K360" s="32">
        <f t="shared" si="55"/>
        <v>39.851347622955409</v>
      </c>
      <c r="L360" s="8">
        <v>0</v>
      </c>
      <c r="M360" s="9">
        <v>1</v>
      </c>
      <c r="N360" s="8">
        <v>0</v>
      </c>
      <c r="O360" s="9">
        <v>0</v>
      </c>
      <c r="P360" s="9">
        <v>0</v>
      </c>
      <c r="Q360" s="9">
        <v>1</v>
      </c>
      <c r="R360" s="9">
        <v>0</v>
      </c>
      <c r="S360" s="8">
        <v>1582</v>
      </c>
      <c r="T360" s="9">
        <v>3</v>
      </c>
      <c r="U360" s="9">
        <f t="shared" si="56"/>
        <v>1578</v>
      </c>
      <c r="V360" s="9">
        <f>COUNTIF(B:B,B360)</f>
        <v>15</v>
      </c>
      <c r="W360" s="7">
        <v>7.0203000000000007</v>
      </c>
      <c r="X360" s="7">
        <f>BM360-W360-6</f>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v>0</v>
      </c>
      <c r="BU360" s="17">
        <v>0</v>
      </c>
      <c r="BV360">
        <v>0</v>
      </c>
      <c r="BW360">
        <v>0</v>
      </c>
      <c r="BX360">
        <v>1</v>
      </c>
      <c r="BY360" s="17">
        <v>0</v>
      </c>
      <c r="BZ360">
        <v>0</v>
      </c>
      <c r="CA360">
        <v>0</v>
      </c>
      <c r="CB360">
        <v>0</v>
      </c>
      <c r="CC360">
        <v>0</v>
      </c>
      <c r="CD360" s="17">
        <v>0</v>
      </c>
      <c r="CE360">
        <v>1</v>
      </c>
      <c r="CF360">
        <v>1</v>
      </c>
      <c r="CG360">
        <v>0</v>
      </c>
      <c r="CH360">
        <v>0</v>
      </c>
      <c r="CI360">
        <v>0</v>
      </c>
      <c r="CJ360">
        <v>0</v>
      </c>
      <c r="CK360">
        <v>0</v>
      </c>
      <c r="CL360">
        <v>0</v>
      </c>
      <c r="CM360">
        <v>1</v>
      </c>
      <c r="CN360">
        <v>0</v>
      </c>
      <c r="CO360">
        <v>0</v>
      </c>
      <c r="CP360" s="17">
        <v>0</v>
      </c>
      <c r="CQ360">
        <v>0</v>
      </c>
      <c r="CR360">
        <v>2</v>
      </c>
      <c r="CS360">
        <v>0</v>
      </c>
      <c r="CT360">
        <v>1</v>
      </c>
      <c r="CU360">
        <v>33</v>
      </c>
      <c r="DA360" s="33" t="s">
        <v>85</v>
      </c>
    </row>
    <row r="361" spans="1:105" s="50" customFormat="1" x14ac:dyDescent="0.25">
      <c r="A361" s="50">
        <v>360</v>
      </c>
      <c r="B361" s="50">
        <v>23</v>
      </c>
      <c r="C361" s="51" t="s">
        <v>236</v>
      </c>
      <c r="D361" s="52">
        <v>37.700000000000003</v>
      </c>
      <c r="E361" s="53">
        <v>5.13</v>
      </c>
      <c r="F361" s="54">
        <f t="shared" si="61"/>
        <v>7.3489278752436658</v>
      </c>
      <c r="G361" s="54">
        <f t="shared" si="53"/>
        <v>32.57</v>
      </c>
      <c r="H361" s="55">
        <f t="shared" si="54"/>
        <v>42.830000000000005</v>
      </c>
      <c r="I361" s="56">
        <f>IFERROR(F361/SQRT(F361^2+U361), "X")</f>
        <v>0.15714440548743447</v>
      </c>
      <c r="J361" s="57">
        <f>IFERROR(SQRT((1-I361^2)/U361), "X")</f>
        <v>2.1383310348820659E-2</v>
      </c>
      <c r="K361" s="57">
        <f t="shared" si="55"/>
        <v>46.765443875959662</v>
      </c>
      <c r="L361" s="58">
        <v>0</v>
      </c>
      <c r="M361" s="59">
        <v>1</v>
      </c>
      <c r="N361" s="58">
        <v>0</v>
      </c>
      <c r="O361" s="59">
        <v>0</v>
      </c>
      <c r="P361" s="59">
        <v>0</v>
      </c>
      <c r="Q361" s="59">
        <v>1</v>
      </c>
      <c r="R361" s="59">
        <v>0</v>
      </c>
      <c r="S361" s="58">
        <v>2137</v>
      </c>
      <c r="T361" s="59">
        <v>3</v>
      </c>
      <c r="U361" s="59">
        <f t="shared" si="56"/>
        <v>2133</v>
      </c>
      <c r="V361" s="59">
        <f>COUNTIF(B:B,B361)</f>
        <v>15</v>
      </c>
      <c r="W361" s="54">
        <v>7.0203000000000007</v>
      </c>
      <c r="X361" s="54">
        <f>BM361-W361-6</f>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50">
        <v>0</v>
      </c>
      <c r="BU361" s="64">
        <v>0</v>
      </c>
      <c r="BV361" s="50">
        <v>0</v>
      </c>
      <c r="BW361" s="50">
        <v>0</v>
      </c>
      <c r="BX361" s="50">
        <v>1</v>
      </c>
      <c r="BY361" s="64">
        <v>0</v>
      </c>
      <c r="BZ361" s="50">
        <v>0</v>
      </c>
      <c r="CA361" s="50">
        <v>0</v>
      </c>
      <c r="CB361" s="50">
        <v>0</v>
      </c>
      <c r="CC361" s="50">
        <v>0</v>
      </c>
      <c r="CD361" s="64">
        <v>0</v>
      </c>
      <c r="CE361" s="50">
        <v>1</v>
      </c>
      <c r="CF361" s="50">
        <v>1</v>
      </c>
      <c r="CG361" s="50">
        <v>0</v>
      </c>
      <c r="CH361" s="50">
        <v>0</v>
      </c>
      <c r="CI361" s="50">
        <v>0</v>
      </c>
      <c r="CJ361" s="50">
        <v>0</v>
      </c>
      <c r="CK361" s="50">
        <v>0</v>
      </c>
      <c r="CL361">
        <v>0</v>
      </c>
      <c r="CM361" s="50">
        <v>1</v>
      </c>
      <c r="CN361" s="50">
        <v>0</v>
      </c>
      <c r="CO361" s="50">
        <v>0</v>
      </c>
      <c r="CP361" s="64">
        <v>0</v>
      </c>
      <c r="CQ361">
        <v>0</v>
      </c>
      <c r="CR361">
        <v>2</v>
      </c>
      <c r="CS361">
        <v>0</v>
      </c>
      <c r="CT361">
        <v>1</v>
      </c>
      <c r="CU361">
        <v>33</v>
      </c>
      <c r="CV361" s="66"/>
      <c r="DA361" s="33" t="s">
        <v>85</v>
      </c>
    </row>
    <row r="362" spans="1:105" x14ac:dyDescent="0.25">
      <c r="A362">
        <v>361</v>
      </c>
      <c r="B362">
        <v>24</v>
      </c>
      <c r="C362" s="24" t="s">
        <v>247</v>
      </c>
      <c r="D362" s="12">
        <v>7.2</v>
      </c>
      <c r="E362" s="13">
        <v>0.5</v>
      </c>
      <c r="F362" s="7">
        <f t="shared" si="61"/>
        <v>14.4</v>
      </c>
      <c r="G362" s="7">
        <f t="shared" si="53"/>
        <v>6.7</v>
      </c>
      <c r="H362" s="15">
        <f t="shared" si="54"/>
        <v>7.7</v>
      </c>
      <c r="I362" s="11">
        <f>IFERROR(F362/SQRT(F362^2+U362), "X")</f>
        <v>0.13314306921085112</v>
      </c>
      <c r="J362" s="32">
        <f>IFERROR(SQRT((1-I362^2)/U362), "X")</f>
        <v>9.2460464729757722E-3</v>
      </c>
      <c r="K362" s="32">
        <f t="shared" si="55"/>
        <v>108.15433417112789</v>
      </c>
      <c r="L362" s="8">
        <v>1</v>
      </c>
      <c r="M362" s="9">
        <v>0</v>
      </c>
      <c r="N362" s="8">
        <v>0</v>
      </c>
      <c r="O362" s="9">
        <v>0</v>
      </c>
      <c r="P362" s="9">
        <v>1</v>
      </c>
      <c r="Q362" s="9">
        <v>0</v>
      </c>
      <c r="R362" s="9">
        <v>0</v>
      </c>
      <c r="S362" s="8">
        <v>11501</v>
      </c>
      <c r="T362" s="9">
        <v>10</v>
      </c>
      <c r="U362" s="9">
        <f t="shared" si="56"/>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62">1-(SUM(AK362:AM362))</f>
        <v>0.10799999999999998</v>
      </c>
      <c r="AO362" s="41">
        <v>0.57999999999999996</v>
      </c>
      <c r="AP362" s="17">
        <v>0.42</v>
      </c>
      <c r="AQ362">
        <v>1</v>
      </c>
      <c r="AR362" s="39">
        <v>0</v>
      </c>
      <c r="AS362" t="s">
        <v>98</v>
      </c>
      <c r="AT362" s="39" t="s">
        <v>98</v>
      </c>
      <c r="AU362">
        <v>0</v>
      </c>
      <c r="AV362" s="17">
        <v>1</v>
      </c>
      <c r="AW362">
        <f t="shared" ref="AW362:AW397" si="63">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v>0</v>
      </c>
      <c r="BU362" s="17">
        <v>0</v>
      </c>
      <c r="BV362">
        <v>0</v>
      </c>
      <c r="BW362">
        <v>0</v>
      </c>
      <c r="BX362">
        <v>1</v>
      </c>
      <c r="BY362" s="17">
        <v>0</v>
      </c>
      <c r="BZ362">
        <v>0</v>
      </c>
      <c r="CA362">
        <v>0</v>
      </c>
      <c r="CB362">
        <v>0</v>
      </c>
      <c r="CC362">
        <v>0</v>
      </c>
      <c r="CD362" s="17">
        <v>0</v>
      </c>
      <c r="CE362">
        <v>0</v>
      </c>
      <c r="CF362">
        <v>0</v>
      </c>
      <c r="CG362">
        <v>1</v>
      </c>
      <c r="CH362">
        <v>1</v>
      </c>
      <c r="CI362">
        <v>0</v>
      </c>
      <c r="CJ362">
        <v>0</v>
      </c>
      <c r="CK362">
        <v>0</v>
      </c>
      <c r="CL362">
        <v>1</v>
      </c>
      <c r="CM362">
        <v>0</v>
      </c>
      <c r="CN362">
        <v>0</v>
      </c>
      <c r="CO362">
        <v>1</v>
      </c>
      <c r="CP362" s="17">
        <v>1</v>
      </c>
      <c r="CQ362">
        <v>0</v>
      </c>
      <c r="CR362">
        <v>83</v>
      </c>
      <c r="CS362">
        <v>0</v>
      </c>
      <c r="CT362">
        <v>1</v>
      </c>
      <c r="CU362">
        <v>28</v>
      </c>
      <c r="DA362" s="33" t="s">
        <v>85</v>
      </c>
    </row>
    <row r="363" spans="1:105" x14ac:dyDescent="0.25">
      <c r="A363">
        <v>362</v>
      </c>
      <c r="B363">
        <v>24</v>
      </c>
      <c r="C363" s="24" t="s">
        <v>247</v>
      </c>
      <c r="D363" s="12">
        <v>2.7769996967160542</v>
      </c>
      <c r="E363" s="13">
        <v>0.40838230834059608</v>
      </c>
      <c r="F363" s="7">
        <v>6.8000000000000007</v>
      </c>
      <c r="G363" s="7">
        <f t="shared" si="53"/>
        <v>2.368617388375458</v>
      </c>
      <c r="H363" s="15">
        <f t="shared" si="54"/>
        <v>3.1853820050566504</v>
      </c>
      <c r="I363" s="11">
        <f>IFERROR(F363/SQRT(F363^2+U363), "X")</f>
        <v>6.3329866538037571E-2</v>
      </c>
      <c r="J363" s="32">
        <f>IFERROR(SQRT((1-I363^2)/U363), "X")</f>
        <v>9.3132156673584668E-3</v>
      </c>
      <c r="K363" s="32">
        <f t="shared" si="55"/>
        <v>107.37429860073591</v>
      </c>
      <c r="L363" s="8">
        <v>1</v>
      </c>
      <c r="M363" s="9">
        <v>0</v>
      </c>
      <c r="N363" s="8">
        <v>0</v>
      </c>
      <c r="O363" s="9">
        <v>0</v>
      </c>
      <c r="P363" s="9">
        <v>1</v>
      </c>
      <c r="Q363" s="9">
        <v>0</v>
      </c>
      <c r="R363" s="9">
        <v>0</v>
      </c>
      <c r="S363" s="8">
        <v>11501</v>
      </c>
      <c r="T363" s="9">
        <v>17</v>
      </c>
      <c r="U363" s="9">
        <f t="shared" si="56"/>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62"/>
        <v>0.10799999999999998</v>
      </c>
      <c r="AO363" s="41">
        <v>0.57999999999999996</v>
      </c>
      <c r="AP363" s="17">
        <v>0.42</v>
      </c>
      <c r="AQ363">
        <v>1</v>
      </c>
      <c r="AR363" s="39">
        <v>0</v>
      </c>
      <c r="AS363" t="s">
        <v>98</v>
      </c>
      <c r="AT363" s="39" t="s">
        <v>98</v>
      </c>
      <c r="AU363">
        <v>0</v>
      </c>
      <c r="AV363" s="17">
        <v>1</v>
      </c>
      <c r="AW363">
        <f t="shared" si="63"/>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v>0</v>
      </c>
      <c r="BU363" s="17">
        <v>0</v>
      </c>
      <c r="BV363">
        <v>0</v>
      </c>
      <c r="BW363">
        <v>0</v>
      </c>
      <c r="BX363">
        <v>1</v>
      </c>
      <c r="BY363" s="17">
        <v>0</v>
      </c>
      <c r="BZ363">
        <v>0</v>
      </c>
      <c r="CA363">
        <v>0</v>
      </c>
      <c r="CB363">
        <v>0</v>
      </c>
      <c r="CC363">
        <v>0</v>
      </c>
      <c r="CD363" s="17">
        <v>0</v>
      </c>
      <c r="CE363">
        <v>0</v>
      </c>
      <c r="CF363">
        <v>0</v>
      </c>
      <c r="CG363">
        <v>1</v>
      </c>
      <c r="CH363">
        <v>1</v>
      </c>
      <c r="CI363">
        <v>0</v>
      </c>
      <c r="CJ363">
        <v>0</v>
      </c>
      <c r="CK363">
        <v>0</v>
      </c>
      <c r="CL363">
        <v>1</v>
      </c>
      <c r="CM363">
        <v>0</v>
      </c>
      <c r="CN363">
        <v>0</v>
      </c>
      <c r="CO363">
        <v>1</v>
      </c>
      <c r="CP363" s="17">
        <v>1</v>
      </c>
      <c r="CQ363">
        <v>0</v>
      </c>
      <c r="CR363">
        <v>83</v>
      </c>
      <c r="CS363">
        <v>0</v>
      </c>
      <c r="CT363">
        <v>1</v>
      </c>
      <c r="CU363">
        <v>28</v>
      </c>
      <c r="DA363" s="33" t="s">
        <v>85</v>
      </c>
    </row>
    <row r="364" spans="1:105" x14ac:dyDescent="0.25">
      <c r="A364">
        <v>363</v>
      </c>
      <c r="B364">
        <v>24</v>
      </c>
      <c r="C364" s="24" t="s">
        <v>247</v>
      </c>
      <c r="D364" s="12">
        <v>4.4633839671773368</v>
      </c>
      <c r="E364" s="13">
        <v>0.32940103078799532</v>
      </c>
      <c r="F364" s="7">
        <v>13.55</v>
      </c>
      <c r="G364" s="7">
        <f t="shared" si="53"/>
        <v>4.1339829363893417</v>
      </c>
      <c r="H364" s="15">
        <f t="shared" si="54"/>
        <v>4.7927849979653319</v>
      </c>
      <c r="I364" s="11">
        <f>IFERROR(F364/SQRT(F364^2+U364), "X")</f>
        <v>0.12544896850431847</v>
      </c>
      <c r="J364" s="32">
        <f>IFERROR(SQRT((1-I364^2)/U364), "X")</f>
        <v>9.2582264578832812E-3</v>
      </c>
      <c r="K364" s="32">
        <f t="shared" si="55"/>
        <v>108.01204793910725</v>
      </c>
      <c r="L364" s="8">
        <v>1</v>
      </c>
      <c r="M364" s="9">
        <v>0</v>
      </c>
      <c r="N364" s="8">
        <v>0</v>
      </c>
      <c r="O364" s="9">
        <v>0</v>
      </c>
      <c r="P364" s="9">
        <v>1</v>
      </c>
      <c r="Q364" s="9">
        <v>0</v>
      </c>
      <c r="R364" s="9">
        <v>0</v>
      </c>
      <c r="S364" s="8">
        <v>11501</v>
      </c>
      <c r="T364" s="9">
        <v>17</v>
      </c>
      <c r="U364" s="9">
        <f t="shared" si="56"/>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62"/>
        <v>0.10799999999999998</v>
      </c>
      <c r="AO364" s="41">
        <v>0.57999999999999996</v>
      </c>
      <c r="AP364" s="17">
        <v>0.42</v>
      </c>
      <c r="AQ364">
        <v>1</v>
      </c>
      <c r="AR364" s="39">
        <v>0</v>
      </c>
      <c r="AS364" t="s">
        <v>98</v>
      </c>
      <c r="AT364" s="39" t="s">
        <v>98</v>
      </c>
      <c r="AU364">
        <v>0</v>
      </c>
      <c r="AV364" s="17">
        <v>1</v>
      </c>
      <c r="AW364">
        <f t="shared" si="63"/>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v>0</v>
      </c>
      <c r="BU364" s="17">
        <v>0</v>
      </c>
      <c r="BV364">
        <v>0</v>
      </c>
      <c r="BW364">
        <v>0</v>
      </c>
      <c r="BX364">
        <v>1</v>
      </c>
      <c r="BY364" s="17">
        <v>0</v>
      </c>
      <c r="BZ364">
        <v>0</v>
      </c>
      <c r="CA364">
        <v>0</v>
      </c>
      <c r="CB364">
        <v>0</v>
      </c>
      <c r="CC364">
        <v>0</v>
      </c>
      <c r="CD364" s="17">
        <v>0</v>
      </c>
      <c r="CE364">
        <v>0</v>
      </c>
      <c r="CF364">
        <v>0</v>
      </c>
      <c r="CG364">
        <v>1</v>
      </c>
      <c r="CH364">
        <v>1</v>
      </c>
      <c r="CI364">
        <v>0</v>
      </c>
      <c r="CJ364">
        <v>0</v>
      </c>
      <c r="CK364">
        <v>0</v>
      </c>
      <c r="CL364">
        <v>1</v>
      </c>
      <c r="CM364">
        <v>0</v>
      </c>
      <c r="CN364">
        <v>0</v>
      </c>
      <c r="CO364">
        <v>1</v>
      </c>
      <c r="CP364" s="17">
        <v>1</v>
      </c>
      <c r="CQ364">
        <v>0</v>
      </c>
      <c r="CR364">
        <v>83</v>
      </c>
      <c r="CS364">
        <v>0</v>
      </c>
      <c r="CT364">
        <v>1</v>
      </c>
      <c r="CU364">
        <v>28</v>
      </c>
      <c r="DA364" s="33" t="s">
        <v>85</v>
      </c>
    </row>
    <row r="365" spans="1:105" x14ac:dyDescent="0.25">
      <c r="A365">
        <v>364</v>
      </c>
      <c r="B365">
        <v>24</v>
      </c>
      <c r="C365" s="24" t="s">
        <v>247</v>
      </c>
      <c r="D365" s="12">
        <v>13.075934214887059</v>
      </c>
      <c r="E365" s="13">
        <v>0.48973536385344812</v>
      </c>
      <c r="F365" s="7">
        <v>26.7</v>
      </c>
      <c r="G365" s="7">
        <f t="shared" si="53"/>
        <v>12.586198851033611</v>
      </c>
      <c r="H365" s="15">
        <f t="shared" si="54"/>
        <v>13.565669578740508</v>
      </c>
      <c r="I365" s="11">
        <f>IFERROR(F365/SQRT(F365^2+U365), "X")</f>
        <v>0.24177116993399661</v>
      </c>
      <c r="J365" s="32">
        <f>IFERROR(SQRT((1-I365^2)/U365), "X")</f>
        <v>9.0550999975279618E-3</v>
      </c>
      <c r="K365" s="32">
        <f t="shared" si="55"/>
        <v>110.43500350885131</v>
      </c>
      <c r="L365" s="8">
        <v>1</v>
      </c>
      <c r="M365" s="9">
        <v>0</v>
      </c>
      <c r="N365" s="8">
        <v>0</v>
      </c>
      <c r="O365" s="9">
        <v>0</v>
      </c>
      <c r="P365" s="9">
        <v>1</v>
      </c>
      <c r="Q365" s="9">
        <v>0</v>
      </c>
      <c r="R365" s="9">
        <v>0</v>
      </c>
      <c r="S365" s="8">
        <v>11501</v>
      </c>
      <c r="T365" s="9">
        <v>17</v>
      </c>
      <c r="U365" s="9">
        <f t="shared" si="56"/>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62"/>
        <v>0.10799999999999998</v>
      </c>
      <c r="AO365" s="41">
        <v>0.57999999999999996</v>
      </c>
      <c r="AP365" s="17">
        <v>0.42</v>
      </c>
      <c r="AQ365">
        <v>1</v>
      </c>
      <c r="AR365" s="39">
        <v>0</v>
      </c>
      <c r="AS365" t="s">
        <v>98</v>
      </c>
      <c r="AT365" s="39" t="s">
        <v>98</v>
      </c>
      <c r="AU365">
        <v>0</v>
      </c>
      <c r="AV365" s="17">
        <v>1</v>
      </c>
      <c r="AW365">
        <f t="shared" si="63"/>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v>0</v>
      </c>
      <c r="BU365" s="17">
        <v>0</v>
      </c>
      <c r="BV365">
        <v>0</v>
      </c>
      <c r="BW365">
        <v>0</v>
      </c>
      <c r="BX365">
        <v>1</v>
      </c>
      <c r="BY365" s="17">
        <v>0</v>
      </c>
      <c r="BZ365">
        <v>0</v>
      </c>
      <c r="CA365">
        <v>0</v>
      </c>
      <c r="CB365">
        <v>0</v>
      </c>
      <c r="CC365">
        <v>0</v>
      </c>
      <c r="CD365" s="17">
        <v>0</v>
      </c>
      <c r="CE365">
        <v>0</v>
      </c>
      <c r="CF365">
        <v>0</v>
      </c>
      <c r="CG365">
        <v>1</v>
      </c>
      <c r="CH365">
        <v>1</v>
      </c>
      <c r="CI365">
        <v>0</v>
      </c>
      <c r="CJ365">
        <v>0</v>
      </c>
      <c r="CK365">
        <v>0</v>
      </c>
      <c r="CL365">
        <v>1</v>
      </c>
      <c r="CM365">
        <v>0</v>
      </c>
      <c r="CN365">
        <v>0</v>
      </c>
      <c r="CO365">
        <v>1</v>
      </c>
      <c r="CP365" s="17">
        <v>1</v>
      </c>
      <c r="CQ365">
        <v>0</v>
      </c>
      <c r="CR365">
        <v>83</v>
      </c>
      <c r="CS365">
        <v>0</v>
      </c>
      <c r="CT365">
        <v>1</v>
      </c>
      <c r="CU365">
        <v>28</v>
      </c>
      <c r="DA365" s="33" t="s">
        <v>85</v>
      </c>
    </row>
    <row r="366" spans="1:105" x14ac:dyDescent="0.25">
      <c r="A366">
        <v>365</v>
      </c>
      <c r="B366">
        <v>24</v>
      </c>
      <c r="C366" s="24" t="s">
        <v>247</v>
      </c>
      <c r="D366" s="12">
        <v>11.41572966851014</v>
      </c>
      <c r="E366" s="13">
        <v>0.44943817592559621</v>
      </c>
      <c r="F366" s="7">
        <v>25.4</v>
      </c>
      <c r="G366" s="7">
        <f t="shared" si="53"/>
        <v>10.966291492584544</v>
      </c>
      <c r="H366" s="15">
        <f t="shared" si="54"/>
        <v>11.865167844435737</v>
      </c>
      <c r="I366" s="11">
        <f>IFERROR(F366/SQRT(F366^2+U366), "X")</f>
        <v>0.23064086478003865</v>
      </c>
      <c r="J366" s="32">
        <f>IFERROR(SQRT((1-I366^2)/U366), "X")</f>
        <v>9.0803490070881371E-3</v>
      </c>
      <c r="K366" s="32">
        <f t="shared" si="55"/>
        <v>110.12792561380606</v>
      </c>
      <c r="L366" s="8">
        <v>1</v>
      </c>
      <c r="M366" s="9">
        <v>0</v>
      </c>
      <c r="N366" s="8">
        <v>0</v>
      </c>
      <c r="O366" s="9">
        <v>0</v>
      </c>
      <c r="P366" s="9">
        <v>1</v>
      </c>
      <c r="Q366" s="9">
        <v>0</v>
      </c>
      <c r="R366" s="9">
        <v>0</v>
      </c>
      <c r="S366" s="8">
        <v>11501</v>
      </c>
      <c r="T366" s="9">
        <v>17</v>
      </c>
      <c r="U366" s="9">
        <f t="shared" si="56"/>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62"/>
        <v>0.10799999999999998</v>
      </c>
      <c r="AO366" s="41">
        <v>0.57999999999999996</v>
      </c>
      <c r="AP366" s="17">
        <v>0.42</v>
      </c>
      <c r="AQ366">
        <v>1</v>
      </c>
      <c r="AR366" s="39">
        <v>0</v>
      </c>
      <c r="AS366" t="s">
        <v>98</v>
      </c>
      <c r="AT366" s="39" t="s">
        <v>98</v>
      </c>
      <c r="AU366">
        <v>0</v>
      </c>
      <c r="AV366" s="17">
        <v>1</v>
      </c>
      <c r="AW366">
        <f t="shared" si="63"/>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v>0</v>
      </c>
      <c r="BU366" s="17">
        <v>0</v>
      </c>
      <c r="BV366">
        <v>0</v>
      </c>
      <c r="BW366">
        <v>0</v>
      </c>
      <c r="BX366">
        <v>1</v>
      </c>
      <c r="BY366" s="17">
        <v>0</v>
      </c>
      <c r="BZ366">
        <v>0</v>
      </c>
      <c r="CA366">
        <v>0</v>
      </c>
      <c r="CB366">
        <v>0</v>
      </c>
      <c r="CC366">
        <v>0</v>
      </c>
      <c r="CD366" s="17">
        <v>0</v>
      </c>
      <c r="CE366">
        <v>0</v>
      </c>
      <c r="CF366">
        <v>0</v>
      </c>
      <c r="CG366">
        <v>1</v>
      </c>
      <c r="CH366">
        <v>1</v>
      </c>
      <c r="CI366">
        <v>0</v>
      </c>
      <c r="CJ366">
        <v>0</v>
      </c>
      <c r="CK366">
        <v>0</v>
      </c>
      <c r="CL366">
        <v>1</v>
      </c>
      <c r="CM366">
        <v>0</v>
      </c>
      <c r="CN366">
        <v>0</v>
      </c>
      <c r="CO366">
        <v>1</v>
      </c>
      <c r="CP366" s="17">
        <v>1</v>
      </c>
      <c r="CQ366">
        <v>0</v>
      </c>
      <c r="CR366">
        <v>83</v>
      </c>
      <c r="CS366">
        <v>0</v>
      </c>
      <c r="CT366">
        <v>1</v>
      </c>
      <c r="CU366">
        <v>28</v>
      </c>
      <c r="DA366" s="33" t="s">
        <v>85</v>
      </c>
    </row>
    <row r="367" spans="1:105" x14ac:dyDescent="0.25">
      <c r="A367">
        <v>366</v>
      </c>
      <c r="B367">
        <v>24</v>
      </c>
      <c r="C367" s="24" t="s">
        <v>247</v>
      </c>
      <c r="D367" s="12">
        <v>15.61953355564145</v>
      </c>
      <c r="E367" s="13">
        <v>0.43793084735443322</v>
      </c>
      <c r="F367" s="7">
        <v>35.666666666666671</v>
      </c>
      <c r="G367" s="7">
        <f t="shared" si="53"/>
        <v>15.181602708287016</v>
      </c>
      <c r="H367" s="15">
        <f t="shared" si="54"/>
        <v>16.057464402995883</v>
      </c>
      <c r="I367" s="11">
        <f>IFERROR(F367/SQRT(F367^2+U367), "X")</f>
        <v>0.31580601670891845</v>
      </c>
      <c r="J367" s="32">
        <f>IFERROR(SQRT((1-I367^2)/U367), "X")</f>
        <v>8.8543743002500487E-3</v>
      </c>
      <c r="K367" s="32">
        <f t="shared" si="55"/>
        <v>112.93852801905605</v>
      </c>
      <c r="L367" s="8">
        <v>1</v>
      </c>
      <c r="M367" s="9">
        <v>0</v>
      </c>
      <c r="N367" s="8">
        <v>0</v>
      </c>
      <c r="O367" s="9">
        <v>0</v>
      </c>
      <c r="P367" s="9">
        <v>1</v>
      </c>
      <c r="Q367" s="9">
        <v>0</v>
      </c>
      <c r="R367" s="9">
        <v>0</v>
      </c>
      <c r="S367" s="8">
        <v>11501</v>
      </c>
      <c r="T367" s="9">
        <v>17</v>
      </c>
      <c r="U367" s="9">
        <f t="shared" si="56"/>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62"/>
        <v>0.10799999999999998</v>
      </c>
      <c r="AO367" s="41">
        <v>0.57999999999999996</v>
      </c>
      <c r="AP367" s="17">
        <v>0.42</v>
      </c>
      <c r="AQ367">
        <v>1</v>
      </c>
      <c r="AR367" s="39">
        <v>0</v>
      </c>
      <c r="AS367" t="s">
        <v>98</v>
      </c>
      <c r="AT367" s="39" t="s">
        <v>98</v>
      </c>
      <c r="AU367">
        <v>0</v>
      </c>
      <c r="AV367" s="17">
        <v>1</v>
      </c>
      <c r="AW367">
        <f t="shared" si="63"/>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v>0</v>
      </c>
      <c r="BU367" s="17">
        <v>0</v>
      </c>
      <c r="BV367">
        <v>0</v>
      </c>
      <c r="BW367">
        <v>0</v>
      </c>
      <c r="BX367">
        <v>1</v>
      </c>
      <c r="BY367" s="17">
        <v>0</v>
      </c>
      <c r="BZ367">
        <v>0</v>
      </c>
      <c r="CA367">
        <v>0</v>
      </c>
      <c r="CB367">
        <v>0</v>
      </c>
      <c r="CC367">
        <v>0</v>
      </c>
      <c r="CD367" s="17">
        <v>0</v>
      </c>
      <c r="CE367">
        <v>0</v>
      </c>
      <c r="CF367">
        <v>0</v>
      </c>
      <c r="CG367">
        <v>1</v>
      </c>
      <c r="CH367">
        <v>1</v>
      </c>
      <c r="CI367">
        <v>0</v>
      </c>
      <c r="CJ367">
        <v>0</v>
      </c>
      <c r="CK367">
        <v>0</v>
      </c>
      <c r="CL367">
        <v>1</v>
      </c>
      <c r="CM367">
        <v>0</v>
      </c>
      <c r="CN367">
        <v>0</v>
      </c>
      <c r="CO367">
        <v>1</v>
      </c>
      <c r="CP367" s="17">
        <v>1</v>
      </c>
      <c r="CQ367">
        <v>0</v>
      </c>
      <c r="CR367">
        <v>83</v>
      </c>
      <c r="CS367">
        <v>0</v>
      </c>
      <c r="CT367">
        <v>1</v>
      </c>
      <c r="CU367">
        <v>28</v>
      </c>
      <c r="DA367" s="33" t="s">
        <v>85</v>
      </c>
    </row>
    <row r="368" spans="1:105" x14ac:dyDescent="0.25">
      <c r="A368">
        <v>367</v>
      </c>
      <c r="B368">
        <v>24</v>
      </c>
      <c r="C368" s="24" t="s">
        <v>247</v>
      </c>
      <c r="D368" s="12">
        <v>15.109416852657519</v>
      </c>
      <c r="E368" s="13">
        <v>0.3306218129684359</v>
      </c>
      <c r="F368" s="7">
        <v>45.7</v>
      </c>
      <c r="G368" s="7">
        <f t="shared" si="53"/>
        <v>14.778795039689083</v>
      </c>
      <c r="H368" s="15">
        <f t="shared" si="54"/>
        <v>15.440038665625956</v>
      </c>
      <c r="I368" s="11">
        <f>IFERROR(F368/SQRT(F368^2+U368), "X")</f>
        <v>0.39228566159909373</v>
      </c>
      <c r="J368" s="32">
        <f>IFERROR(SQRT((1-I368^2)/U368), "X")</f>
        <v>8.5839313260195563E-3</v>
      </c>
      <c r="K368" s="32">
        <f t="shared" si="55"/>
        <v>116.49673815176114</v>
      </c>
      <c r="L368" s="8">
        <v>1</v>
      </c>
      <c r="M368" s="9">
        <v>0</v>
      </c>
      <c r="N368" s="8">
        <v>0</v>
      </c>
      <c r="O368" s="9">
        <v>0</v>
      </c>
      <c r="P368" s="9">
        <v>1</v>
      </c>
      <c r="Q368" s="9">
        <v>0</v>
      </c>
      <c r="R368" s="9">
        <v>0</v>
      </c>
      <c r="S368" s="8">
        <v>11501</v>
      </c>
      <c r="T368" s="9">
        <v>17</v>
      </c>
      <c r="U368" s="9">
        <f t="shared" si="56"/>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62"/>
        <v>0.10799999999999998</v>
      </c>
      <c r="AO368" s="41">
        <v>0.57999999999999996</v>
      </c>
      <c r="AP368" s="17">
        <v>0.42</v>
      </c>
      <c r="AQ368">
        <v>1</v>
      </c>
      <c r="AR368" s="39">
        <v>0</v>
      </c>
      <c r="AS368" t="s">
        <v>98</v>
      </c>
      <c r="AT368" s="39" t="s">
        <v>98</v>
      </c>
      <c r="AU368">
        <v>0</v>
      </c>
      <c r="AV368" s="17">
        <v>1</v>
      </c>
      <c r="AW368">
        <f t="shared" si="63"/>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v>0</v>
      </c>
      <c r="BU368" s="17">
        <v>0</v>
      </c>
      <c r="BV368">
        <v>0</v>
      </c>
      <c r="BW368">
        <v>0</v>
      </c>
      <c r="BX368">
        <v>1</v>
      </c>
      <c r="BY368" s="17">
        <v>0</v>
      </c>
      <c r="BZ368">
        <v>0</v>
      </c>
      <c r="CA368">
        <v>0</v>
      </c>
      <c r="CB368">
        <v>0</v>
      </c>
      <c r="CC368">
        <v>0</v>
      </c>
      <c r="CD368" s="17">
        <v>0</v>
      </c>
      <c r="CE368">
        <v>0</v>
      </c>
      <c r="CF368">
        <v>0</v>
      </c>
      <c r="CG368">
        <v>1</v>
      </c>
      <c r="CH368">
        <v>1</v>
      </c>
      <c r="CI368">
        <v>0</v>
      </c>
      <c r="CJ368">
        <v>0</v>
      </c>
      <c r="CK368">
        <v>0</v>
      </c>
      <c r="CL368">
        <v>1</v>
      </c>
      <c r="CM368">
        <v>0</v>
      </c>
      <c r="CN368">
        <v>0</v>
      </c>
      <c r="CO368">
        <v>1</v>
      </c>
      <c r="CP368" s="17">
        <v>1</v>
      </c>
      <c r="CQ368">
        <v>0</v>
      </c>
      <c r="CR368">
        <v>83</v>
      </c>
      <c r="CS368">
        <v>0</v>
      </c>
      <c r="CT368">
        <v>1</v>
      </c>
      <c r="CU368">
        <v>28</v>
      </c>
      <c r="DA368" s="33" t="s">
        <v>85</v>
      </c>
    </row>
    <row r="369" spans="1:105" x14ac:dyDescent="0.25">
      <c r="A369">
        <v>368</v>
      </c>
      <c r="B369">
        <v>24</v>
      </c>
      <c r="C369" s="24" t="s">
        <v>247</v>
      </c>
      <c r="D369" s="12">
        <v>16.600000000000001</v>
      </c>
      <c r="E369" s="13">
        <v>1</v>
      </c>
      <c r="F369" s="7">
        <f>D369/E369</f>
        <v>16.600000000000001</v>
      </c>
      <c r="G369" s="7">
        <f t="shared" si="53"/>
        <v>15.600000000000001</v>
      </c>
      <c r="H369" s="15">
        <f t="shared" si="54"/>
        <v>17.600000000000001</v>
      </c>
      <c r="I369" s="11">
        <f>IFERROR(F369/SQRT(F369^2+U369), "X")</f>
        <v>0.34745373685855596</v>
      </c>
      <c r="J369" s="32">
        <f>IFERROR(SQRT((1-I369^2)/U369), "X")</f>
        <v>2.0930948003527464E-2</v>
      </c>
      <c r="K369" s="32">
        <f t="shared" si="55"/>
        <v>47.776144674931651</v>
      </c>
      <c r="L369" s="8">
        <v>1</v>
      </c>
      <c r="M369" s="9">
        <v>0</v>
      </c>
      <c r="N369" s="8">
        <v>0</v>
      </c>
      <c r="O369" s="9">
        <v>0</v>
      </c>
      <c r="P369" s="9">
        <v>1</v>
      </c>
      <c r="Q369" s="9">
        <v>0</v>
      </c>
      <c r="R369" s="9">
        <v>0</v>
      </c>
      <c r="S369" s="8">
        <v>2018</v>
      </c>
      <c r="T369" s="9">
        <v>10</v>
      </c>
      <c r="U369" s="9">
        <f t="shared" si="56"/>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62"/>
        <v>0.127</v>
      </c>
      <c r="AO369" s="41">
        <v>0.16</v>
      </c>
      <c r="AP369" s="17">
        <v>0.84</v>
      </c>
      <c r="AQ369">
        <v>0</v>
      </c>
      <c r="AR369" s="39">
        <v>1</v>
      </c>
      <c r="AS369" t="s">
        <v>98</v>
      </c>
      <c r="AT369" s="39" t="s">
        <v>98</v>
      </c>
      <c r="AU369">
        <v>0</v>
      </c>
      <c r="AV369" s="17">
        <v>1</v>
      </c>
      <c r="AW369">
        <f t="shared" si="63"/>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v>0</v>
      </c>
      <c r="BU369" s="17">
        <v>0</v>
      </c>
      <c r="BV369">
        <v>0</v>
      </c>
      <c r="BW369">
        <v>0</v>
      </c>
      <c r="BX369">
        <v>1</v>
      </c>
      <c r="BY369" s="17">
        <v>0</v>
      </c>
      <c r="BZ369">
        <v>0</v>
      </c>
      <c r="CA369">
        <v>0</v>
      </c>
      <c r="CB369">
        <v>0</v>
      </c>
      <c r="CC369">
        <v>0</v>
      </c>
      <c r="CD369" s="17">
        <v>0</v>
      </c>
      <c r="CE369">
        <v>0</v>
      </c>
      <c r="CF369">
        <v>0</v>
      </c>
      <c r="CG369">
        <v>1</v>
      </c>
      <c r="CH369">
        <v>1</v>
      </c>
      <c r="CI369">
        <v>0</v>
      </c>
      <c r="CJ369">
        <v>0</v>
      </c>
      <c r="CK369">
        <v>0</v>
      </c>
      <c r="CL369">
        <v>1</v>
      </c>
      <c r="CM369">
        <v>0</v>
      </c>
      <c r="CN369">
        <v>0</v>
      </c>
      <c r="CO369">
        <v>1</v>
      </c>
      <c r="CP369" s="17">
        <v>1</v>
      </c>
      <c r="CQ369">
        <v>0</v>
      </c>
      <c r="CR369">
        <v>83</v>
      </c>
      <c r="CS369">
        <v>0</v>
      </c>
      <c r="CT369">
        <v>1</v>
      </c>
      <c r="CU369">
        <v>28</v>
      </c>
      <c r="DA369" s="33" t="s">
        <v>85</v>
      </c>
    </row>
    <row r="370" spans="1:105" x14ac:dyDescent="0.25">
      <c r="A370">
        <v>369</v>
      </c>
      <c r="B370">
        <v>24</v>
      </c>
      <c r="C370" s="24" t="s">
        <v>247</v>
      </c>
      <c r="D370" s="12">
        <v>0.18547806908248979</v>
      </c>
      <c r="E370" s="13">
        <v>7.050335959275926E-2</v>
      </c>
      <c r="F370" s="7">
        <v>2.6307692307692312</v>
      </c>
      <c r="G370" s="7">
        <f t="shared" si="53"/>
        <v>0.11497470948973053</v>
      </c>
      <c r="H370" s="15">
        <f t="shared" si="54"/>
        <v>0.25598142867524903</v>
      </c>
      <c r="I370" s="11">
        <f>IFERROR(F370/SQRT(F370^2+U370), "X")</f>
        <v>5.8724269196420084E-2</v>
      </c>
      <c r="J370" s="32">
        <f>IFERROR(SQRT((1-I370^2)/U370), "X")</f>
        <v>2.2322090630218158E-2</v>
      </c>
      <c r="K370" s="32">
        <f t="shared" si="55"/>
        <v>44.79867126093766</v>
      </c>
      <c r="L370" s="8">
        <v>1</v>
      </c>
      <c r="M370" s="9">
        <v>0</v>
      </c>
      <c r="N370" s="8">
        <v>0</v>
      </c>
      <c r="O370" s="9">
        <v>0</v>
      </c>
      <c r="P370" s="9">
        <v>1</v>
      </c>
      <c r="Q370" s="9">
        <v>0</v>
      </c>
      <c r="R370" s="9">
        <v>0</v>
      </c>
      <c r="S370" s="8">
        <v>2018</v>
      </c>
      <c r="T370" s="9">
        <v>17</v>
      </c>
      <c r="U370" s="9">
        <f t="shared" si="56"/>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62"/>
        <v>0.127</v>
      </c>
      <c r="AO370" s="41">
        <v>0.16</v>
      </c>
      <c r="AP370" s="17">
        <v>0.84</v>
      </c>
      <c r="AQ370">
        <v>0</v>
      </c>
      <c r="AR370" s="39">
        <v>1</v>
      </c>
      <c r="AS370" t="s">
        <v>98</v>
      </c>
      <c r="AT370" s="39" t="s">
        <v>98</v>
      </c>
      <c r="AU370">
        <v>0</v>
      </c>
      <c r="AV370" s="17">
        <v>1</v>
      </c>
      <c r="AW370">
        <f t="shared" si="63"/>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v>0</v>
      </c>
      <c r="BU370" s="17">
        <v>0</v>
      </c>
      <c r="BV370">
        <v>0</v>
      </c>
      <c r="BW370">
        <v>0</v>
      </c>
      <c r="BX370">
        <v>1</v>
      </c>
      <c r="BY370" s="17">
        <v>0</v>
      </c>
      <c r="BZ370">
        <v>0</v>
      </c>
      <c r="CA370">
        <v>0</v>
      </c>
      <c r="CB370">
        <v>0</v>
      </c>
      <c r="CC370">
        <v>0</v>
      </c>
      <c r="CD370" s="17">
        <v>0</v>
      </c>
      <c r="CE370">
        <v>0</v>
      </c>
      <c r="CF370">
        <v>0</v>
      </c>
      <c r="CG370">
        <v>1</v>
      </c>
      <c r="CH370">
        <v>1</v>
      </c>
      <c r="CI370">
        <v>0</v>
      </c>
      <c r="CJ370">
        <v>0</v>
      </c>
      <c r="CK370">
        <v>0</v>
      </c>
      <c r="CL370">
        <v>1</v>
      </c>
      <c r="CM370">
        <v>0</v>
      </c>
      <c r="CN370">
        <v>0</v>
      </c>
      <c r="CO370">
        <v>1</v>
      </c>
      <c r="CP370" s="17">
        <v>1</v>
      </c>
      <c r="CQ370">
        <v>0</v>
      </c>
      <c r="CR370">
        <v>83</v>
      </c>
      <c r="CS370">
        <v>0</v>
      </c>
      <c r="CT370">
        <v>1</v>
      </c>
      <c r="CU370">
        <v>28</v>
      </c>
      <c r="DA370" s="33" t="s">
        <v>85</v>
      </c>
    </row>
    <row r="371" spans="1:105" x14ac:dyDescent="0.25">
      <c r="A371">
        <v>370</v>
      </c>
      <c r="B371">
        <v>24</v>
      </c>
      <c r="C371" s="24" t="s">
        <v>247</v>
      </c>
      <c r="D371" s="12">
        <v>17.998457404788319</v>
      </c>
      <c r="E371" s="13">
        <v>2.6302547355640549</v>
      </c>
      <c r="F371" s="7">
        <v>6.8428571428571416</v>
      </c>
      <c r="G371" s="7">
        <f t="shared" si="53"/>
        <v>15.368202669224264</v>
      </c>
      <c r="H371" s="15">
        <f t="shared" si="54"/>
        <v>20.628712140352373</v>
      </c>
      <c r="I371" s="11">
        <f>IFERROR(F371/SQRT(F371^2+U371), "X")</f>
        <v>0.15125061508817442</v>
      </c>
      <c r="J371" s="32">
        <f>IFERROR(SQRT((1-I371^2)/U371), "X")</f>
        <v>2.2103430179900234E-2</v>
      </c>
      <c r="K371" s="32">
        <f t="shared" si="55"/>
        <v>45.241846711618116</v>
      </c>
      <c r="L371" s="8">
        <v>1</v>
      </c>
      <c r="M371" s="9">
        <v>0</v>
      </c>
      <c r="N371" s="8">
        <v>0</v>
      </c>
      <c r="O371" s="9">
        <v>0</v>
      </c>
      <c r="P371" s="9">
        <v>1</v>
      </c>
      <c r="Q371" s="9">
        <v>0</v>
      </c>
      <c r="R371" s="9">
        <v>0</v>
      </c>
      <c r="S371" s="8">
        <v>2018</v>
      </c>
      <c r="T371" s="9">
        <v>17</v>
      </c>
      <c r="U371" s="9">
        <f t="shared" si="56"/>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62"/>
        <v>0.127</v>
      </c>
      <c r="AO371" s="41">
        <v>0.16</v>
      </c>
      <c r="AP371" s="17">
        <v>0.84</v>
      </c>
      <c r="AQ371">
        <v>0</v>
      </c>
      <c r="AR371" s="39">
        <v>1</v>
      </c>
      <c r="AS371" t="s">
        <v>98</v>
      </c>
      <c r="AT371" s="39" t="s">
        <v>98</v>
      </c>
      <c r="AU371">
        <v>0</v>
      </c>
      <c r="AV371" s="17">
        <v>1</v>
      </c>
      <c r="AW371">
        <f t="shared" si="63"/>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v>0</v>
      </c>
      <c r="BU371" s="17">
        <v>0</v>
      </c>
      <c r="BV371">
        <v>0</v>
      </c>
      <c r="BW371">
        <v>0</v>
      </c>
      <c r="BX371">
        <v>1</v>
      </c>
      <c r="BY371" s="17">
        <v>0</v>
      </c>
      <c r="BZ371">
        <v>0</v>
      </c>
      <c r="CA371">
        <v>0</v>
      </c>
      <c r="CB371">
        <v>0</v>
      </c>
      <c r="CC371">
        <v>0</v>
      </c>
      <c r="CD371" s="17">
        <v>0</v>
      </c>
      <c r="CE371">
        <v>0</v>
      </c>
      <c r="CF371">
        <v>0</v>
      </c>
      <c r="CG371">
        <v>1</v>
      </c>
      <c r="CH371">
        <v>1</v>
      </c>
      <c r="CI371">
        <v>0</v>
      </c>
      <c r="CJ371">
        <v>0</v>
      </c>
      <c r="CK371">
        <v>0</v>
      </c>
      <c r="CL371">
        <v>1</v>
      </c>
      <c r="CM371">
        <v>0</v>
      </c>
      <c r="CN371">
        <v>0</v>
      </c>
      <c r="CO371">
        <v>1</v>
      </c>
      <c r="CP371" s="17">
        <v>1</v>
      </c>
      <c r="CQ371">
        <v>0</v>
      </c>
      <c r="CR371">
        <v>83</v>
      </c>
      <c r="CS371">
        <v>0</v>
      </c>
      <c r="CT371">
        <v>1</v>
      </c>
      <c r="CU371">
        <v>28</v>
      </c>
      <c r="DA371" s="33" t="s">
        <v>85</v>
      </c>
    </row>
    <row r="372" spans="1:105" x14ac:dyDescent="0.25">
      <c r="A372">
        <v>371</v>
      </c>
      <c r="B372">
        <v>24</v>
      </c>
      <c r="C372" s="24" t="s">
        <v>247</v>
      </c>
      <c r="D372" s="12">
        <v>25.814803615404159</v>
      </c>
      <c r="E372" s="13">
        <v>2.0583232118594679</v>
      </c>
      <c r="F372" s="7">
        <v>12.54166666666667</v>
      </c>
      <c r="G372" s="7">
        <f t="shared" si="53"/>
        <v>23.756480403544693</v>
      </c>
      <c r="H372" s="15">
        <f t="shared" si="54"/>
        <v>27.873126827263626</v>
      </c>
      <c r="I372" s="11">
        <f>IFERROR(F372/SQRT(F372^2+U372), "X")</f>
        <v>0.27002293046576503</v>
      </c>
      <c r="J372" s="32">
        <f>IFERROR(SQRT((1-I372^2)/U372), "X")</f>
        <v>2.1530067545443055E-2</v>
      </c>
      <c r="K372" s="32">
        <f t="shared" si="55"/>
        <v>46.446672677144242</v>
      </c>
      <c r="L372" s="8">
        <v>1</v>
      </c>
      <c r="M372" s="9">
        <v>0</v>
      </c>
      <c r="N372" s="8">
        <v>0</v>
      </c>
      <c r="O372" s="9">
        <v>0</v>
      </c>
      <c r="P372" s="9">
        <v>1</v>
      </c>
      <c r="Q372" s="9">
        <v>0</v>
      </c>
      <c r="R372" s="9">
        <v>0</v>
      </c>
      <c r="S372" s="8">
        <v>2018</v>
      </c>
      <c r="T372" s="9">
        <v>17</v>
      </c>
      <c r="U372" s="9">
        <f t="shared" si="56"/>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62"/>
        <v>0.127</v>
      </c>
      <c r="AO372" s="41">
        <v>0.16</v>
      </c>
      <c r="AP372" s="17">
        <v>0.84</v>
      </c>
      <c r="AQ372">
        <v>0</v>
      </c>
      <c r="AR372" s="39">
        <v>1</v>
      </c>
      <c r="AS372" t="s">
        <v>98</v>
      </c>
      <c r="AT372" s="39" t="s">
        <v>98</v>
      </c>
      <c r="AU372">
        <v>0</v>
      </c>
      <c r="AV372" s="17">
        <v>1</v>
      </c>
      <c r="AW372">
        <f t="shared" si="63"/>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v>0</v>
      </c>
      <c r="BU372" s="17">
        <v>0</v>
      </c>
      <c r="BV372">
        <v>0</v>
      </c>
      <c r="BW372">
        <v>0</v>
      </c>
      <c r="BX372">
        <v>1</v>
      </c>
      <c r="BY372" s="17">
        <v>0</v>
      </c>
      <c r="BZ372">
        <v>0</v>
      </c>
      <c r="CA372">
        <v>0</v>
      </c>
      <c r="CB372">
        <v>0</v>
      </c>
      <c r="CC372">
        <v>0</v>
      </c>
      <c r="CD372" s="17">
        <v>0</v>
      </c>
      <c r="CE372">
        <v>0</v>
      </c>
      <c r="CF372">
        <v>0</v>
      </c>
      <c r="CG372">
        <v>1</v>
      </c>
      <c r="CH372">
        <v>1</v>
      </c>
      <c r="CI372">
        <v>0</v>
      </c>
      <c r="CJ372">
        <v>0</v>
      </c>
      <c r="CK372">
        <v>0</v>
      </c>
      <c r="CL372">
        <v>1</v>
      </c>
      <c r="CM372">
        <v>0</v>
      </c>
      <c r="CN372">
        <v>0</v>
      </c>
      <c r="CO372">
        <v>1</v>
      </c>
      <c r="CP372" s="17">
        <v>1</v>
      </c>
      <c r="CQ372">
        <v>0</v>
      </c>
      <c r="CR372">
        <v>83</v>
      </c>
      <c r="CS372">
        <v>0</v>
      </c>
      <c r="CT372">
        <v>1</v>
      </c>
      <c r="CU372">
        <v>28</v>
      </c>
      <c r="DA372" s="33" t="s">
        <v>85</v>
      </c>
    </row>
    <row r="373" spans="1:105" x14ac:dyDescent="0.25">
      <c r="A373">
        <v>372</v>
      </c>
      <c r="B373">
        <v>24</v>
      </c>
      <c r="C373" s="24" t="s">
        <v>247</v>
      </c>
      <c r="D373" s="12">
        <v>16.561693659668311</v>
      </c>
      <c r="E373" s="13">
        <v>1.0783522730115009</v>
      </c>
      <c r="F373" s="7">
        <v>15.358333333333331</v>
      </c>
      <c r="G373" s="7">
        <f t="shared" si="53"/>
        <v>15.483341386656811</v>
      </c>
      <c r="H373" s="15">
        <f t="shared" si="54"/>
        <v>17.640045932679811</v>
      </c>
      <c r="I373" s="11">
        <f>IFERROR(F373/SQRT(F373^2+U373), "X")</f>
        <v>0.32480297517394513</v>
      </c>
      <c r="J373" s="32">
        <f>IFERROR(SQRT((1-I373^2)/U373), "X")</f>
        <v>2.1148321769329046E-2</v>
      </c>
      <c r="K373" s="32">
        <f t="shared" si="55"/>
        <v>47.285075899037928</v>
      </c>
      <c r="L373" s="8">
        <v>1</v>
      </c>
      <c r="M373" s="9">
        <v>0</v>
      </c>
      <c r="N373" s="8">
        <v>0</v>
      </c>
      <c r="O373" s="9">
        <v>0</v>
      </c>
      <c r="P373" s="9">
        <v>1</v>
      </c>
      <c r="Q373" s="9">
        <v>0</v>
      </c>
      <c r="R373" s="9">
        <v>0</v>
      </c>
      <c r="S373" s="8">
        <v>2018</v>
      </c>
      <c r="T373" s="9">
        <v>17</v>
      </c>
      <c r="U373" s="9">
        <f t="shared" si="56"/>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62"/>
        <v>0.127</v>
      </c>
      <c r="AO373" s="41">
        <v>0.16</v>
      </c>
      <c r="AP373" s="17">
        <v>0.84</v>
      </c>
      <c r="AQ373">
        <v>0</v>
      </c>
      <c r="AR373" s="39">
        <v>1</v>
      </c>
      <c r="AS373" t="s">
        <v>98</v>
      </c>
      <c r="AT373" s="39" t="s">
        <v>98</v>
      </c>
      <c r="AU373">
        <v>0</v>
      </c>
      <c r="AV373" s="17">
        <v>1</v>
      </c>
      <c r="AW373">
        <f t="shared" si="63"/>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v>0</v>
      </c>
      <c r="BU373" s="17">
        <v>0</v>
      </c>
      <c r="BV373">
        <v>0</v>
      </c>
      <c r="BW373">
        <v>0</v>
      </c>
      <c r="BX373">
        <v>1</v>
      </c>
      <c r="BY373" s="17">
        <v>0</v>
      </c>
      <c r="BZ373">
        <v>0</v>
      </c>
      <c r="CA373">
        <v>0</v>
      </c>
      <c r="CB373">
        <v>0</v>
      </c>
      <c r="CC373">
        <v>0</v>
      </c>
      <c r="CD373" s="17">
        <v>0</v>
      </c>
      <c r="CE373">
        <v>0</v>
      </c>
      <c r="CF373">
        <v>0</v>
      </c>
      <c r="CG373">
        <v>1</v>
      </c>
      <c r="CH373">
        <v>1</v>
      </c>
      <c r="CI373">
        <v>0</v>
      </c>
      <c r="CJ373">
        <v>0</v>
      </c>
      <c r="CK373">
        <v>0</v>
      </c>
      <c r="CL373">
        <v>1</v>
      </c>
      <c r="CM373">
        <v>0</v>
      </c>
      <c r="CN373">
        <v>0</v>
      </c>
      <c r="CO373">
        <v>1</v>
      </c>
      <c r="CP373" s="17">
        <v>1</v>
      </c>
      <c r="CQ373">
        <v>0</v>
      </c>
      <c r="CR373">
        <v>83</v>
      </c>
      <c r="CS373">
        <v>0</v>
      </c>
      <c r="CT373">
        <v>1</v>
      </c>
      <c r="CU373">
        <v>28</v>
      </c>
      <c r="DA373" s="33" t="s">
        <v>85</v>
      </c>
    </row>
    <row r="374" spans="1:105" x14ac:dyDescent="0.25">
      <c r="A374">
        <v>373</v>
      </c>
      <c r="B374">
        <v>24</v>
      </c>
      <c r="C374" s="24" t="s">
        <v>247</v>
      </c>
      <c r="D374" s="12">
        <v>22.28911175196944</v>
      </c>
      <c r="E374" s="13">
        <v>1.068789142422248</v>
      </c>
      <c r="F374" s="7">
        <v>20.854545454545459</v>
      </c>
      <c r="G374" s="7">
        <f t="shared" si="53"/>
        <v>21.220322609547193</v>
      </c>
      <c r="H374" s="15">
        <f t="shared" si="54"/>
        <v>23.357900894391687</v>
      </c>
      <c r="I374" s="11">
        <f>IFERROR(F374/SQRT(F374^2+U374), "X")</f>
        <v>0.42262879884855609</v>
      </c>
      <c r="J374" s="32">
        <f>IFERROR(SQRT((1-I374^2)/U374), "X")</f>
        <v>2.0265548331883678E-2</v>
      </c>
      <c r="K374" s="32">
        <f t="shared" si="55"/>
        <v>49.34482815975452</v>
      </c>
      <c r="L374" s="8">
        <v>1</v>
      </c>
      <c r="M374" s="9">
        <v>0</v>
      </c>
      <c r="N374" s="8">
        <v>0</v>
      </c>
      <c r="O374" s="9">
        <v>0</v>
      </c>
      <c r="P374" s="9">
        <v>1</v>
      </c>
      <c r="Q374" s="9">
        <v>0</v>
      </c>
      <c r="R374" s="9">
        <v>0</v>
      </c>
      <c r="S374" s="8">
        <v>2018</v>
      </c>
      <c r="T374" s="9">
        <v>17</v>
      </c>
      <c r="U374" s="9">
        <f t="shared" si="56"/>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62"/>
        <v>0.127</v>
      </c>
      <c r="AO374" s="41">
        <v>0.16</v>
      </c>
      <c r="AP374" s="17">
        <v>0.84</v>
      </c>
      <c r="AQ374">
        <v>0</v>
      </c>
      <c r="AR374" s="39">
        <v>1</v>
      </c>
      <c r="AS374" t="s">
        <v>98</v>
      </c>
      <c r="AT374" s="39" t="s">
        <v>98</v>
      </c>
      <c r="AU374">
        <v>0</v>
      </c>
      <c r="AV374" s="17">
        <v>1</v>
      </c>
      <c r="AW374">
        <f t="shared" si="63"/>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v>0</v>
      </c>
      <c r="BU374" s="17">
        <v>0</v>
      </c>
      <c r="BV374">
        <v>0</v>
      </c>
      <c r="BW374">
        <v>0</v>
      </c>
      <c r="BX374">
        <v>1</v>
      </c>
      <c r="BY374" s="17">
        <v>0</v>
      </c>
      <c r="BZ374">
        <v>0</v>
      </c>
      <c r="CA374">
        <v>0</v>
      </c>
      <c r="CB374">
        <v>0</v>
      </c>
      <c r="CC374">
        <v>0</v>
      </c>
      <c r="CD374" s="17">
        <v>0</v>
      </c>
      <c r="CE374">
        <v>0</v>
      </c>
      <c r="CF374">
        <v>0</v>
      </c>
      <c r="CG374">
        <v>1</v>
      </c>
      <c r="CH374">
        <v>1</v>
      </c>
      <c r="CI374">
        <v>0</v>
      </c>
      <c r="CJ374">
        <v>0</v>
      </c>
      <c r="CK374">
        <v>0</v>
      </c>
      <c r="CL374">
        <v>1</v>
      </c>
      <c r="CM374">
        <v>0</v>
      </c>
      <c r="CN374">
        <v>0</v>
      </c>
      <c r="CO374">
        <v>1</v>
      </c>
      <c r="CP374" s="17">
        <v>1</v>
      </c>
      <c r="CQ374">
        <v>0</v>
      </c>
      <c r="CR374">
        <v>83</v>
      </c>
      <c r="CS374">
        <v>0</v>
      </c>
      <c r="CT374">
        <v>1</v>
      </c>
      <c r="CU374">
        <v>28</v>
      </c>
      <c r="DA374" s="33" t="s">
        <v>85</v>
      </c>
    </row>
    <row r="375" spans="1:105" x14ac:dyDescent="0.25">
      <c r="A375">
        <v>374</v>
      </c>
      <c r="B375">
        <v>24</v>
      </c>
      <c r="C375" s="24" t="s">
        <v>247</v>
      </c>
      <c r="D375" s="12">
        <v>29.217759563620561</v>
      </c>
      <c r="E375" s="13">
        <v>1.104831059470011</v>
      </c>
      <c r="F375" s="7">
        <v>26.445454545454549</v>
      </c>
      <c r="G375" s="7">
        <f t="shared" si="53"/>
        <v>28.112928504150549</v>
      </c>
      <c r="H375" s="15">
        <f t="shared" si="54"/>
        <v>30.322590623090573</v>
      </c>
      <c r="I375" s="11">
        <f>IFERROR(F375/SQRT(F375^2+U375), "X")</f>
        <v>0.50900314512121547</v>
      </c>
      <c r="J375" s="32">
        <f>IFERROR(SQRT((1-I375^2)/U375), "X")</f>
        <v>1.9247282902486663E-2</v>
      </c>
      <c r="K375" s="32">
        <f t="shared" si="55"/>
        <v>51.955385342769837</v>
      </c>
      <c r="L375" s="8">
        <v>1</v>
      </c>
      <c r="M375" s="9">
        <v>0</v>
      </c>
      <c r="N375" s="8">
        <v>0</v>
      </c>
      <c r="O375" s="9">
        <v>0</v>
      </c>
      <c r="P375" s="9">
        <v>1</v>
      </c>
      <c r="Q375" s="9">
        <v>0</v>
      </c>
      <c r="R375" s="9">
        <v>0</v>
      </c>
      <c r="S375" s="8">
        <v>2018</v>
      </c>
      <c r="T375" s="9">
        <v>17</v>
      </c>
      <c r="U375" s="9">
        <f t="shared" si="56"/>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62"/>
        <v>0.127</v>
      </c>
      <c r="AO375" s="41">
        <v>0.16</v>
      </c>
      <c r="AP375" s="17">
        <v>0.84</v>
      </c>
      <c r="AQ375">
        <v>0</v>
      </c>
      <c r="AR375" s="39">
        <v>1</v>
      </c>
      <c r="AS375" t="s">
        <v>98</v>
      </c>
      <c r="AT375" s="39" t="s">
        <v>98</v>
      </c>
      <c r="AU375">
        <v>0</v>
      </c>
      <c r="AV375" s="17">
        <v>1</v>
      </c>
      <c r="AW375">
        <f t="shared" si="63"/>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v>0</v>
      </c>
      <c r="BU375" s="17">
        <v>0</v>
      </c>
      <c r="BV375">
        <v>0</v>
      </c>
      <c r="BW375">
        <v>0</v>
      </c>
      <c r="BX375">
        <v>1</v>
      </c>
      <c r="BY375" s="17">
        <v>0</v>
      </c>
      <c r="BZ375">
        <v>0</v>
      </c>
      <c r="CA375">
        <v>0</v>
      </c>
      <c r="CB375">
        <v>0</v>
      </c>
      <c r="CC375">
        <v>0</v>
      </c>
      <c r="CD375" s="17">
        <v>0</v>
      </c>
      <c r="CE375">
        <v>0</v>
      </c>
      <c r="CF375">
        <v>0</v>
      </c>
      <c r="CG375">
        <v>1</v>
      </c>
      <c r="CH375">
        <v>1</v>
      </c>
      <c r="CI375">
        <v>0</v>
      </c>
      <c r="CJ375">
        <v>0</v>
      </c>
      <c r="CK375">
        <v>0</v>
      </c>
      <c r="CL375">
        <v>1</v>
      </c>
      <c r="CM375">
        <v>0</v>
      </c>
      <c r="CN375">
        <v>0</v>
      </c>
      <c r="CO375">
        <v>1</v>
      </c>
      <c r="CP375" s="17">
        <v>1</v>
      </c>
      <c r="CQ375">
        <v>0</v>
      </c>
      <c r="CR375">
        <v>83</v>
      </c>
      <c r="CS375">
        <v>0</v>
      </c>
      <c r="CT375">
        <v>1</v>
      </c>
      <c r="CU375">
        <v>28</v>
      </c>
      <c r="DA375" s="33" t="s">
        <v>85</v>
      </c>
    </row>
    <row r="376" spans="1:105" x14ac:dyDescent="0.25">
      <c r="A376">
        <v>375</v>
      </c>
      <c r="B376">
        <v>24</v>
      </c>
      <c r="C376" s="24" t="s">
        <v>247</v>
      </c>
      <c r="D376" s="12">
        <v>6.4</v>
      </c>
      <c r="E376" s="13">
        <v>0.5</v>
      </c>
      <c r="F376" s="7">
        <f>D376/E376</f>
        <v>12.8</v>
      </c>
      <c r="G376" s="7">
        <f t="shared" si="53"/>
        <v>5.9</v>
      </c>
      <c r="H376" s="15">
        <f t="shared" si="54"/>
        <v>6.9</v>
      </c>
      <c r="I376" s="11">
        <f>IFERROR(F376/SQRT(F376^2+U376), "X")</f>
        <v>0.1185752579115172</v>
      </c>
      <c r="J376" s="32">
        <f>IFERROR(SQRT((1-I376^2)/U376), "X")</f>
        <v>9.2636920243372809E-3</v>
      </c>
      <c r="K376" s="32">
        <f t="shared" si="55"/>
        <v>107.94832096887843</v>
      </c>
      <c r="L376" s="8">
        <v>1</v>
      </c>
      <c r="M376" s="9">
        <v>0</v>
      </c>
      <c r="N376" s="8">
        <v>0</v>
      </c>
      <c r="O376" s="9">
        <v>0</v>
      </c>
      <c r="P376" s="9">
        <v>1</v>
      </c>
      <c r="Q376" s="9">
        <v>0</v>
      </c>
      <c r="R376" s="9">
        <v>0</v>
      </c>
      <c r="S376" s="8">
        <v>11501</v>
      </c>
      <c r="T376" s="9">
        <v>11</v>
      </c>
      <c r="U376" s="9">
        <f t="shared" si="56"/>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62"/>
        <v>0.10799999999999998</v>
      </c>
      <c r="AO376" s="41">
        <v>0.57999999999999996</v>
      </c>
      <c r="AP376" s="17">
        <v>0.42</v>
      </c>
      <c r="AQ376">
        <v>1</v>
      </c>
      <c r="AR376" s="39">
        <v>0</v>
      </c>
      <c r="AS376" t="s">
        <v>98</v>
      </c>
      <c r="AT376" s="39" t="s">
        <v>98</v>
      </c>
      <c r="AU376">
        <v>0</v>
      </c>
      <c r="AV376" s="17">
        <v>1</v>
      </c>
      <c r="AW376">
        <f t="shared" si="63"/>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0</v>
      </c>
      <c r="BS376">
        <v>1</v>
      </c>
      <c r="BT376">
        <v>0</v>
      </c>
      <c r="BU376" s="17">
        <v>0</v>
      </c>
      <c r="BV376">
        <v>0</v>
      </c>
      <c r="BW376">
        <v>0</v>
      </c>
      <c r="BX376">
        <v>1</v>
      </c>
      <c r="BY376" s="17">
        <v>0</v>
      </c>
      <c r="BZ376">
        <v>0</v>
      </c>
      <c r="CA376">
        <v>0</v>
      </c>
      <c r="CB376">
        <v>0</v>
      </c>
      <c r="CC376">
        <v>0</v>
      </c>
      <c r="CD376" s="17">
        <v>0</v>
      </c>
      <c r="CE376">
        <v>0</v>
      </c>
      <c r="CF376">
        <v>0</v>
      </c>
      <c r="CG376">
        <v>1</v>
      </c>
      <c r="CH376">
        <v>1</v>
      </c>
      <c r="CI376">
        <v>0</v>
      </c>
      <c r="CJ376">
        <v>0</v>
      </c>
      <c r="CK376">
        <v>0</v>
      </c>
      <c r="CL376">
        <v>1</v>
      </c>
      <c r="CM376">
        <v>0</v>
      </c>
      <c r="CN376">
        <v>0</v>
      </c>
      <c r="CO376">
        <v>1</v>
      </c>
      <c r="CP376" s="17">
        <v>1</v>
      </c>
      <c r="CQ376">
        <v>0</v>
      </c>
      <c r="CR376">
        <v>83</v>
      </c>
      <c r="CS376">
        <v>0</v>
      </c>
      <c r="CT376">
        <v>1</v>
      </c>
      <c r="CU376">
        <v>28</v>
      </c>
      <c r="DA376" s="33" t="s">
        <v>85</v>
      </c>
    </row>
    <row r="377" spans="1:105" x14ac:dyDescent="0.25">
      <c r="A377">
        <v>376</v>
      </c>
      <c r="B377">
        <v>24</v>
      </c>
      <c r="C377" s="24" t="s">
        <v>247</v>
      </c>
      <c r="D377" s="12">
        <v>2.861867558069298</v>
      </c>
      <c r="E377" s="13">
        <v>0.38414329638514072</v>
      </c>
      <c r="F377" s="7">
        <v>7.4499999999999993</v>
      </c>
      <c r="G377" s="7">
        <f t="shared" si="53"/>
        <v>2.4777242616841573</v>
      </c>
      <c r="H377" s="15">
        <f t="shared" si="54"/>
        <v>3.2460108544544388</v>
      </c>
      <c r="I377" s="11">
        <f>IFERROR(F377/SQRT(F377^2+U377), "X")</f>
        <v>6.9358608038768421E-2</v>
      </c>
      <c r="J377" s="32">
        <f>IFERROR(SQRT((1-I377^2)/U377), "X")</f>
        <v>9.3098802736601913E-3</v>
      </c>
      <c r="K377" s="32">
        <f t="shared" si="55"/>
        <v>107.41276693205515</v>
      </c>
      <c r="L377" s="8">
        <v>1</v>
      </c>
      <c r="M377" s="9">
        <v>0</v>
      </c>
      <c r="N377" s="8">
        <v>0</v>
      </c>
      <c r="O377" s="9">
        <v>0</v>
      </c>
      <c r="P377" s="9">
        <v>1</v>
      </c>
      <c r="Q377" s="9">
        <v>0</v>
      </c>
      <c r="R377" s="9">
        <v>0</v>
      </c>
      <c r="S377" s="8">
        <v>11501</v>
      </c>
      <c r="T377" s="9">
        <v>18</v>
      </c>
      <c r="U377" s="9">
        <f t="shared" si="56"/>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62"/>
        <v>0.10799999999999998</v>
      </c>
      <c r="AO377" s="41">
        <v>0.57999999999999996</v>
      </c>
      <c r="AP377" s="17">
        <v>0.42</v>
      </c>
      <c r="AQ377">
        <v>1</v>
      </c>
      <c r="AR377" s="39">
        <v>0</v>
      </c>
      <c r="AS377" t="s">
        <v>98</v>
      </c>
      <c r="AT377" s="39" t="s">
        <v>98</v>
      </c>
      <c r="AU377">
        <v>0</v>
      </c>
      <c r="AV377" s="17">
        <v>1</v>
      </c>
      <c r="AW377">
        <f t="shared" si="63"/>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0</v>
      </c>
      <c r="BS377">
        <v>1</v>
      </c>
      <c r="BT377">
        <v>0</v>
      </c>
      <c r="BU377" s="17">
        <v>0</v>
      </c>
      <c r="BV377">
        <v>0</v>
      </c>
      <c r="BW377">
        <v>0</v>
      </c>
      <c r="BX377">
        <v>1</v>
      </c>
      <c r="BY377" s="17">
        <v>0</v>
      </c>
      <c r="BZ377">
        <v>0</v>
      </c>
      <c r="CA377">
        <v>0</v>
      </c>
      <c r="CB377">
        <v>0</v>
      </c>
      <c r="CC377">
        <v>0</v>
      </c>
      <c r="CD377" s="17">
        <v>0</v>
      </c>
      <c r="CE377">
        <v>0</v>
      </c>
      <c r="CF377">
        <v>0</v>
      </c>
      <c r="CG377">
        <v>1</v>
      </c>
      <c r="CH377">
        <v>1</v>
      </c>
      <c r="CI377">
        <v>0</v>
      </c>
      <c r="CJ377">
        <v>0</v>
      </c>
      <c r="CK377">
        <v>0</v>
      </c>
      <c r="CL377">
        <v>1</v>
      </c>
      <c r="CM377">
        <v>0</v>
      </c>
      <c r="CN377">
        <v>0</v>
      </c>
      <c r="CO377">
        <v>1</v>
      </c>
      <c r="CP377" s="17">
        <v>1</v>
      </c>
      <c r="CQ377">
        <v>0</v>
      </c>
      <c r="CR377">
        <v>83</v>
      </c>
      <c r="CS377">
        <v>0</v>
      </c>
      <c r="CT377">
        <v>1</v>
      </c>
      <c r="CU377">
        <v>28</v>
      </c>
      <c r="DA377" s="33" t="s">
        <v>85</v>
      </c>
    </row>
    <row r="378" spans="1:105" x14ac:dyDescent="0.25">
      <c r="A378">
        <v>377</v>
      </c>
      <c r="B378">
        <v>24</v>
      </c>
      <c r="C378" s="24" t="s">
        <v>247</v>
      </c>
      <c r="D378" s="12">
        <v>4.4316374840892347</v>
      </c>
      <c r="E378" s="13">
        <v>0.31318992820418617</v>
      </c>
      <c r="F378" s="7">
        <v>14.15</v>
      </c>
      <c r="G378" s="7">
        <f t="shared" si="53"/>
        <v>4.1184475558850488</v>
      </c>
      <c r="H378" s="15">
        <f t="shared" si="54"/>
        <v>4.7448274122934206</v>
      </c>
      <c r="I378" s="11">
        <f>IFERROR(F378/SQRT(F378^2+U378), "X")</f>
        <v>0.13091629410405495</v>
      </c>
      <c r="J378" s="32">
        <f>IFERROR(SQRT((1-I378^2)/U378), "X")</f>
        <v>9.2520349190144836E-3</v>
      </c>
      <c r="K378" s="32">
        <f t="shared" si="55"/>
        <v>108.08433050169668</v>
      </c>
      <c r="L378" s="8">
        <v>1</v>
      </c>
      <c r="M378" s="9">
        <v>0</v>
      </c>
      <c r="N378" s="8">
        <v>0</v>
      </c>
      <c r="O378" s="9">
        <v>0</v>
      </c>
      <c r="P378" s="9">
        <v>1</v>
      </c>
      <c r="Q378" s="9">
        <v>0</v>
      </c>
      <c r="R378" s="9">
        <v>0</v>
      </c>
      <c r="S378" s="8">
        <v>11501</v>
      </c>
      <c r="T378" s="9">
        <v>18</v>
      </c>
      <c r="U378" s="9">
        <f t="shared" si="56"/>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62"/>
        <v>0.10799999999999998</v>
      </c>
      <c r="AO378" s="41">
        <v>0.57999999999999996</v>
      </c>
      <c r="AP378" s="17">
        <v>0.42</v>
      </c>
      <c r="AQ378">
        <v>1</v>
      </c>
      <c r="AR378" s="39">
        <v>0</v>
      </c>
      <c r="AS378" t="s">
        <v>98</v>
      </c>
      <c r="AT378" s="39" t="s">
        <v>98</v>
      </c>
      <c r="AU378">
        <v>0</v>
      </c>
      <c r="AV378" s="17">
        <v>1</v>
      </c>
      <c r="AW378">
        <f t="shared" si="63"/>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0</v>
      </c>
      <c r="BS378">
        <v>1</v>
      </c>
      <c r="BT378">
        <v>0</v>
      </c>
      <c r="BU378" s="17">
        <v>0</v>
      </c>
      <c r="BV378">
        <v>0</v>
      </c>
      <c r="BW378">
        <v>0</v>
      </c>
      <c r="BX378">
        <v>1</v>
      </c>
      <c r="BY378" s="17">
        <v>0</v>
      </c>
      <c r="BZ378">
        <v>0</v>
      </c>
      <c r="CA378">
        <v>0</v>
      </c>
      <c r="CB378">
        <v>0</v>
      </c>
      <c r="CC378">
        <v>0</v>
      </c>
      <c r="CD378" s="17">
        <v>0</v>
      </c>
      <c r="CE378">
        <v>0</v>
      </c>
      <c r="CF378">
        <v>0</v>
      </c>
      <c r="CG378">
        <v>1</v>
      </c>
      <c r="CH378">
        <v>1</v>
      </c>
      <c r="CI378">
        <v>0</v>
      </c>
      <c r="CJ378">
        <v>0</v>
      </c>
      <c r="CK378">
        <v>0</v>
      </c>
      <c r="CL378">
        <v>1</v>
      </c>
      <c r="CM378">
        <v>0</v>
      </c>
      <c r="CN378">
        <v>0</v>
      </c>
      <c r="CO378">
        <v>1</v>
      </c>
      <c r="CP378" s="17">
        <v>1</v>
      </c>
      <c r="CQ378">
        <v>0</v>
      </c>
      <c r="CR378">
        <v>83</v>
      </c>
      <c r="CS378">
        <v>0</v>
      </c>
      <c r="CT378">
        <v>1</v>
      </c>
      <c r="CU378">
        <v>28</v>
      </c>
      <c r="DA378" s="33" t="s">
        <v>85</v>
      </c>
    </row>
    <row r="379" spans="1:105" x14ac:dyDescent="0.25">
      <c r="A379">
        <v>378</v>
      </c>
      <c r="B379">
        <v>24</v>
      </c>
      <c r="C379" s="24" t="s">
        <v>247</v>
      </c>
      <c r="D379" s="12">
        <v>12.461862071858331</v>
      </c>
      <c r="E379" s="13">
        <v>0.46761208524796732</v>
      </c>
      <c r="F379" s="7">
        <v>26.65</v>
      </c>
      <c r="G379" s="7">
        <f t="shared" si="53"/>
        <v>11.994249986610363</v>
      </c>
      <c r="H379" s="15">
        <f t="shared" si="54"/>
        <v>12.929474157106299</v>
      </c>
      <c r="I379" s="11">
        <f>IFERROR(F379/SQRT(F379^2+U379), "X")</f>
        <v>0.2413547072811752</v>
      </c>
      <c r="J379" s="32">
        <f>IFERROR(SQRT((1-I379^2)/U379), "X")</f>
        <v>9.0564618116763685E-3</v>
      </c>
      <c r="K379" s="32">
        <f t="shared" si="55"/>
        <v>110.41839747071137</v>
      </c>
      <c r="L379" s="8">
        <v>1</v>
      </c>
      <c r="M379" s="9">
        <v>0</v>
      </c>
      <c r="N379" s="8">
        <v>0</v>
      </c>
      <c r="O379" s="9">
        <v>0</v>
      </c>
      <c r="P379" s="9">
        <v>1</v>
      </c>
      <c r="Q379" s="9">
        <v>0</v>
      </c>
      <c r="R379" s="9">
        <v>0</v>
      </c>
      <c r="S379" s="8">
        <v>11501</v>
      </c>
      <c r="T379" s="9">
        <v>18</v>
      </c>
      <c r="U379" s="9">
        <f t="shared" si="56"/>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62"/>
        <v>0.10799999999999998</v>
      </c>
      <c r="AO379" s="41">
        <v>0.57999999999999996</v>
      </c>
      <c r="AP379" s="17">
        <v>0.42</v>
      </c>
      <c r="AQ379">
        <v>1</v>
      </c>
      <c r="AR379" s="39">
        <v>0</v>
      </c>
      <c r="AS379" t="s">
        <v>98</v>
      </c>
      <c r="AT379" s="39" t="s">
        <v>98</v>
      </c>
      <c r="AU379">
        <v>0</v>
      </c>
      <c r="AV379" s="17">
        <v>1</v>
      </c>
      <c r="AW379">
        <f t="shared" si="63"/>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0</v>
      </c>
      <c r="BS379">
        <v>1</v>
      </c>
      <c r="BT379">
        <v>0</v>
      </c>
      <c r="BU379" s="17">
        <v>0</v>
      </c>
      <c r="BV379">
        <v>0</v>
      </c>
      <c r="BW379">
        <v>0</v>
      </c>
      <c r="BX379">
        <v>1</v>
      </c>
      <c r="BY379" s="17">
        <v>0</v>
      </c>
      <c r="BZ379">
        <v>0</v>
      </c>
      <c r="CA379">
        <v>0</v>
      </c>
      <c r="CB379">
        <v>0</v>
      </c>
      <c r="CC379">
        <v>0</v>
      </c>
      <c r="CD379" s="17">
        <v>0</v>
      </c>
      <c r="CE379">
        <v>0</v>
      </c>
      <c r="CF379">
        <v>0</v>
      </c>
      <c r="CG379">
        <v>1</v>
      </c>
      <c r="CH379">
        <v>1</v>
      </c>
      <c r="CI379">
        <v>0</v>
      </c>
      <c r="CJ379">
        <v>0</v>
      </c>
      <c r="CK379">
        <v>0</v>
      </c>
      <c r="CL379">
        <v>1</v>
      </c>
      <c r="CM379">
        <v>0</v>
      </c>
      <c r="CN379">
        <v>0</v>
      </c>
      <c r="CO379">
        <v>1</v>
      </c>
      <c r="CP379" s="17">
        <v>1</v>
      </c>
      <c r="CQ379">
        <v>0</v>
      </c>
      <c r="CR379">
        <v>83</v>
      </c>
      <c r="CS379">
        <v>0</v>
      </c>
      <c r="CT379">
        <v>1</v>
      </c>
      <c r="CU379">
        <v>28</v>
      </c>
      <c r="DA379" s="33" t="s">
        <v>85</v>
      </c>
    </row>
    <row r="380" spans="1:105" x14ac:dyDescent="0.25">
      <c r="A380">
        <v>379</v>
      </c>
      <c r="B380">
        <v>24</v>
      </c>
      <c r="C380" s="24" t="s">
        <v>247</v>
      </c>
      <c r="D380" s="12">
        <v>10.023075465215991</v>
      </c>
      <c r="E380" s="13">
        <v>0.4107817813613111</v>
      </c>
      <c r="F380" s="7">
        <v>24.4</v>
      </c>
      <c r="G380" s="7">
        <f t="shared" si="53"/>
        <v>9.6122936838546789</v>
      </c>
      <c r="H380" s="15">
        <f t="shared" si="54"/>
        <v>10.433857246577302</v>
      </c>
      <c r="I380" s="11">
        <f>IFERROR(F380/SQRT(F380^2+U380), "X")</f>
        <v>0.22202599264435696</v>
      </c>
      <c r="J380" s="32">
        <f>IFERROR(SQRT((1-I380^2)/U380), "X")</f>
        <v>9.099425928047418E-3</v>
      </c>
      <c r="K380" s="32">
        <f t="shared" si="55"/>
        <v>109.89704272636274</v>
      </c>
      <c r="L380" s="8">
        <v>1</v>
      </c>
      <c r="M380" s="9">
        <v>0</v>
      </c>
      <c r="N380" s="8">
        <v>0</v>
      </c>
      <c r="O380" s="9">
        <v>0</v>
      </c>
      <c r="P380" s="9">
        <v>1</v>
      </c>
      <c r="Q380" s="9">
        <v>0</v>
      </c>
      <c r="R380" s="9">
        <v>0</v>
      </c>
      <c r="S380" s="8">
        <v>11501</v>
      </c>
      <c r="T380" s="9">
        <v>18</v>
      </c>
      <c r="U380" s="9">
        <f t="shared" si="56"/>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62"/>
        <v>0.10799999999999998</v>
      </c>
      <c r="AO380" s="41">
        <v>0.57999999999999996</v>
      </c>
      <c r="AP380" s="17">
        <v>0.42</v>
      </c>
      <c r="AQ380">
        <v>1</v>
      </c>
      <c r="AR380" s="39">
        <v>0</v>
      </c>
      <c r="AS380" t="s">
        <v>98</v>
      </c>
      <c r="AT380" s="39" t="s">
        <v>98</v>
      </c>
      <c r="AU380">
        <v>0</v>
      </c>
      <c r="AV380" s="17">
        <v>1</v>
      </c>
      <c r="AW380">
        <f t="shared" si="63"/>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0</v>
      </c>
      <c r="BS380">
        <v>1</v>
      </c>
      <c r="BT380">
        <v>0</v>
      </c>
      <c r="BU380" s="17">
        <v>0</v>
      </c>
      <c r="BV380">
        <v>0</v>
      </c>
      <c r="BW380">
        <v>0</v>
      </c>
      <c r="BX380">
        <v>1</v>
      </c>
      <c r="BY380" s="17">
        <v>0</v>
      </c>
      <c r="BZ380">
        <v>0</v>
      </c>
      <c r="CA380">
        <v>0</v>
      </c>
      <c r="CB380">
        <v>0</v>
      </c>
      <c r="CC380">
        <v>0</v>
      </c>
      <c r="CD380" s="17">
        <v>0</v>
      </c>
      <c r="CE380">
        <v>0</v>
      </c>
      <c r="CF380">
        <v>0</v>
      </c>
      <c r="CG380">
        <v>1</v>
      </c>
      <c r="CH380">
        <v>1</v>
      </c>
      <c r="CI380">
        <v>0</v>
      </c>
      <c r="CJ380">
        <v>0</v>
      </c>
      <c r="CK380">
        <v>0</v>
      </c>
      <c r="CL380">
        <v>1</v>
      </c>
      <c r="CM380">
        <v>0</v>
      </c>
      <c r="CN380">
        <v>0</v>
      </c>
      <c r="CO380">
        <v>1</v>
      </c>
      <c r="CP380" s="17">
        <v>1</v>
      </c>
      <c r="CQ380">
        <v>0</v>
      </c>
      <c r="CR380">
        <v>83</v>
      </c>
      <c r="CS380">
        <v>0</v>
      </c>
      <c r="CT380">
        <v>1</v>
      </c>
      <c r="CU380">
        <v>28</v>
      </c>
      <c r="DA380" s="33" t="s">
        <v>85</v>
      </c>
    </row>
    <row r="381" spans="1:105" x14ac:dyDescent="0.25">
      <c r="A381">
        <v>380</v>
      </c>
      <c r="B381">
        <v>24</v>
      </c>
      <c r="C381" s="24" t="s">
        <v>247</v>
      </c>
      <c r="D381" s="12">
        <v>13.257758507094071</v>
      </c>
      <c r="E381" s="13">
        <v>0.40134485894331212</v>
      </c>
      <c r="F381" s="7">
        <v>33.033333333333331</v>
      </c>
      <c r="G381" s="7">
        <f t="shared" si="53"/>
        <v>12.856413648150758</v>
      </c>
      <c r="H381" s="15">
        <f t="shared" si="54"/>
        <v>13.659103366037384</v>
      </c>
      <c r="I381" s="11">
        <f>IFERROR(F381/SQRT(F381^2+U381), "X")</f>
        <v>0.29459777921080099</v>
      </c>
      <c r="J381" s="32">
        <f>IFERROR(SQRT((1-I381^2)/U381), "X")</f>
        <v>8.9181971506801534E-3</v>
      </c>
      <c r="K381" s="32">
        <f t="shared" si="55"/>
        <v>112.13028632403963</v>
      </c>
      <c r="L381" s="8">
        <v>1</v>
      </c>
      <c r="M381" s="9">
        <v>0</v>
      </c>
      <c r="N381" s="8">
        <v>0</v>
      </c>
      <c r="O381" s="9">
        <v>0</v>
      </c>
      <c r="P381" s="9">
        <v>1</v>
      </c>
      <c r="Q381" s="9">
        <v>0</v>
      </c>
      <c r="R381" s="9">
        <v>0</v>
      </c>
      <c r="S381" s="8">
        <v>11501</v>
      </c>
      <c r="T381" s="9">
        <v>18</v>
      </c>
      <c r="U381" s="9">
        <f t="shared" si="56"/>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62"/>
        <v>0.10799999999999998</v>
      </c>
      <c r="AO381" s="41">
        <v>0.57999999999999996</v>
      </c>
      <c r="AP381" s="17">
        <v>0.42</v>
      </c>
      <c r="AQ381">
        <v>1</v>
      </c>
      <c r="AR381" s="39">
        <v>0</v>
      </c>
      <c r="AS381" t="s">
        <v>98</v>
      </c>
      <c r="AT381" s="39" t="s">
        <v>98</v>
      </c>
      <c r="AU381">
        <v>0</v>
      </c>
      <c r="AV381" s="17">
        <v>1</v>
      </c>
      <c r="AW381">
        <f t="shared" si="63"/>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0</v>
      </c>
      <c r="BS381">
        <v>1</v>
      </c>
      <c r="BT381">
        <v>0</v>
      </c>
      <c r="BU381" s="17">
        <v>0</v>
      </c>
      <c r="BV381">
        <v>0</v>
      </c>
      <c r="BW381">
        <v>0</v>
      </c>
      <c r="BX381">
        <v>1</v>
      </c>
      <c r="BY381" s="17">
        <v>0</v>
      </c>
      <c r="BZ381">
        <v>0</v>
      </c>
      <c r="CA381">
        <v>0</v>
      </c>
      <c r="CB381">
        <v>0</v>
      </c>
      <c r="CC381">
        <v>0</v>
      </c>
      <c r="CD381" s="17">
        <v>0</v>
      </c>
      <c r="CE381">
        <v>0</v>
      </c>
      <c r="CF381">
        <v>0</v>
      </c>
      <c r="CG381">
        <v>1</v>
      </c>
      <c r="CH381">
        <v>1</v>
      </c>
      <c r="CI381">
        <v>0</v>
      </c>
      <c r="CJ381">
        <v>0</v>
      </c>
      <c r="CK381">
        <v>0</v>
      </c>
      <c r="CL381">
        <v>1</v>
      </c>
      <c r="CM381">
        <v>0</v>
      </c>
      <c r="CN381">
        <v>0</v>
      </c>
      <c r="CO381">
        <v>1</v>
      </c>
      <c r="CP381" s="17">
        <v>1</v>
      </c>
      <c r="CQ381">
        <v>0</v>
      </c>
      <c r="CR381">
        <v>83</v>
      </c>
      <c r="CS381">
        <v>0</v>
      </c>
      <c r="CT381">
        <v>1</v>
      </c>
      <c r="CU381">
        <v>28</v>
      </c>
      <c r="DA381" s="33" t="s">
        <v>85</v>
      </c>
    </row>
    <row r="382" spans="1:105" x14ac:dyDescent="0.25">
      <c r="A382">
        <v>381</v>
      </c>
      <c r="B382">
        <v>24</v>
      </c>
      <c r="C382" s="24" t="s">
        <v>247</v>
      </c>
      <c r="D382" s="12">
        <v>12.91474433343347</v>
      </c>
      <c r="E382" s="13">
        <v>0.31094890048395202</v>
      </c>
      <c r="F382" s="7">
        <v>41.533333333333331</v>
      </c>
      <c r="G382" s="7">
        <f t="shared" si="53"/>
        <v>12.603795432949518</v>
      </c>
      <c r="H382" s="15">
        <f t="shared" si="54"/>
        <v>13.225693233917422</v>
      </c>
      <c r="I382" s="11">
        <f>IFERROR(F382/SQRT(F382^2+U382), "X")</f>
        <v>0.36140520779130031</v>
      </c>
      <c r="J382" s="32">
        <f>IFERROR(SQRT((1-I382^2)/U382), "X")</f>
        <v>8.7015700110264927E-3</v>
      </c>
      <c r="K382" s="32">
        <f t="shared" si="55"/>
        <v>114.92178983020486</v>
      </c>
      <c r="L382" s="8">
        <v>1</v>
      </c>
      <c r="M382" s="9">
        <v>0</v>
      </c>
      <c r="N382" s="8">
        <v>0</v>
      </c>
      <c r="O382" s="9">
        <v>0</v>
      </c>
      <c r="P382" s="9">
        <v>1</v>
      </c>
      <c r="Q382" s="9">
        <v>0</v>
      </c>
      <c r="R382" s="9">
        <v>0</v>
      </c>
      <c r="S382" s="8">
        <v>11501</v>
      </c>
      <c r="T382" s="9">
        <v>18</v>
      </c>
      <c r="U382" s="9">
        <f t="shared" si="56"/>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62"/>
        <v>0.10799999999999998</v>
      </c>
      <c r="AO382" s="41">
        <v>0.57999999999999996</v>
      </c>
      <c r="AP382" s="17">
        <v>0.42</v>
      </c>
      <c r="AQ382">
        <v>1</v>
      </c>
      <c r="AR382" s="39">
        <v>0</v>
      </c>
      <c r="AS382" t="s">
        <v>98</v>
      </c>
      <c r="AT382" s="39" t="s">
        <v>98</v>
      </c>
      <c r="AU382">
        <v>0</v>
      </c>
      <c r="AV382" s="17">
        <v>1</v>
      </c>
      <c r="AW382">
        <f t="shared" si="63"/>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0</v>
      </c>
      <c r="BS382">
        <v>1</v>
      </c>
      <c r="BT382">
        <v>0</v>
      </c>
      <c r="BU382" s="17">
        <v>0</v>
      </c>
      <c r="BV382">
        <v>0</v>
      </c>
      <c r="BW382">
        <v>0</v>
      </c>
      <c r="BX382">
        <v>1</v>
      </c>
      <c r="BY382" s="17">
        <v>0</v>
      </c>
      <c r="BZ382">
        <v>0</v>
      </c>
      <c r="CA382">
        <v>0</v>
      </c>
      <c r="CB382">
        <v>0</v>
      </c>
      <c r="CC382">
        <v>0</v>
      </c>
      <c r="CD382" s="17">
        <v>0</v>
      </c>
      <c r="CE382">
        <v>0</v>
      </c>
      <c r="CF382">
        <v>0</v>
      </c>
      <c r="CG382">
        <v>1</v>
      </c>
      <c r="CH382">
        <v>1</v>
      </c>
      <c r="CI382">
        <v>0</v>
      </c>
      <c r="CJ382">
        <v>0</v>
      </c>
      <c r="CK382">
        <v>0</v>
      </c>
      <c r="CL382">
        <v>1</v>
      </c>
      <c r="CM382">
        <v>0</v>
      </c>
      <c r="CN382">
        <v>0</v>
      </c>
      <c r="CO382">
        <v>1</v>
      </c>
      <c r="CP382" s="17">
        <v>1</v>
      </c>
      <c r="CQ382">
        <v>0</v>
      </c>
      <c r="CR382">
        <v>83</v>
      </c>
      <c r="CS382">
        <v>0</v>
      </c>
      <c r="CT382">
        <v>1</v>
      </c>
      <c r="CU382">
        <v>28</v>
      </c>
      <c r="DA382" s="33" t="s">
        <v>85</v>
      </c>
    </row>
    <row r="383" spans="1:105" x14ac:dyDescent="0.25">
      <c r="A383">
        <v>382</v>
      </c>
      <c r="B383">
        <v>24</v>
      </c>
      <c r="C383" s="24" t="s">
        <v>247</v>
      </c>
      <c r="D383" s="12">
        <v>14.2</v>
      </c>
      <c r="E383" s="13">
        <v>1</v>
      </c>
      <c r="F383" s="7">
        <f>D383/E383</f>
        <v>14.2</v>
      </c>
      <c r="G383" s="7">
        <f t="shared" si="53"/>
        <v>13.2</v>
      </c>
      <c r="H383" s="15">
        <f t="shared" si="54"/>
        <v>15.2</v>
      </c>
      <c r="I383" s="11">
        <f>IFERROR(F383/SQRT(F383^2+U383), "X")</f>
        <v>0.30222070698132025</v>
      </c>
      <c r="J383" s="32">
        <f>IFERROR(SQRT((1-I383^2)/U383), "X")</f>
        <v>2.1283148378966214E-2</v>
      </c>
      <c r="K383" s="32">
        <f t="shared" si="55"/>
        <v>46.985529687340971</v>
      </c>
      <c r="L383" s="8">
        <v>1</v>
      </c>
      <c r="M383" s="9">
        <v>0</v>
      </c>
      <c r="N383" s="8">
        <v>0</v>
      </c>
      <c r="O383" s="9">
        <v>0</v>
      </c>
      <c r="P383" s="9">
        <v>1</v>
      </c>
      <c r="Q383" s="9">
        <v>0</v>
      </c>
      <c r="R383" s="9">
        <v>0</v>
      </c>
      <c r="S383" s="8">
        <v>2018</v>
      </c>
      <c r="T383" s="9">
        <v>11</v>
      </c>
      <c r="U383" s="9">
        <f t="shared" si="56"/>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62"/>
        <v>0.127</v>
      </c>
      <c r="AO383" s="41">
        <v>0.16</v>
      </c>
      <c r="AP383" s="17">
        <v>0.84</v>
      </c>
      <c r="AQ383">
        <v>0</v>
      </c>
      <c r="AR383" s="39">
        <v>1</v>
      </c>
      <c r="AS383" t="s">
        <v>98</v>
      </c>
      <c r="AT383" s="39" t="s">
        <v>98</v>
      </c>
      <c r="AU383">
        <v>0</v>
      </c>
      <c r="AV383" s="17">
        <v>1</v>
      </c>
      <c r="AW383">
        <f t="shared" si="63"/>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0</v>
      </c>
      <c r="BS383">
        <v>1</v>
      </c>
      <c r="BT383">
        <v>0</v>
      </c>
      <c r="BU383" s="17">
        <v>0</v>
      </c>
      <c r="BV383">
        <v>0</v>
      </c>
      <c r="BW383">
        <v>0</v>
      </c>
      <c r="BX383">
        <v>1</v>
      </c>
      <c r="BY383" s="17">
        <v>0</v>
      </c>
      <c r="BZ383">
        <v>0</v>
      </c>
      <c r="CA383">
        <v>0</v>
      </c>
      <c r="CB383">
        <v>0</v>
      </c>
      <c r="CC383">
        <v>0</v>
      </c>
      <c r="CD383" s="17">
        <v>0</v>
      </c>
      <c r="CE383">
        <v>0</v>
      </c>
      <c r="CF383">
        <v>0</v>
      </c>
      <c r="CG383">
        <v>1</v>
      </c>
      <c r="CH383">
        <v>1</v>
      </c>
      <c r="CI383">
        <v>0</v>
      </c>
      <c r="CJ383">
        <v>0</v>
      </c>
      <c r="CK383">
        <v>0</v>
      </c>
      <c r="CL383">
        <v>1</v>
      </c>
      <c r="CM383">
        <v>0</v>
      </c>
      <c r="CN383">
        <v>0</v>
      </c>
      <c r="CO383">
        <v>1</v>
      </c>
      <c r="CP383" s="17">
        <v>1</v>
      </c>
      <c r="CQ383">
        <v>0</v>
      </c>
      <c r="CR383">
        <v>83</v>
      </c>
      <c r="CS383">
        <v>0</v>
      </c>
      <c r="CT383">
        <v>1</v>
      </c>
      <c r="CU383">
        <v>28</v>
      </c>
      <c r="DA383" s="33" t="s">
        <v>85</v>
      </c>
    </row>
    <row r="384" spans="1:105" x14ac:dyDescent="0.25">
      <c r="A384">
        <v>383</v>
      </c>
      <c r="B384">
        <v>24</v>
      </c>
      <c r="C384" s="24" t="s">
        <v>247</v>
      </c>
      <c r="D384" s="12">
        <v>0.20858331137321159</v>
      </c>
      <c r="E384" s="13">
        <v>7.2973753250103177E-2</v>
      </c>
      <c r="F384" s="7">
        <v>2.8583333333333338</v>
      </c>
      <c r="G384" s="7">
        <f t="shared" si="53"/>
        <v>0.13560955812310843</v>
      </c>
      <c r="H384" s="15">
        <f t="shared" si="54"/>
        <v>0.28155706462331476</v>
      </c>
      <c r="I384" s="11">
        <f>IFERROR(F384/SQRT(F384^2+U384), "X")</f>
        <v>6.3800016035671786E-2</v>
      </c>
      <c r="J384" s="32">
        <f>IFERROR(SQRT((1-I384^2)/U384), "X")</f>
        <v>2.2320705318602366E-2</v>
      </c>
      <c r="K384" s="32">
        <f t="shared" si="55"/>
        <v>44.801451644388088</v>
      </c>
      <c r="L384" s="8">
        <v>1</v>
      </c>
      <c r="M384" s="9">
        <v>0</v>
      </c>
      <c r="N384" s="8">
        <v>0</v>
      </c>
      <c r="O384" s="9">
        <v>0</v>
      </c>
      <c r="P384" s="9">
        <v>1</v>
      </c>
      <c r="Q384" s="9">
        <v>0</v>
      </c>
      <c r="R384" s="9">
        <v>0</v>
      </c>
      <c r="S384" s="8">
        <v>2018</v>
      </c>
      <c r="T384" s="9">
        <v>18</v>
      </c>
      <c r="U384" s="9">
        <f t="shared" si="56"/>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62"/>
        <v>0.127</v>
      </c>
      <c r="AO384" s="41">
        <v>0.16</v>
      </c>
      <c r="AP384" s="17">
        <v>0.84</v>
      </c>
      <c r="AQ384">
        <v>0</v>
      </c>
      <c r="AR384" s="39">
        <v>1</v>
      </c>
      <c r="AS384" t="s">
        <v>98</v>
      </c>
      <c r="AT384" s="39" t="s">
        <v>98</v>
      </c>
      <c r="AU384">
        <v>0</v>
      </c>
      <c r="AV384" s="17">
        <v>1</v>
      </c>
      <c r="AW384">
        <f t="shared" si="63"/>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0</v>
      </c>
      <c r="BS384">
        <v>1</v>
      </c>
      <c r="BT384">
        <v>0</v>
      </c>
      <c r="BU384" s="17">
        <v>0</v>
      </c>
      <c r="BV384">
        <v>0</v>
      </c>
      <c r="BW384">
        <v>0</v>
      </c>
      <c r="BX384">
        <v>1</v>
      </c>
      <c r="BY384" s="17">
        <v>0</v>
      </c>
      <c r="BZ384">
        <v>0</v>
      </c>
      <c r="CA384">
        <v>0</v>
      </c>
      <c r="CB384">
        <v>0</v>
      </c>
      <c r="CC384">
        <v>0</v>
      </c>
      <c r="CD384" s="17">
        <v>0</v>
      </c>
      <c r="CE384">
        <v>0</v>
      </c>
      <c r="CF384">
        <v>0</v>
      </c>
      <c r="CG384">
        <v>1</v>
      </c>
      <c r="CH384">
        <v>1</v>
      </c>
      <c r="CI384">
        <v>0</v>
      </c>
      <c r="CJ384">
        <v>0</v>
      </c>
      <c r="CK384">
        <v>0</v>
      </c>
      <c r="CL384">
        <v>1</v>
      </c>
      <c r="CM384">
        <v>0</v>
      </c>
      <c r="CN384">
        <v>0</v>
      </c>
      <c r="CO384">
        <v>1</v>
      </c>
      <c r="CP384" s="17">
        <v>1</v>
      </c>
      <c r="CQ384">
        <v>0</v>
      </c>
      <c r="CR384">
        <v>83</v>
      </c>
      <c r="CS384">
        <v>0</v>
      </c>
      <c r="CT384">
        <v>1</v>
      </c>
      <c r="CU384">
        <v>28</v>
      </c>
      <c r="DA384" s="33" t="s">
        <v>85</v>
      </c>
    </row>
    <row r="385" spans="1:105" x14ac:dyDescent="0.25">
      <c r="A385">
        <v>384</v>
      </c>
      <c r="B385">
        <v>24</v>
      </c>
      <c r="C385" s="24" t="s">
        <v>247</v>
      </c>
      <c r="D385" s="12">
        <v>17.973273386022949</v>
      </c>
      <c r="E385" s="13">
        <v>2.6265743987924979</v>
      </c>
      <c r="F385" s="7">
        <v>6.8428571428571416</v>
      </c>
      <c r="G385" s="7">
        <f t="shared" si="53"/>
        <v>15.346698987230452</v>
      </c>
      <c r="H385" s="15">
        <f t="shared" si="54"/>
        <v>20.599847784815449</v>
      </c>
      <c r="I385" s="11">
        <f>IFERROR(F385/SQRT(F385^2+U385), "X")</f>
        <v>0.15128757625528103</v>
      </c>
      <c r="J385" s="32">
        <f>IFERROR(SQRT((1-I385^2)/U385), "X")</f>
        <v>2.2108831603068209E-2</v>
      </c>
      <c r="K385" s="32">
        <f t="shared" si="55"/>
        <v>45.230793646337354</v>
      </c>
      <c r="L385" s="8">
        <v>1</v>
      </c>
      <c r="M385" s="9">
        <v>0</v>
      </c>
      <c r="N385" s="8">
        <v>0</v>
      </c>
      <c r="O385" s="9">
        <v>0</v>
      </c>
      <c r="P385" s="9">
        <v>1</v>
      </c>
      <c r="Q385" s="9">
        <v>0</v>
      </c>
      <c r="R385" s="9">
        <v>0</v>
      </c>
      <c r="S385" s="8">
        <v>2018</v>
      </c>
      <c r="T385" s="9">
        <v>18</v>
      </c>
      <c r="U385" s="9">
        <f t="shared" si="56"/>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62"/>
        <v>0.127</v>
      </c>
      <c r="AO385" s="41">
        <v>0.16</v>
      </c>
      <c r="AP385" s="17">
        <v>0.84</v>
      </c>
      <c r="AQ385">
        <v>0</v>
      </c>
      <c r="AR385" s="39">
        <v>1</v>
      </c>
      <c r="AS385" t="s">
        <v>98</v>
      </c>
      <c r="AT385" s="39" t="s">
        <v>98</v>
      </c>
      <c r="AU385">
        <v>0</v>
      </c>
      <c r="AV385" s="17">
        <v>1</v>
      </c>
      <c r="AW385">
        <f t="shared" si="63"/>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0</v>
      </c>
      <c r="BS385">
        <v>1</v>
      </c>
      <c r="BT385">
        <v>0</v>
      </c>
      <c r="BU385" s="17">
        <v>0</v>
      </c>
      <c r="BV385">
        <v>0</v>
      </c>
      <c r="BW385">
        <v>0</v>
      </c>
      <c r="BX385">
        <v>1</v>
      </c>
      <c r="BY385" s="17">
        <v>0</v>
      </c>
      <c r="BZ385">
        <v>0</v>
      </c>
      <c r="CA385">
        <v>0</v>
      </c>
      <c r="CB385">
        <v>0</v>
      </c>
      <c r="CC385">
        <v>0</v>
      </c>
      <c r="CD385" s="17">
        <v>0</v>
      </c>
      <c r="CE385">
        <v>0</v>
      </c>
      <c r="CF385">
        <v>0</v>
      </c>
      <c r="CG385">
        <v>1</v>
      </c>
      <c r="CH385">
        <v>1</v>
      </c>
      <c r="CI385">
        <v>0</v>
      </c>
      <c r="CJ385">
        <v>0</v>
      </c>
      <c r="CK385">
        <v>0</v>
      </c>
      <c r="CL385">
        <v>1</v>
      </c>
      <c r="CM385">
        <v>0</v>
      </c>
      <c r="CN385">
        <v>0</v>
      </c>
      <c r="CO385">
        <v>1</v>
      </c>
      <c r="CP385" s="17">
        <v>1</v>
      </c>
      <c r="CQ385">
        <v>0</v>
      </c>
      <c r="CR385">
        <v>83</v>
      </c>
      <c r="CS385">
        <v>0</v>
      </c>
      <c r="CT385">
        <v>1</v>
      </c>
      <c r="CU385">
        <v>28</v>
      </c>
      <c r="DA385" s="33" t="s">
        <v>85</v>
      </c>
    </row>
    <row r="386" spans="1:105" x14ac:dyDescent="0.25">
      <c r="A386">
        <v>385</v>
      </c>
      <c r="B386">
        <v>24</v>
      </c>
      <c r="C386" s="24" t="s">
        <v>247</v>
      </c>
      <c r="D386" s="12">
        <v>25.77199271767741</v>
      </c>
      <c r="E386" s="13">
        <v>1.713563345590253</v>
      </c>
      <c r="F386" s="7">
        <v>15.04</v>
      </c>
      <c r="G386" s="7">
        <f t="shared" ref="G386:G449" si="64">D386-E386</f>
        <v>24.058429372087158</v>
      </c>
      <c r="H386" s="15">
        <f t="shared" ref="H386:H449" si="65">D386+E386</f>
        <v>27.485556063267662</v>
      </c>
      <c r="I386" s="11">
        <f>IFERROR(F386/SQRT(F386^2+U386), "X")</f>
        <v>0.31883291842716138</v>
      </c>
      <c r="J386" s="32">
        <f>IFERROR(SQRT((1-I386^2)/U386), "X")</f>
        <v>2.1198997235848498E-2</v>
      </c>
      <c r="K386" s="32">
        <f t="shared" ref="K386:K449" si="66">IFERROR(1/J386, "X")</f>
        <v>47.172042567605658</v>
      </c>
      <c r="L386" s="8">
        <v>1</v>
      </c>
      <c r="M386" s="9">
        <v>0</v>
      </c>
      <c r="N386" s="8">
        <v>0</v>
      </c>
      <c r="O386" s="9">
        <v>0</v>
      </c>
      <c r="P386" s="9">
        <v>1</v>
      </c>
      <c r="Q386" s="9">
        <v>0</v>
      </c>
      <c r="R386" s="9">
        <v>0</v>
      </c>
      <c r="S386" s="8">
        <v>2018</v>
      </c>
      <c r="T386" s="9">
        <v>18</v>
      </c>
      <c r="U386" s="9">
        <f t="shared" ref="U386:U449" si="67">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62"/>
        <v>0.127</v>
      </c>
      <c r="AO386" s="41">
        <v>0.16</v>
      </c>
      <c r="AP386" s="17">
        <v>0.84</v>
      </c>
      <c r="AQ386">
        <v>0</v>
      </c>
      <c r="AR386" s="39">
        <v>1</v>
      </c>
      <c r="AS386" t="s">
        <v>98</v>
      </c>
      <c r="AT386" s="39" t="s">
        <v>98</v>
      </c>
      <c r="AU386">
        <v>0</v>
      </c>
      <c r="AV386" s="17">
        <v>1</v>
      </c>
      <c r="AW386">
        <f t="shared" si="63"/>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0</v>
      </c>
      <c r="BS386">
        <v>1</v>
      </c>
      <c r="BT386">
        <v>0</v>
      </c>
      <c r="BU386" s="17">
        <v>0</v>
      </c>
      <c r="BV386">
        <v>0</v>
      </c>
      <c r="BW386">
        <v>0</v>
      </c>
      <c r="BX386">
        <v>1</v>
      </c>
      <c r="BY386" s="17">
        <v>0</v>
      </c>
      <c r="BZ386">
        <v>0</v>
      </c>
      <c r="CA386">
        <v>0</v>
      </c>
      <c r="CB386">
        <v>0</v>
      </c>
      <c r="CC386">
        <v>0</v>
      </c>
      <c r="CD386" s="17">
        <v>0</v>
      </c>
      <c r="CE386">
        <v>0</v>
      </c>
      <c r="CF386">
        <v>0</v>
      </c>
      <c r="CG386">
        <v>1</v>
      </c>
      <c r="CH386">
        <v>1</v>
      </c>
      <c r="CI386">
        <v>0</v>
      </c>
      <c r="CJ386">
        <v>0</v>
      </c>
      <c r="CK386">
        <v>0</v>
      </c>
      <c r="CL386">
        <v>1</v>
      </c>
      <c r="CM386">
        <v>0</v>
      </c>
      <c r="CN386">
        <v>0</v>
      </c>
      <c r="CO386">
        <v>1</v>
      </c>
      <c r="CP386" s="17">
        <v>1</v>
      </c>
      <c r="CQ386">
        <v>0</v>
      </c>
      <c r="CR386">
        <v>83</v>
      </c>
      <c r="CS386">
        <v>0</v>
      </c>
      <c r="CT386">
        <v>1</v>
      </c>
      <c r="CU386">
        <v>28</v>
      </c>
      <c r="DA386" s="33" t="s">
        <v>85</v>
      </c>
    </row>
    <row r="387" spans="1:105" x14ac:dyDescent="0.25">
      <c r="A387">
        <v>386</v>
      </c>
      <c r="B387">
        <v>24</v>
      </c>
      <c r="C387" s="24" t="s">
        <v>247</v>
      </c>
      <c r="D387" s="12">
        <v>16.561693659668311</v>
      </c>
      <c r="E387" s="13">
        <v>1.3486721221228259</v>
      </c>
      <c r="F387" s="7">
        <v>12.28</v>
      </c>
      <c r="G387" s="7">
        <f t="shared" si="64"/>
        <v>15.213021537545485</v>
      </c>
      <c r="H387" s="15">
        <f t="shared" si="65"/>
        <v>17.910365781791135</v>
      </c>
      <c r="I387" s="11">
        <f>IFERROR(F387/SQRT(F387^2+U387), "X")</f>
        <v>0.26484970841855721</v>
      </c>
      <c r="J387" s="32">
        <f>IFERROR(SQRT((1-I387^2)/U387), "X")</f>
        <v>2.1567565832130067E-2</v>
      </c>
      <c r="K387" s="32">
        <f t="shared" si="66"/>
        <v>46.365918517807884</v>
      </c>
      <c r="L387" s="8">
        <v>1</v>
      </c>
      <c r="M387" s="9">
        <v>0</v>
      </c>
      <c r="N387" s="8">
        <v>0</v>
      </c>
      <c r="O387" s="9">
        <v>0</v>
      </c>
      <c r="P387" s="9">
        <v>1</v>
      </c>
      <c r="Q387" s="9">
        <v>0</v>
      </c>
      <c r="R387" s="9">
        <v>0</v>
      </c>
      <c r="S387" s="8">
        <v>2018</v>
      </c>
      <c r="T387" s="9">
        <v>18</v>
      </c>
      <c r="U387" s="9">
        <f t="shared" si="67"/>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62"/>
        <v>0.127</v>
      </c>
      <c r="AO387" s="41">
        <v>0.16</v>
      </c>
      <c r="AP387" s="17">
        <v>0.84</v>
      </c>
      <c r="AQ387">
        <v>0</v>
      </c>
      <c r="AR387" s="39">
        <v>1</v>
      </c>
      <c r="AS387" t="s">
        <v>98</v>
      </c>
      <c r="AT387" s="39" t="s">
        <v>98</v>
      </c>
      <c r="AU387">
        <v>0</v>
      </c>
      <c r="AV387" s="17">
        <v>1</v>
      </c>
      <c r="AW387">
        <f t="shared" si="63"/>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0</v>
      </c>
      <c r="BS387">
        <v>1</v>
      </c>
      <c r="BT387">
        <v>0</v>
      </c>
      <c r="BU387" s="17">
        <v>0</v>
      </c>
      <c r="BV387">
        <v>0</v>
      </c>
      <c r="BW387">
        <v>0</v>
      </c>
      <c r="BX387">
        <v>1</v>
      </c>
      <c r="BY387" s="17">
        <v>0</v>
      </c>
      <c r="BZ387">
        <v>0</v>
      </c>
      <c r="CA387">
        <v>0</v>
      </c>
      <c r="CB387">
        <v>0</v>
      </c>
      <c r="CC387">
        <v>0</v>
      </c>
      <c r="CD387" s="17">
        <v>0</v>
      </c>
      <c r="CE387">
        <v>0</v>
      </c>
      <c r="CF387">
        <v>0</v>
      </c>
      <c r="CG387">
        <v>1</v>
      </c>
      <c r="CH387">
        <v>1</v>
      </c>
      <c r="CI387">
        <v>0</v>
      </c>
      <c r="CJ387">
        <v>0</v>
      </c>
      <c r="CK387">
        <v>0</v>
      </c>
      <c r="CL387">
        <v>1</v>
      </c>
      <c r="CM387">
        <v>0</v>
      </c>
      <c r="CN387">
        <v>0</v>
      </c>
      <c r="CO387">
        <v>1</v>
      </c>
      <c r="CP387" s="17">
        <v>1</v>
      </c>
      <c r="CQ387">
        <v>0</v>
      </c>
      <c r="CR387">
        <v>83</v>
      </c>
      <c r="CS387">
        <v>0</v>
      </c>
      <c r="CT387">
        <v>1</v>
      </c>
      <c r="CU387">
        <v>28</v>
      </c>
      <c r="DA387" s="33" t="s">
        <v>85</v>
      </c>
    </row>
    <row r="388" spans="1:105" x14ac:dyDescent="0.25">
      <c r="A388">
        <v>387</v>
      </c>
      <c r="B388">
        <v>24</v>
      </c>
      <c r="C388" s="24" t="s">
        <v>247</v>
      </c>
      <c r="D388" s="12">
        <v>22.28911175196944</v>
      </c>
      <c r="E388" s="13">
        <v>1.7496904122784549</v>
      </c>
      <c r="F388" s="7">
        <v>12.738888888888891</v>
      </c>
      <c r="G388" s="7">
        <f t="shared" si="64"/>
        <v>20.539421339690985</v>
      </c>
      <c r="H388" s="15">
        <f t="shared" si="65"/>
        <v>24.038802164247894</v>
      </c>
      <c r="I388" s="11">
        <f>IFERROR(F388/SQRT(F388^2+U388), "X")</f>
        <v>0.27401611438895046</v>
      </c>
      <c r="J388" s="32">
        <f>IFERROR(SQRT((1-I388^2)/U388), "X")</f>
        <v>2.1510205228962527E-2</v>
      </c>
      <c r="K388" s="32">
        <f t="shared" si="66"/>
        <v>46.489561087662004</v>
      </c>
      <c r="L388" s="8">
        <v>1</v>
      </c>
      <c r="M388" s="9">
        <v>0</v>
      </c>
      <c r="N388" s="8">
        <v>0</v>
      </c>
      <c r="O388" s="9">
        <v>0</v>
      </c>
      <c r="P388" s="9">
        <v>1</v>
      </c>
      <c r="Q388" s="9">
        <v>0</v>
      </c>
      <c r="R388" s="9">
        <v>0</v>
      </c>
      <c r="S388" s="8">
        <v>2018</v>
      </c>
      <c r="T388" s="9">
        <v>18</v>
      </c>
      <c r="U388" s="9">
        <f t="shared" si="67"/>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62"/>
        <v>0.127</v>
      </c>
      <c r="AO388" s="41">
        <v>0.16</v>
      </c>
      <c r="AP388" s="17">
        <v>0.84</v>
      </c>
      <c r="AQ388">
        <v>0</v>
      </c>
      <c r="AR388" s="39">
        <v>1</v>
      </c>
      <c r="AS388" t="s">
        <v>98</v>
      </c>
      <c r="AT388" s="39" t="s">
        <v>98</v>
      </c>
      <c r="AU388">
        <v>0</v>
      </c>
      <c r="AV388" s="17">
        <v>1</v>
      </c>
      <c r="AW388">
        <f t="shared" si="63"/>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0</v>
      </c>
      <c r="BS388">
        <v>1</v>
      </c>
      <c r="BT388">
        <v>0</v>
      </c>
      <c r="BU388" s="17">
        <v>0</v>
      </c>
      <c r="BV388">
        <v>0</v>
      </c>
      <c r="BW388">
        <v>0</v>
      </c>
      <c r="BX388">
        <v>1</v>
      </c>
      <c r="BY388" s="17">
        <v>0</v>
      </c>
      <c r="BZ388">
        <v>0</v>
      </c>
      <c r="CA388">
        <v>0</v>
      </c>
      <c r="CB388">
        <v>0</v>
      </c>
      <c r="CC388">
        <v>0</v>
      </c>
      <c r="CD388" s="17">
        <v>0</v>
      </c>
      <c r="CE388">
        <v>0</v>
      </c>
      <c r="CF388">
        <v>0</v>
      </c>
      <c r="CG388">
        <v>1</v>
      </c>
      <c r="CH388">
        <v>1</v>
      </c>
      <c r="CI388">
        <v>0</v>
      </c>
      <c r="CJ388">
        <v>0</v>
      </c>
      <c r="CK388">
        <v>0</v>
      </c>
      <c r="CL388">
        <v>1</v>
      </c>
      <c r="CM388">
        <v>0</v>
      </c>
      <c r="CN388">
        <v>0</v>
      </c>
      <c r="CO388">
        <v>1</v>
      </c>
      <c r="CP388" s="17">
        <v>1</v>
      </c>
      <c r="CQ388">
        <v>0</v>
      </c>
      <c r="CR388">
        <v>83</v>
      </c>
      <c r="CS388">
        <v>0</v>
      </c>
      <c r="CT388">
        <v>1</v>
      </c>
      <c r="CU388">
        <v>28</v>
      </c>
      <c r="DA388" s="33" t="s">
        <v>85</v>
      </c>
    </row>
    <row r="389" spans="1:105" x14ac:dyDescent="0.25">
      <c r="A389">
        <v>388</v>
      </c>
      <c r="B389">
        <v>24</v>
      </c>
      <c r="C389" s="24" t="s">
        <v>247</v>
      </c>
      <c r="D389" s="12">
        <v>29.217759563620561</v>
      </c>
      <c r="E389" s="13">
        <v>2.8132643321230248</v>
      </c>
      <c r="F389" s="7">
        <v>10.385714285714281</v>
      </c>
      <c r="G389" s="7">
        <f t="shared" si="64"/>
        <v>26.404495231497535</v>
      </c>
      <c r="H389" s="15">
        <f t="shared" si="65"/>
        <v>32.031023895743587</v>
      </c>
      <c r="I389" s="11">
        <f>IFERROR(F389/SQRT(F389^2+U389), "X")</f>
        <v>0.22626543579702987</v>
      </c>
      <c r="J389" s="32">
        <f>IFERROR(SQRT((1-I389^2)/U389), "X")</f>
        <v>2.1786218027224344E-2</v>
      </c>
      <c r="K389" s="32">
        <f t="shared" si="66"/>
        <v>45.900578005342041</v>
      </c>
      <c r="L389" s="8">
        <v>1</v>
      </c>
      <c r="M389" s="9">
        <v>0</v>
      </c>
      <c r="N389" s="8">
        <v>0</v>
      </c>
      <c r="O389" s="9">
        <v>0</v>
      </c>
      <c r="P389" s="9">
        <v>1</v>
      </c>
      <c r="Q389" s="9">
        <v>0</v>
      </c>
      <c r="R389" s="9">
        <v>0</v>
      </c>
      <c r="S389" s="8">
        <v>2018</v>
      </c>
      <c r="T389" s="9">
        <v>18</v>
      </c>
      <c r="U389" s="9">
        <f t="shared" si="67"/>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62"/>
        <v>0.127</v>
      </c>
      <c r="AO389" s="41">
        <v>0.16</v>
      </c>
      <c r="AP389" s="17">
        <v>0.84</v>
      </c>
      <c r="AQ389">
        <v>0</v>
      </c>
      <c r="AR389" s="39">
        <v>1</v>
      </c>
      <c r="AS389" t="s">
        <v>98</v>
      </c>
      <c r="AT389" s="39" t="s">
        <v>98</v>
      </c>
      <c r="AU389">
        <v>0</v>
      </c>
      <c r="AV389" s="17">
        <v>1</v>
      </c>
      <c r="AW389">
        <f t="shared" si="63"/>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0</v>
      </c>
      <c r="BS389">
        <v>1</v>
      </c>
      <c r="BT389">
        <v>0</v>
      </c>
      <c r="BU389" s="17">
        <v>0</v>
      </c>
      <c r="BV389">
        <v>0</v>
      </c>
      <c r="BW389">
        <v>0</v>
      </c>
      <c r="BX389">
        <v>1</v>
      </c>
      <c r="BY389" s="17">
        <v>0</v>
      </c>
      <c r="BZ389">
        <v>0</v>
      </c>
      <c r="CA389">
        <v>0</v>
      </c>
      <c r="CB389">
        <v>0</v>
      </c>
      <c r="CC389">
        <v>0</v>
      </c>
      <c r="CD389" s="17">
        <v>0</v>
      </c>
      <c r="CE389">
        <v>0</v>
      </c>
      <c r="CF389">
        <v>0</v>
      </c>
      <c r="CG389">
        <v>1</v>
      </c>
      <c r="CH389">
        <v>1</v>
      </c>
      <c r="CI389">
        <v>0</v>
      </c>
      <c r="CJ389">
        <v>0</v>
      </c>
      <c r="CK389">
        <v>0</v>
      </c>
      <c r="CL389">
        <v>1</v>
      </c>
      <c r="CM389">
        <v>0</v>
      </c>
      <c r="CN389">
        <v>0</v>
      </c>
      <c r="CO389">
        <v>1</v>
      </c>
      <c r="CP389" s="17">
        <v>1</v>
      </c>
      <c r="CQ389">
        <v>0</v>
      </c>
      <c r="CR389">
        <v>83</v>
      </c>
      <c r="CS389">
        <v>0</v>
      </c>
      <c r="CT389">
        <v>1</v>
      </c>
      <c r="CU389">
        <v>28</v>
      </c>
      <c r="DA389" s="33" t="s">
        <v>85</v>
      </c>
    </row>
    <row r="390" spans="1:105" x14ac:dyDescent="0.25">
      <c r="A390">
        <v>389</v>
      </c>
      <c r="B390">
        <v>24</v>
      </c>
      <c r="C390" s="24" t="s">
        <v>247</v>
      </c>
      <c r="D390" s="12">
        <v>9.9</v>
      </c>
      <c r="E390" s="13">
        <v>1</v>
      </c>
      <c r="F390" s="7">
        <f t="shared" ref="F390:F409" si="68">D390/E390</f>
        <v>9.9</v>
      </c>
      <c r="G390" s="7">
        <f t="shared" si="64"/>
        <v>8.9</v>
      </c>
      <c r="H390" s="15">
        <f t="shared" si="65"/>
        <v>10.9</v>
      </c>
      <c r="I390" s="11">
        <f>IFERROR(F390/SQRT(F390^2+U390), "X")</f>
        <v>0.15200201690536094</v>
      </c>
      <c r="J390" s="32">
        <f>IFERROR(SQRT((1-I390^2)/U390), "X")</f>
        <v>1.535373908134959E-2</v>
      </c>
      <c r="K390" s="32">
        <f t="shared" si="66"/>
        <v>65.13071472047578</v>
      </c>
      <c r="L390" s="8">
        <v>1</v>
      </c>
      <c r="M390" s="9">
        <v>0</v>
      </c>
      <c r="N390" s="8">
        <v>0</v>
      </c>
      <c r="O390" s="9">
        <v>0</v>
      </c>
      <c r="P390" s="9">
        <v>1</v>
      </c>
      <c r="Q390" s="9">
        <v>0</v>
      </c>
      <c r="R390" s="9">
        <v>0</v>
      </c>
      <c r="S390" s="8">
        <v>4155</v>
      </c>
      <c r="T390" s="9">
        <v>10</v>
      </c>
      <c r="U390" s="9">
        <f t="shared" si="67"/>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62"/>
        <v>0.10799999999999998</v>
      </c>
      <c r="AO390" s="41">
        <v>0.57999999999999996</v>
      </c>
      <c r="AP390" s="17">
        <v>0.42</v>
      </c>
      <c r="AQ390">
        <v>1</v>
      </c>
      <c r="AR390" s="39">
        <v>0</v>
      </c>
      <c r="AS390" t="s">
        <v>98</v>
      </c>
      <c r="AT390" s="39" t="s">
        <v>98</v>
      </c>
      <c r="AU390">
        <v>0</v>
      </c>
      <c r="AV390" s="17">
        <v>1</v>
      </c>
      <c r="AW390">
        <f t="shared" si="63"/>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v>0</v>
      </c>
      <c r="BU390" s="17">
        <v>1</v>
      </c>
      <c r="BV390">
        <v>0</v>
      </c>
      <c r="BW390">
        <v>1</v>
      </c>
      <c r="BX390">
        <v>0</v>
      </c>
      <c r="BY390" s="17">
        <v>0</v>
      </c>
      <c r="BZ390">
        <v>1</v>
      </c>
      <c r="CA390">
        <v>0</v>
      </c>
      <c r="CB390">
        <v>0</v>
      </c>
      <c r="CC390">
        <v>0</v>
      </c>
      <c r="CD390" s="17">
        <v>0</v>
      </c>
      <c r="CE390">
        <v>0</v>
      </c>
      <c r="CF390">
        <v>0</v>
      </c>
      <c r="CG390">
        <v>1</v>
      </c>
      <c r="CH390">
        <v>1</v>
      </c>
      <c r="CI390">
        <v>0</v>
      </c>
      <c r="CJ390">
        <v>0</v>
      </c>
      <c r="CK390">
        <v>0</v>
      </c>
      <c r="CL390">
        <v>1</v>
      </c>
      <c r="CM390">
        <v>0</v>
      </c>
      <c r="CN390">
        <v>0</v>
      </c>
      <c r="CO390">
        <v>1</v>
      </c>
      <c r="CP390" s="17">
        <v>1</v>
      </c>
      <c r="CQ390">
        <v>0</v>
      </c>
      <c r="CR390">
        <v>83</v>
      </c>
      <c r="CS390">
        <v>0</v>
      </c>
      <c r="CT390">
        <v>1</v>
      </c>
      <c r="CU390">
        <v>28</v>
      </c>
      <c r="DA390" s="33" t="s">
        <v>85</v>
      </c>
    </row>
    <row r="391" spans="1:105" x14ac:dyDescent="0.25">
      <c r="A391">
        <v>390</v>
      </c>
      <c r="B391">
        <v>24</v>
      </c>
      <c r="C391" s="24" t="s">
        <v>247</v>
      </c>
      <c r="D391" s="12">
        <v>10.6</v>
      </c>
      <c r="E391" s="13">
        <v>0.5</v>
      </c>
      <c r="F391" s="7">
        <f t="shared" si="68"/>
        <v>21.2</v>
      </c>
      <c r="G391" s="7">
        <f t="shared" si="64"/>
        <v>10.1</v>
      </c>
      <c r="H391" s="15">
        <f t="shared" si="65"/>
        <v>11.1</v>
      </c>
      <c r="I391" s="11">
        <f>IFERROR(F391/SQRT(F391^2+U391), "X")</f>
        <v>0.27304447275129468</v>
      </c>
      <c r="J391" s="32">
        <f>IFERROR(SQRT((1-I391^2)/U391), "X")</f>
        <v>1.2879456261853524E-2</v>
      </c>
      <c r="K391" s="32">
        <f t="shared" si="66"/>
        <v>77.643029307208252</v>
      </c>
      <c r="L391" s="8">
        <v>1</v>
      </c>
      <c r="M391" s="9">
        <v>0</v>
      </c>
      <c r="N391" s="8">
        <v>0</v>
      </c>
      <c r="O391" s="9">
        <v>0</v>
      </c>
      <c r="P391" s="9">
        <v>1</v>
      </c>
      <c r="Q391" s="9">
        <v>0</v>
      </c>
      <c r="R391" s="9">
        <v>0</v>
      </c>
      <c r="S391" s="8">
        <v>5590</v>
      </c>
      <c r="T391" s="9">
        <v>10</v>
      </c>
      <c r="U391" s="9">
        <f t="shared" si="67"/>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62"/>
        <v>0.10799999999999998</v>
      </c>
      <c r="AO391" s="41">
        <v>0.57999999999999996</v>
      </c>
      <c r="AP391" s="17">
        <v>0.42</v>
      </c>
      <c r="AQ391">
        <v>1</v>
      </c>
      <c r="AR391" s="39">
        <v>0</v>
      </c>
      <c r="AS391" t="s">
        <v>98</v>
      </c>
      <c r="AT391" s="39" t="s">
        <v>98</v>
      </c>
      <c r="AU391">
        <v>0</v>
      </c>
      <c r="AV391" s="17">
        <v>1</v>
      </c>
      <c r="AW391">
        <f t="shared" si="63"/>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v>0</v>
      </c>
      <c r="BU391" s="17">
        <v>1</v>
      </c>
      <c r="BV391">
        <v>0</v>
      </c>
      <c r="BW391">
        <v>1</v>
      </c>
      <c r="BX391">
        <v>0</v>
      </c>
      <c r="BY391" s="17">
        <v>0</v>
      </c>
      <c r="BZ391">
        <v>0</v>
      </c>
      <c r="CA391">
        <v>0</v>
      </c>
      <c r="CB391">
        <v>1</v>
      </c>
      <c r="CC391">
        <v>0</v>
      </c>
      <c r="CD391" s="17">
        <v>0</v>
      </c>
      <c r="CE391">
        <v>0</v>
      </c>
      <c r="CF391">
        <v>0</v>
      </c>
      <c r="CG391">
        <v>1</v>
      </c>
      <c r="CH391">
        <v>1</v>
      </c>
      <c r="CI391">
        <v>0</v>
      </c>
      <c r="CJ391">
        <v>0</v>
      </c>
      <c r="CK391">
        <v>0</v>
      </c>
      <c r="CL391">
        <v>1</v>
      </c>
      <c r="CM391">
        <v>0</v>
      </c>
      <c r="CN391">
        <v>0</v>
      </c>
      <c r="CO391">
        <v>1</v>
      </c>
      <c r="CP391" s="17">
        <v>1</v>
      </c>
      <c r="CQ391">
        <v>0</v>
      </c>
      <c r="CR391">
        <v>83</v>
      </c>
      <c r="CS391">
        <v>0</v>
      </c>
      <c r="CT391">
        <v>1</v>
      </c>
      <c r="CU391">
        <v>28</v>
      </c>
      <c r="DA391" s="33" t="s">
        <v>85</v>
      </c>
    </row>
    <row r="392" spans="1:105" x14ac:dyDescent="0.25">
      <c r="A392">
        <v>391</v>
      </c>
      <c r="B392">
        <v>24</v>
      </c>
      <c r="C392" s="24" t="s">
        <v>247</v>
      </c>
      <c r="D392" s="12">
        <v>16.899999999999999</v>
      </c>
      <c r="E392" s="13">
        <v>3</v>
      </c>
      <c r="F392" s="7">
        <f t="shared" si="68"/>
        <v>5.6333333333333329</v>
      </c>
      <c r="G392" s="7">
        <f t="shared" si="64"/>
        <v>13.899999999999999</v>
      </c>
      <c r="H392" s="15">
        <f t="shared" si="65"/>
        <v>19.899999999999999</v>
      </c>
      <c r="I392" s="11">
        <f>IFERROR(F392/SQRT(F392^2+U392), "X")</f>
        <v>0.24805751063781942</v>
      </c>
      <c r="J392" s="32">
        <f>IFERROR(SQRT((1-I392^2)/U392), "X")</f>
        <v>4.4033877628015285E-2</v>
      </c>
      <c r="K392" s="32">
        <f t="shared" si="66"/>
        <v>22.709787415219115</v>
      </c>
      <c r="L392" s="8">
        <v>1</v>
      </c>
      <c r="M392" s="9">
        <v>0</v>
      </c>
      <c r="N392" s="8">
        <v>0</v>
      </c>
      <c r="O392" s="9">
        <v>0</v>
      </c>
      <c r="P392" s="9">
        <v>1</v>
      </c>
      <c r="Q392" s="9">
        <v>0</v>
      </c>
      <c r="R392" s="9">
        <v>0</v>
      </c>
      <c r="S392" s="8">
        <v>493</v>
      </c>
      <c r="T392" s="9">
        <v>8</v>
      </c>
      <c r="U392" s="9">
        <f t="shared" si="67"/>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62"/>
        <v>0.127</v>
      </c>
      <c r="AO392" s="41">
        <v>0.16</v>
      </c>
      <c r="AP392" s="17">
        <v>0.84</v>
      </c>
      <c r="AQ392">
        <v>0</v>
      </c>
      <c r="AR392" s="39">
        <v>1</v>
      </c>
      <c r="AS392" t="s">
        <v>98</v>
      </c>
      <c r="AT392" s="39" t="s">
        <v>98</v>
      </c>
      <c r="AU392">
        <v>0</v>
      </c>
      <c r="AV392" s="17">
        <v>1</v>
      </c>
      <c r="AW392">
        <f t="shared" si="63"/>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v>0</v>
      </c>
      <c r="BU392" s="17">
        <v>1</v>
      </c>
      <c r="BV392">
        <v>0</v>
      </c>
      <c r="BW392">
        <v>1</v>
      </c>
      <c r="BX392">
        <v>0</v>
      </c>
      <c r="BY392" s="17">
        <v>0</v>
      </c>
      <c r="BZ392">
        <v>1</v>
      </c>
      <c r="CA392">
        <v>0</v>
      </c>
      <c r="CB392">
        <v>0</v>
      </c>
      <c r="CC392">
        <v>0</v>
      </c>
      <c r="CD392" s="17">
        <v>0</v>
      </c>
      <c r="CE392">
        <v>0</v>
      </c>
      <c r="CF392">
        <v>0</v>
      </c>
      <c r="CG392">
        <v>1</v>
      </c>
      <c r="CH392">
        <v>1</v>
      </c>
      <c r="CI392">
        <v>0</v>
      </c>
      <c r="CJ392">
        <v>0</v>
      </c>
      <c r="CK392">
        <v>0</v>
      </c>
      <c r="CL392">
        <v>1</v>
      </c>
      <c r="CM392">
        <v>0</v>
      </c>
      <c r="CN392">
        <v>0</v>
      </c>
      <c r="CO392">
        <v>1</v>
      </c>
      <c r="CP392" s="17">
        <v>1</v>
      </c>
      <c r="CQ392">
        <v>0</v>
      </c>
      <c r="CR392">
        <v>83</v>
      </c>
      <c r="CS392">
        <v>0</v>
      </c>
      <c r="CT392">
        <v>1</v>
      </c>
      <c r="CU392">
        <v>28</v>
      </c>
      <c r="DA392" s="33" t="s">
        <v>85</v>
      </c>
    </row>
    <row r="393" spans="1:105" s="50" customFormat="1" x14ac:dyDescent="0.25">
      <c r="A393" s="50">
        <v>392</v>
      </c>
      <c r="B393" s="50">
        <v>24</v>
      </c>
      <c r="C393" s="51" t="s">
        <v>247</v>
      </c>
      <c r="D393" s="52">
        <v>17.600000000000001</v>
      </c>
      <c r="E393" s="53">
        <v>1</v>
      </c>
      <c r="F393" s="54">
        <f t="shared" si="68"/>
        <v>17.600000000000001</v>
      </c>
      <c r="G393" s="54">
        <f t="shared" si="64"/>
        <v>16.600000000000001</v>
      </c>
      <c r="H393" s="55">
        <f t="shared" si="65"/>
        <v>18.600000000000001</v>
      </c>
      <c r="I393" s="56">
        <f>IFERROR(F393/SQRT(F393^2+U393), "X")</f>
        <v>0.5074849643669247</v>
      </c>
      <c r="J393" s="57">
        <f>IFERROR(SQRT((1-I393^2)/U393), "X")</f>
        <v>2.8834372975393447E-2</v>
      </c>
      <c r="K393" s="57">
        <f t="shared" si="66"/>
        <v>34.680830439884218</v>
      </c>
      <c r="L393" s="58">
        <v>1</v>
      </c>
      <c r="M393" s="59">
        <v>0</v>
      </c>
      <c r="N393" s="58">
        <v>0</v>
      </c>
      <c r="O393" s="59">
        <v>0</v>
      </c>
      <c r="P393" s="59">
        <v>1</v>
      </c>
      <c r="Q393" s="59">
        <v>0</v>
      </c>
      <c r="R393" s="59">
        <v>0</v>
      </c>
      <c r="S393" s="58">
        <v>903</v>
      </c>
      <c r="T393" s="59">
        <v>9</v>
      </c>
      <c r="U393" s="59">
        <f t="shared" si="67"/>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62"/>
        <v>0.127</v>
      </c>
      <c r="AO393" s="63">
        <v>0.16</v>
      </c>
      <c r="AP393" s="64">
        <v>0.84</v>
      </c>
      <c r="AQ393" s="50">
        <v>0</v>
      </c>
      <c r="AR393" s="65">
        <v>1</v>
      </c>
      <c r="AS393" s="50" t="s">
        <v>98</v>
      </c>
      <c r="AT393" s="65" t="s">
        <v>98</v>
      </c>
      <c r="AU393">
        <v>0</v>
      </c>
      <c r="AV393" s="64">
        <v>1</v>
      </c>
      <c r="AW393" s="50">
        <f t="shared" si="63"/>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50">
        <v>0</v>
      </c>
      <c r="BU393" s="64">
        <v>1</v>
      </c>
      <c r="BV393" s="50">
        <v>0</v>
      </c>
      <c r="BW393" s="50">
        <v>1</v>
      </c>
      <c r="BX393" s="50">
        <v>0</v>
      </c>
      <c r="BY393" s="64">
        <v>0</v>
      </c>
      <c r="BZ393" s="50">
        <v>0</v>
      </c>
      <c r="CA393" s="50">
        <v>0</v>
      </c>
      <c r="CB393" s="50">
        <v>1</v>
      </c>
      <c r="CC393" s="50">
        <v>0</v>
      </c>
      <c r="CD393" s="64">
        <v>0</v>
      </c>
      <c r="CE393" s="50">
        <v>0</v>
      </c>
      <c r="CF393" s="50">
        <v>0</v>
      </c>
      <c r="CG393" s="50">
        <v>1</v>
      </c>
      <c r="CH393" s="50">
        <v>1</v>
      </c>
      <c r="CI393" s="50">
        <v>0</v>
      </c>
      <c r="CJ393" s="50">
        <v>0</v>
      </c>
      <c r="CK393" s="50">
        <v>0</v>
      </c>
      <c r="CL393">
        <v>1</v>
      </c>
      <c r="CM393" s="50">
        <v>0</v>
      </c>
      <c r="CN393" s="50">
        <v>0</v>
      </c>
      <c r="CO393" s="50">
        <v>1</v>
      </c>
      <c r="CP393" s="64">
        <v>1</v>
      </c>
      <c r="CQ393">
        <v>0</v>
      </c>
      <c r="CR393">
        <v>83</v>
      </c>
      <c r="CS393">
        <v>0</v>
      </c>
      <c r="CT393">
        <v>1</v>
      </c>
      <c r="CU393">
        <v>28</v>
      </c>
      <c r="CV393" s="66"/>
      <c r="DA393" s="33" t="s">
        <v>85</v>
      </c>
    </row>
    <row r="394" spans="1:105" x14ac:dyDescent="0.25">
      <c r="A394">
        <v>393</v>
      </c>
      <c r="B394">
        <v>25</v>
      </c>
      <c r="C394" s="24" t="s">
        <v>260</v>
      </c>
      <c r="D394" s="12">
        <v>8.61</v>
      </c>
      <c r="E394" s="13">
        <v>9.5899999999999999E-2</v>
      </c>
      <c r="F394" s="7">
        <f t="shared" si="68"/>
        <v>89.78102189781022</v>
      </c>
      <c r="G394" s="7">
        <f t="shared" si="64"/>
        <v>8.5140999999999991</v>
      </c>
      <c r="H394" s="15">
        <f t="shared" si="65"/>
        <v>8.7058999999999997</v>
      </c>
      <c r="I394" s="11">
        <f>IFERROR(F394/SQRT(F394^2+U394), "X")</f>
        <v>0.35823210569483238</v>
      </c>
      <c r="J394" s="32">
        <f>IFERROR(SQRT((1-I394^2)/U394), "X")</f>
        <v>3.9900649170887832E-3</v>
      </c>
      <c r="K394" s="32">
        <f t="shared" si="66"/>
        <v>250.62248880141439</v>
      </c>
      <c r="L394" s="8">
        <v>1</v>
      </c>
      <c r="M394" s="9">
        <v>0</v>
      </c>
      <c r="N394" s="8">
        <v>0</v>
      </c>
      <c r="O394" s="9">
        <v>0</v>
      </c>
      <c r="P394" s="9">
        <v>0</v>
      </c>
      <c r="Q394" s="9">
        <v>1</v>
      </c>
      <c r="R394" s="9">
        <v>0</v>
      </c>
      <c r="S394" s="8">
        <v>54759</v>
      </c>
      <c r="T394" s="9">
        <v>7</v>
      </c>
      <c r="U394" s="9">
        <f t="shared" si="67"/>
        <v>54751</v>
      </c>
      <c r="V394" s="9">
        <f>COUNTIF(B:B,B394)</f>
        <v>4</v>
      </c>
      <c r="W394" s="7">
        <v>8.5079999999999991</v>
      </c>
      <c r="X394" s="7">
        <f>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63"/>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v>0</v>
      </c>
      <c r="BU394" s="17">
        <v>0</v>
      </c>
      <c r="BV394">
        <v>0</v>
      </c>
      <c r="BW394">
        <v>0</v>
      </c>
      <c r="BX394">
        <v>1</v>
      </c>
      <c r="BY394" s="17">
        <v>0</v>
      </c>
      <c r="BZ394">
        <v>0</v>
      </c>
      <c r="CA394">
        <v>0</v>
      </c>
      <c r="CB394">
        <v>0</v>
      </c>
      <c r="CC394">
        <v>0</v>
      </c>
      <c r="CD394" s="17">
        <v>0</v>
      </c>
      <c r="CE394">
        <v>1</v>
      </c>
      <c r="CF394">
        <v>1</v>
      </c>
      <c r="CG394">
        <v>0</v>
      </c>
      <c r="CH394">
        <v>0</v>
      </c>
      <c r="CI394">
        <v>1</v>
      </c>
      <c r="CJ394">
        <v>0</v>
      </c>
      <c r="CK394">
        <v>0</v>
      </c>
      <c r="CL394">
        <v>0</v>
      </c>
      <c r="CM394">
        <v>0</v>
      </c>
      <c r="CN394">
        <v>0</v>
      </c>
      <c r="CO394">
        <v>1</v>
      </c>
      <c r="CP394" s="17">
        <v>0</v>
      </c>
      <c r="CQ394">
        <v>0.14599999999999999</v>
      </c>
      <c r="CR394">
        <v>39</v>
      </c>
      <c r="CS394">
        <v>1</v>
      </c>
      <c r="CT394">
        <v>0</v>
      </c>
      <c r="CU394">
        <v>37</v>
      </c>
      <c r="DA394" s="33" t="s">
        <v>85</v>
      </c>
    </row>
    <row r="395" spans="1:105" x14ac:dyDescent="0.25">
      <c r="A395">
        <v>394</v>
      </c>
      <c r="B395">
        <v>25</v>
      </c>
      <c r="C395" s="24" t="s">
        <v>260</v>
      </c>
      <c r="D395" s="12">
        <v>7.11</v>
      </c>
      <c r="E395" s="13">
        <v>2.7</v>
      </c>
      <c r="F395" s="7">
        <f t="shared" si="68"/>
        <v>2.6333333333333333</v>
      </c>
      <c r="G395" s="7">
        <f t="shared" si="64"/>
        <v>4.41</v>
      </c>
      <c r="H395" s="15">
        <f t="shared" si="65"/>
        <v>9.81</v>
      </c>
      <c r="I395" s="11">
        <f>IFERROR(F395/SQRT(F395^2+U395), "X")</f>
        <v>1.1253362473406978E-2</v>
      </c>
      <c r="J395" s="32">
        <f>IFERROR(SQRT((1-I395^2)/U395), "X")</f>
        <v>4.2734287873697381E-3</v>
      </c>
      <c r="K395" s="32">
        <f t="shared" si="66"/>
        <v>234.00413339179383</v>
      </c>
      <c r="L395" s="8">
        <v>0</v>
      </c>
      <c r="M395" s="9">
        <v>1</v>
      </c>
      <c r="N395" s="8">
        <v>0</v>
      </c>
      <c r="O395" s="9">
        <v>0</v>
      </c>
      <c r="P395" s="9">
        <v>0</v>
      </c>
      <c r="Q395" s="9">
        <v>1</v>
      </c>
      <c r="R395" s="9">
        <v>0</v>
      </c>
      <c r="S395" s="8">
        <v>54759</v>
      </c>
      <c r="T395" s="9">
        <v>7</v>
      </c>
      <c r="U395" s="9">
        <f t="shared" si="67"/>
        <v>54751</v>
      </c>
      <c r="V395" s="9">
        <f>COUNTIF(B:B,B395)</f>
        <v>4</v>
      </c>
      <c r="W395" s="7">
        <v>8.5079999999999991</v>
      </c>
      <c r="X395" s="7">
        <f>BM395-W395-6</f>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63"/>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0</v>
      </c>
      <c r="BQ395">
        <v>1</v>
      </c>
      <c r="BR395">
        <v>0</v>
      </c>
      <c r="BS395">
        <v>0</v>
      </c>
      <c r="BT395">
        <v>0</v>
      </c>
      <c r="BU395" s="17">
        <v>0</v>
      </c>
      <c r="BV395">
        <v>0</v>
      </c>
      <c r="BW395">
        <v>0</v>
      </c>
      <c r="BX395">
        <v>1</v>
      </c>
      <c r="BY395" s="17">
        <v>0</v>
      </c>
      <c r="BZ395">
        <v>0</v>
      </c>
      <c r="CA395">
        <v>0</v>
      </c>
      <c r="CB395">
        <v>0</v>
      </c>
      <c r="CC395">
        <v>0</v>
      </c>
      <c r="CD395" s="17">
        <v>0</v>
      </c>
      <c r="CE395">
        <v>1</v>
      </c>
      <c r="CF395">
        <v>1</v>
      </c>
      <c r="CG395">
        <v>0</v>
      </c>
      <c r="CH395">
        <v>0</v>
      </c>
      <c r="CI395">
        <v>1</v>
      </c>
      <c r="CJ395">
        <v>0</v>
      </c>
      <c r="CK395">
        <v>0</v>
      </c>
      <c r="CL395">
        <v>0</v>
      </c>
      <c r="CM395">
        <v>0</v>
      </c>
      <c r="CN395">
        <v>0</v>
      </c>
      <c r="CO395">
        <v>1</v>
      </c>
      <c r="CP395" s="17">
        <v>0</v>
      </c>
      <c r="CQ395">
        <v>0.14599999999999999</v>
      </c>
      <c r="CR395">
        <v>39</v>
      </c>
      <c r="CS395">
        <v>1</v>
      </c>
      <c r="CT395">
        <v>0</v>
      </c>
      <c r="CU395">
        <v>37</v>
      </c>
      <c r="DA395" s="33" t="s">
        <v>85</v>
      </c>
    </row>
    <row r="396" spans="1:105" x14ac:dyDescent="0.25">
      <c r="A396">
        <v>395</v>
      </c>
      <c r="B396">
        <v>25</v>
      </c>
      <c r="C396" s="24" t="s">
        <v>260</v>
      </c>
      <c r="D396" s="12">
        <v>8.5299999999999994</v>
      </c>
      <c r="E396" s="13">
        <v>3.6</v>
      </c>
      <c r="F396" s="7">
        <f t="shared" si="68"/>
        <v>2.369444444444444</v>
      </c>
      <c r="G396" s="7">
        <f t="shared" si="64"/>
        <v>4.93</v>
      </c>
      <c r="H396" s="15">
        <f t="shared" si="65"/>
        <v>12.129999999999999</v>
      </c>
      <c r="I396" s="11">
        <f>IFERROR(F396/SQRT(F396^2+U396), "X")</f>
        <v>1.0125774162546355E-2</v>
      </c>
      <c r="J396" s="32">
        <f>IFERROR(SQRT((1-I396^2)/U396), "X")</f>
        <v>4.2734803030676297E-3</v>
      </c>
      <c r="K396" s="32">
        <f t="shared" si="66"/>
        <v>234.00131253259099</v>
      </c>
      <c r="L396" s="8">
        <v>0</v>
      </c>
      <c r="M396" s="9">
        <v>1</v>
      </c>
      <c r="N396" s="8">
        <v>0</v>
      </c>
      <c r="O396" s="9">
        <v>0</v>
      </c>
      <c r="P396" s="9">
        <v>0</v>
      </c>
      <c r="Q396" s="9">
        <v>1</v>
      </c>
      <c r="R396" s="9">
        <v>0</v>
      </c>
      <c r="S396" s="8">
        <v>54759</v>
      </c>
      <c r="T396" s="9">
        <v>7</v>
      </c>
      <c r="U396" s="9">
        <f t="shared" si="67"/>
        <v>54751</v>
      </c>
      <c r="V396" s="9">
        <f>COUNTIF(B:B,B396)</f>
        <v>4</v>
      </c>
      <c r="W396" s="7">
        <v>8.5079999999999991</v>
      </c>
      <c r="X396" s="7">
        <f>BM396-W396-6</f>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63"/>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0</v>
      </c>
      <c r="BQ396">
        <v>1</v>
      </c>
      <c r="BR396">
        <v>0</v>
      </c>
      <c r="BS396">
        <v>0</v>
      </c>
      <c r="BT396">
        <v>0</v>
      </c>
      <c r="BU396" s="17">
        <v>0</v>
      </c>
      <c r="BV396">
        <v>0</v>
      </c>
      <c r="BW396">
        <v>0</v>
      </c>
      <c r="BX396">
        <v>1</v>
      </c>
      <c r="BY396" s="17">
        <v>0</v>
      </c>
      <c r="BZ396">
        <v>0</v>
      </c>
      <c r="CA396">
        <v>0</v>
      </c>
      <c r="CB396">
        <v>0</v>
      </c>
      <c r="CC396">
        <v>0</v>
      </c>
      <c r="CD396" s="17">
        <v>0</v>
      </c>
      <c r="CE396">
        <v>1</v>
      </c>
      <c r="CF396">
        <v>1</v>
      </c>
      <c r="CG396">
        <v>0</v>
      </c>
      <c r="CH396">
        <v>0</v>
      </c>
      <c r="CI396">
        <v>1</v>
      </c>
      <c r="CJ396">
        <v>0</v>
      </c>
      <c r="CK396">
        <v>0</v>
      </c>
      <c r="CL396">
        <v>0</v>
      </c>
      <c r="CM396">
        <v>0</v>
      </c>
      <c r="CN396">
        <v>0</v>
      </c>
      <c r="CO396">
        <v>1</v>
      </c>
      <c r="CP396" s="17">
        <v>0</v>
      </c>
      <c r="CQ396">
        <v>0.14599999999999999</v>
      </c>
      <c r="CR396">
        <v>39</v>
      </c>
      <c r="CS396">
        <v>1</v>
      </c>
      <c r="CT396">
        <v>0</v>
      </c>
      <c r="CU396">
        <v>37</v>
      </c>
      <c r="DA396" s="33" t="s">
        <v>85</v>
      </c>
    </row>
    <row r="397" spans="1:105" s="50" customFormat="1" x14ac:dyDescent="0.25">
      <c r="A397" s="50">
        <v>396</v>
      </c>
      <c r="B397" s="50">
        <v>25</v>
      </c>
      <c r="C397" s="51" t="s">
        <v>260</v>
      </c>
      <c r="D397" s="52">
        <v>4.4000000000000004</v>
      </c>
      <c r="E397" s="53">
        <v>0.28999999999999998</v>
      </c>
      <c r="F397" s="54">
        <f t="shared" si="68"/>
        <v>15.17241379310345</v>
      </c>
      <c r="G397" s="54">
        <f t="shared" si="64"/>
        <v>4.1100000000000003</v>
      </c>
      <c r="H397" s="55">
        <f t="shared" si="65"/>
        <v>4.6900000000000004</v>
      </c>
      <c r="I397" s="56">
        <f>IFERROR(F397/SQRT(F397^2+U397), "X")</f>
        <v>0.10967410775251542</v>
      </c>
      <c r="J397" s="57">
        <f>IFERROR(SQRT((1-I397^2)/U397), "X")</f>
        <v>7.2285207382339692E-3</v>
      </c>
      <c r="K397" s="57">
        <f t="shared" si="66"/>
        <v>138.34089106373847</v>
      </c>
      <c r="L397" s="58">
        <v>0</v>
      </c>
      <c r="M397" s="59">
        <v>1</v>
      </c>
      <c r="N397" s="58">
        <v>0</v>
      </c>
      <c r="O397" s="59">
        <v>0</v>
      </c>
      <c r="P397" s="59">
        <v>0</v>
      </c>
      <c r="Q397" s="59">
        <v>1</v>
      </c>
      <c r="R397" s="59">
        <v>0</v>
      </c>
      <c r="S397" s="58">
        <v>18912</v>
      </c>
      <c r="T397" s="59">
        <v>3</v>
      </c>
      <c r="U397" s="59">
        <f t="shared" si="67"/>
        <v>18908</v>
      </c>
      <c r="V397" s="59">
        <f>COUNTIF(B:B,B397)</f>
        <v>4</v>
      </c>
      <c r="W397" s="54">
        <v>8.5079999999999991</v>
      </c>
      <c r="X397" s="54">
        <f>BM397-W397-6</f>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63"/>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0</v>
      </c>
      <c r="BQ397" s="50">
        <v>1</v>
      </c>
      <c r="BR397" s="50">
        <v>0</v>
      </c>
      <c r="BS397" s="50">
        <v>0</v>
      </c>
      <c r="BT397" s="50">
        <v>0</v>
      </c>
      <c r="BU397" s="64">
        <v>0</v>
      </c>
      <c r="BV397" s="50">
        <v>1</v>
      </c>
      <c r="BW397" s="50">
        <v>0</v>
      </c>
      <c r="BX397" s="50">
        <v>0</v>
      </c>
      <c r="BY397" s="64">
        <v>0</v>
      </c>
      <c r="BZ397" s="50">
        <v>0</v>
      </c>
      <c r="CA397" s="50">
        <v>0</v>
      </c>
      <c r="CB397" s="50">
        <v>0</v>
      </c>
      <c r="CC397" s="50">
        <v>0</v>
      </c>
      <c r="CD397" s="64">
        <v>0</v>
      </c>
      <c r="CE397" s="50">
        <v>1</v>
      </c>
      <c r="CF397" s="50">
        <v>0</v>
      </c>
      <c r="CG397" s="50">
        <v>0</v>
      </c>
      <c r="CH397" s="50">
        <v>0</v>
      </c>
      <c r="CI397" s="50">
        <v>0</v>
      </c>
      <c r="CJ397" s="50">
        <v>0</v>
      </c>
      <c r="CK397" s="50">
        <v>0</v>
      </c>
      <c r="CL397">
        <v>0</v>
      </c>
      <c r="CM397" s="50">
        <v>0</v>
      </c>
      <c r="CN397" s="50">
        <v>0</v>
      </c>
      <c r="CO397" s="50">
        <v>1</v>
      </c>
      <c r="CP397" s="64">
        <v>0</v>
      </c>
      <c r="CQ397">
        <v>0.14599999999999999</v>
      </c>
      <c r="CR397">
        <v>39</v>
      </c>
      <c r="CS397">
        <v>1</v>
      </c>
      <c r="CT397">
        <v>0</v>
      </c>
      <c r="CU397">
        <v>37</v>
      </c>
      <c r="CV397" s="66"/>
      <c r="DA397" s="33" t="s">
        <v>85</v>
      </c>
    </row>
    <row r="398" spans="1:105" x14ac:dyDescent="0.25">
      <c r="A398">
        <v>397</v>
      </c>
      <c r="B398">
        <v>26</v>
      </c>
      <c r="C398" s="24" t="s">
        <v>261</v>
      </c>
      <c r="D398" s="12">
        <v>14.5</v>
      </c>
      <c r="E398" s="13">
        <v>0.41699999999999998</v>
      </c>
      <c r="F398" s="7">
        <f t="shared" si="68"/>
        <v>34.772182254196643</v>
      </c>
      <c r="G398" s="7">
        <f t="shared" si="64"/>
        <v>14.083</v>
      </c>
      <c r="H398" s="15">
        <f t="shared" si="65"/>
        <v>14.917</v>
      </c>
      <c r="I398" s="11">
        <f>IFERROR(F398/SQRT(F398^2+U398), "X")</f>
        <v>7.755581398730077E-2</v>
      </c>
      <c r="J398" s="32">
        <f>IFERROR(SQRT((1-I398^2)/U398), "X")</f>
        <v>2.2303982367382355E-3</v>
      </c>
      <c r="K398" s="32">
        <f t="shared" si="66"/>
        <v>448.35042618326918</v>
      </c>
      <c r="L398" s="8">
        <v>0</v>
      </c>
      <c r="M398" s="9">
        <v>1</v>
      </c>
      <c r="N398" s="8">
        <v>0</v>
      </c>
      <c r="O398" s="9">
        <v>0</v>
      </c>
      <c r="P398" s="9">
        <v>0</v>
      </c>
      <c r="Q398" s="9">
        <v>1</v>
      </c>
      <c r="R398" s="9">
        <v>0</v>
      </c>
      <c r="S398" s="8">
        <v>199833</v>
      </c>
      <c r="T398" s="9">
        <v>23</v>
      </c>
      <c r="U398" s="9">
        <f t="shared" si="67"/>
        <v>199809</v>
      </c>
      <c r="V398" s="9">
        <f>COUNTIF(B:B,B398)</f>
        <v>12</v>
      </c>
      <c r="W398" s="7">
        <v>7.2</v>
      </c>
      <c r="X398" s="7">
        <f>BM398-W398-6</f>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0</v>
      </c>
      <c r="BP398">
        <v>1</v>
      </c>
      <c r="BQ398">
        <v>0</v>
      </c>
      <c r="BR398">
        <v>0</v>
      </c>
      <c r="BS398">
        <v>0</v>
      </c>
      <c r="BT398">
        <v>0</v>
      </c>
      <c r="BU398" s="17">
        <v>0</v>
      </c>
      <c r="BV398">
        <v>0</v>
      </c>
      <c r="BW398">
        <v>1</v>
      </c>
      <c r="BX398">
        <v>0</v>
      </c>
      <c r="BY398" s="17">
        <v>0</v>
      </c>
      <c r="BZ398">
        <v>0</v>
      </c>
      <c r="CA398">
        <v>0</v>
      </c>
      <c r="CB398">
        <v>0</v>
      </c>
      <c r="CC398">
        <v>0</v>
      </c>
      <c r="CD398" s="17">
        <v>0</v>
      </c>
      <c r="CE398">
        <v>1</v>
      </c>
      <c r="CF398">
        <v>1</v>
      </c>
      <c r="CG398">
        <v>0</v>
      </c>
      <c r="CH398">
        <v>0</v>
      </c>
      <c r="CI398">
        <v>0</v>
      </c>
      <c r="CJ398">
        <v>0</v>
      </c>
      <c r="CK398">
        <v>0</v>
      </c>
      <c r="CL398">
        <v>1</v>
      </c>
      <c r="CM398">
        <v>0</v>
      </c>
      <c r="CN398">
        <v>0</v>
      </c>
      <c r="CO398">
        <v>0</v>
      </c>
      <c r="CP398" s="17">
        <v>0</v>
      </c>
      <c r="CQ398">
        <v>0.16400000000000001</v>
      </c>
      <c r="CR398">
        <v>127</v>
      </c>
      <c r="CS398">
        <v>1</v>
      </c>
      <c r="CT398">
        <v>0</v>
      </c>
      <c r="CU398">
        <v>31</v>
      </c>
      <c r="DA398" s="33" t="s">
        <v>85</v>
      </c>
    </row>
    <row r="399" spans="1:105" x14ac:dyDescent="0.25">
      <c r="A399">
        <v>398</v>
      </c>
      <c r="B399">
        <v>26</v>
      </c>
      <c r="C399" s="24" t="s">
        <v>261</v>
      </c>
      <c r="D399" s="12">
        <v>15.1</v>
      </c>
      <c r="E399" s="13">
        <v>0.47299999999999998</v>
      </c>
      <c r="F399" s="7">
        <f t="shared" si="68"/>
        <v>31.923890063424949</v>
      </c>
      <c r="G399" s="7">
        <f t="shared" si="64"/>
        <v>14.626999999999999</v>
      </c>
      <c r="H399" s="15">
        <f t="shared" si="65"/>
        <v>15.573</v>
      </c>
      <c r="I399" s="11">
        <f>IFERROR(F399/SQRT(F399^2+U399), "X")</f>
        <v>7.1236656764881751E-2</v>
      </c>
      <c r="J399" s="32">
        <f>IFERROR(SQRT((1-I399^2)/U399), "X")</f>
        <v>2.2314528907145079E-3</v>
      </c>
      <c r="K399" s="32">
        <f t="shared" si="66"/>
        <v>448.13852183982317</v>
      </c>
      <c r="L399" s="8">
        <v>0</v>
      </c>
      <c r="M399" s="9">
        <v>1</v>
      </c>
      <c r="N399" s="8">
        <v>0</v>
      </c>
      <c r="O399" s="9">
        <v>0</v>
      </c>
      <c r="P399" s="9">
        <v>0</v>
      </c>
      <c r="Q399" s="9">
        <v>1</v>
      </c>
      <c r="R399" s="9">
        <v>0</v>
      </c>
      <c r="S399" s="8">
        <v>199833</v>
      </c>
      <c r="T399" s="9">
        <v>23</v>
      </c>
      <c r="U399" s="9">
        <f t="shared" si="67"/>
        <v>199809</v>
      </c>
      <c r="V399" s="9">
        <f>COUNTIF(B:B,B399)</f>
        <v>12</v>
      </c>
      <c r="W399" s="7">
        <v>7.2</v>
      </c>
      <c r="X399" s="7">
        <f>BM399-W399-6</f>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0</v>
      </c>
      <c r="BP399">
        <v>1</v>
      </c>
      <c r="BQ399">
        <v>0</v>
      </c>
      <c r="BR399">
        <v>0</v>
      </c>
      <c r="BS399">
        <v>0</v>
      </c>
      <c r="BT399">
        <v>0</v>
      </c>
      <c r="BU399" s="17">
        <v>0</v>
      </c>
      <c r="BV399">
        <v>0</v>
      </c>
      <c r="BW399">
        <v>1</v>
      </c>
      <c r="BX399">
        <v>0</v>
      </c>
      <c r="BY399" s="17">
        <v>0</v>
      </c>
      <c r="BZ399">
        <v>0</v>
      </c>
      <c r="CA399">
        <v>0</v>
      </c>
      <c r="CB399">
        <v>0</v>
      </c>
      <c r="CC399">
        <v>0</v>
      </c>
      <c r="CD399" s="17">
        <v>0</v>
      </c>
      <c r="CE399">
        <v>1</v>
      </c>
      <c r="CF399">
        <v>1</v>
      </c>
      <c r="CG399">
        <v>0</v>
      </c>
      <c r="CH399">
        <v>0</v>
      </c>
      <c r="CI399">
        <v>0</v>
      </c>
      <c r="CJ399">
        <v>0</v>
      </c>
      <c r="CK399">
        <v>0</v>
      </c>
      <c r="CL399">
        <v>1</v>
      </c>
      <c r="CM399">
        <v>0</v>
      </c>
      <c r="CN399">
        <v>0</v>
      </c>
      <c r="CO399">
        <v>0</v>
      </c>
      <c r="CP399" s="17">
        <v>0</v>
      </c>
      <c r="CQ399">
        <v>0.16400000000000001</v>
      </c>
      <c r="CR399">
        <v>127</v>
      </c>
      <c r="CS399">
        <v>1</v>
      </c>
      <c r="CT399">
        <v>0</v>
      </c>
      <c r="CU399">
        <v>31</v>
      </c>
      <c r="DA399" s="33" t="s">
        <v>85</v>
      </c>
    </row>
    <row r="400" spans="1:105" x14ac:dyDescent="0.25">
      <c r="A400">
        <v>399</v>
      </c>
      <c r="B400">
        <v>26</v>
      </c>
      <c r="C400" s="24" t="s">
        <v>261</v>
      </c>
      <c r="D400" s="12">
        <v>14.9</v>
      </c>
      <c r="E400" s="13">
        <v>0.54700000000000004</v>
      </c>
      <c r="F400" s="7">
        <f t="shared" si="68"/>
        <v>27.239488117001827</v>
      </c>
      <c r="G400" s="7">
        <f t="shared" si="64"/>
        <v>14.353</v>
      </c>
      <c r="H400" s="15">
        <f t="shared" si="65"/>
        <v>15.447000000000001</v>
      </c>
      <c r="I400" s="11">
        <f>IFERROR(F400/SQRT(F400^2+U400), "X")</f>
        <v>6.0825619003027735E-2</v>
      </c>
      <c r="J400" s="32">
        <f>IFERROR(SQRT((1-I400^2)/U400), "X")</f>
        <v>2.2329942009836358E-3</v>
      </c>
      <c r="K400" s="32">
        <f t="shared" si="66"/>
        <v>447.82919703038152</v>
      </c>
      <c r="L400" s="8">
        <v>0</v>
      </c>
      <c r="M400" s="9">
        <v>1</v>
      </c>
      <c r="N400" s="8">
        <v>0</v>
      </c>
      <c r="O400" s="9">
        <v>0</v>
      </c>
      <c r="P400" s="9">
        <v>0</v>
      </c>
      <c r="Q400" s="9">
        <v>1</v>
      </c>
      <c r="R400" s="9">
        <v>0</v>
      </c>
      <c r="S400" s="8">
        <v>199833</v>
      </c>
      <c r="T400" s="9">
        <v>23</v>
      </c>
      <c r="U400" s="9">
        <f t="shared" si="67"/>
        <v>199809</v>
      </c>
      <c r="V400" s="9">
        <f>COUNTIF(B:B,B400)</f>
        <v>12</v>
      </c>
      <c r="W400" s="7">
        <v>7.2</v>
      </c>
      <c r="X400" s="7">
        <f>BM400-W400-6</f>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0</v>
      </c>
      <c r="BP400">
        <v>1</v>
      </c>
      <c r="BQ400">
        <v>0</v>
      </c>
      <c r="BR400">
        <v>0</v>
      </c>
      <c r="BS400">
        <v>0</v>
      </c>
      <c r="BT400">
        <v>0</v>
      </c>
      <c r="BU400" s="17">
        <v>0</v>
      </c>
      <c r="BV400">
        <v>0</v>
      </c>
      <c r="BW400">
        <v>1</v>
      </c>
      <c r="BX400">
        <v>0</v>
      </c>
      <c r="BY400" s="17">
        <v>0</v>
      </c>
      <c r="BZ400">
        <v>0</v>
      </c>
      <c r="CA400">
        <v>0</v>
      </c>
      <c r="CB400">
        <v>0</v>
      </c>
      <c r="CC400">
        <v>0</v>
      </c>
      <c r="CD400" s="17">
        <v>0</v>
      </c>
      <c r="CE400">
        <v>1</v>
      </c>
      <c r="CF400">
        <v>1</v>
      </c>
      <c r="CG400">
        <v>0</v>
      </c>
      <c r="CH400">
        <v>0</v>
      </c>
      <c r="CI400">
        <v>0</v>
      </c>
      <c r="CJ400">
        <v>0</v>
      </c>
      <c r="CK400">
        <v>0</v>
      </c>
      <c r="CL400">
        <v>1</v>
      </c>
      <c r="CM400">
        <v>0</v>
      </c>
      <c r="CN400">
        <v>0</v>
      </c>
      <c r="CO400">
        <v>0</v>
      </c>
      <c r="CP400" s="17">
        <v>0</v>
      </c>
      <c r="CQ400">
        <v>0.16400000000000001</v>
      </c>
      <c r="CR400">
        <v>127</v>
      </c>
      <c r="CS400">
        <v>1</v>
      </c>
      <c r="CT400">
        <v>0</v>
      </c>
      <c r="CU400">
        <v>31</v>
      </c>
      <c r="DA400" s="33" t="s">
        <v>85</v>
      </c>
    </row>
    <row r="401" spans="1:105" x14ac:dyDescent="0.25">
      <c r="A401">
        <v>400</v>
      </c>
      <c r="B401">
        <v>26</v>
      </c>
      <c r="C401" s="24" t="s">
        <v>261</v>
      </c>
      <c r="D401" s="12">
        <v>16.100000000000001</v>
      </c>
      <c r="E401" s="13">
        <v>0.625</v>
      </c>
      <c r="F401" s="7">
        <f t="shared" si="68"/>
        <v>25.76</v>
      </c>
      <c r="G401" s="7">
        <f t="shared" si="64"/>
        <v>15.475000000000001</v>
      </c>
      <c r="H401" s="15">
        <f t="shared" si="65"/>
        <v>16.725000000000001</v>
      </c>
      <c r="I401" s="11">
        <f>IFERROR(F401/SQRT(F401^2+U401), "X")</f>
        <v>5.7533178976614648E-2</v>
      </c>
      <c r="J401" s="32">
        <f>IFERROR(SQRT((1-I401^2)/U401), "X")</f>
        <v>2.2334308608934253E-3</v>
      </c>
      <c r="K401" s="32">
        <f t="shared" si="66"/>
        <v>447.7416415746921</v>
      </c>
      <c r="L401" s="8">
        <v>0</v>
      </c>
      <c r="M401" s="9">
        <v>1</v>
      </c>
      <c r="N401" s="8">
        <v>0</v>
      </c>
      <c r="O401" s="9">
        <v>0</v>
      </c>
      <c r="P401" s="9">
        <v>0</v>
      </c>
      <c r="Q401" s="9">
        <v>1</v>
      </c>
      <c r="R401" s="9">
        <v>0</v>
      </c>
      <c r="S401" s="8">
        <v>199833</v>
      </c>
      <c r="T401" s="9">
        <v>23</v>
      </c>
      <c r="U401" s="9">
        <f t="shared" si="67"/>
        <v>199809</v>
      </c>
      <c r="V401" s="9">
        <f>COUNTIF(B:B,B401)</f>
        <v>12</v>
      </c>
      <c r="W401" s="7">
        <v>7.2</v>
      </c>
      <c r="X401" s="7">
        <f>BM401-W401-6</f>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0</v>
      </c>
      <c r="BP401">
        <v>1</v>
      </c>
      <c r="BQ401">
        <v>0</v>
      </c>
      <c r="BR401">
        <v>0</v>
      </c>
      <c r="BS401">
        <v>0</v>
      </c>
      <c r="BT401">
        <v>0</v>
      </c>
      <c r="BU401" s="17">
        <v>0</v>
      </c>
      <c r="BV401">
        <v>0</v>
      </c>
      <c r="BW401">
        <v>1</v>
      </c>
      <c r="BX401">
        <v>0</v>
      </c>
      <c r="BY401" s="17">
        <v>0</v>
      </c>
      <c r="BZ401">
        <v>0</v>
      </c>
      <c r="CA401">
        <v>0</v>
      </c>
      <c r="CB401">
        <v>0</v>
      </c>
      <c r="CC401">
        <v>0</v>
      </c>
      <c r="CD401" s="17">
        <v>0</v>
      </c>
      <c r="CE401">
        <v>1</v>
      </c>
      <c r="CF401">
        <v>1</v>
      </c>
      <c r="CG401">
        <v>0</v>
      </c>
      <c r="CH401">
        <v>0</v>
      </c>
      <c r="CI401">
        <v>0</v>
      </c>
      <c r="CJ401">
        <v>0</v>
      </c>
      <c r="CK401">
        <v>0</v>
      </c>
      <c r="CL401">
        <v>1</v>
      </c>
      <c r="CM401">
        <v>0</v>
      </c>
      <c r="CN401">
        <v>0</v>
      </c>
      <c r="CO401">
        <v>0</v>
      </c>
      <c r="CP401" s="17">
        <v>0</v>
      </c>
      <c r="CQ401">
        <v>0.16400000000000001</v>
      </c>
      <c r="CR401">
        <v>127</v>
      </c>
      <c r="CS401">
        <v>1</v>
      </c>
      <c r="CT401">
        <v>0</v>
      </c>
      <c r="CU401">
        <v>31</v>
      </c>
      <c r="DA401" s="33" t="s">
        <v>85</v>
      </c>
    </row>
    <row r="402" spans="1:105" x14ac:dyDescent="0.25">
      <c r="A402">
        <v>401</v>
      </c>
      <c r="B402">
        <v>26</v>
      </c>
      <c r="C402" s="24" t="s">
        <v>261</v>
      </c>
      <c r="D402" s="12">
        <v>12</v>
      </c>
      <c r="E402" s="13">
        <v>0.64800000000000002</v>
      </c>
      <c r="F402" s="7">
        <f t="shared" si="68"/>
        <v>18.518518518518519</v>
      </c>
      <c r="G402" s="7">
        <f t="shared" si="64"/>
        <v>11.352</v>
      </c>
      <c r="H402" s="15">
        <f t="shared" si="65"/>
        <v>12.648</v>
      </c>
      <c r="I402" s="11">
        <f>IFERROR(F402/SQRT(F402^2+U402), "X")</f>
        <v>5.5153261715128153E-2</v>
      </c>
      <c r="J402" s="32">
        <f>IFERROR(SQRT((1-I402^2)/U402), "X")</f>
        <v>2.9782761326169198E-3</v>
      </c>
      <c r="K402" s="32">
        <f t="shared" si="66"/>
        <v>335.76470262390706</v>
      </c>
      <c r="L402" s="8">
        <v>0</v>
      </c>
      <c r="M402" s="9">
        <v>1</v>
      </c>
      <c r="N402" s="8">
        <v>0</v>
      </c>
      <c r="O402" s="9">
        <v>0</v>
      </c>
      <c r="P402" s="9">
        <v>0</v>
      </c>
      <c r="Q402" s="9">
        <v>1</v>
      </c>
      <c r="R402" s="9">
        <v>0</v>
      </c>
      <c r="S402" s="8">
        <v>112419</v>
      </c>
      <c r="T402" s="9">
        <v>23</v>
      </c>
      <c r="U402" s="9">
        <f t="shared" si="67"/>
        <v>112395</v>
      </c>
      <c r="V402" s="9">
        <f>COUNTIF(B:B,B402)</f>
        <v>12</v>
      </c>
      <c r="W402" s="7">
        <v>7.2</v>
      </c>
      <c r="X402" s="7">
        <f>BM402-W402-6</f>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0</v>
      </c>
      <c r="BP402">
        <v>1</v>
      </c>
      <c r="BQ402">
        <v>0</v>
      </c>
      <c r="BR402">
        <v>0</v>
      </c>
      <c r="BS402">
        <v>0</v>
      </c>
      <c r="BT402">
        <v>0</v>
      </c>
      <c r="BU402" s="17">
        <v>0</v>
      </c>
      <c r="BV402">
        <v>0</v>
      </c>
      <c r="BW402">
        <v>1</v>
      </c>
      <c r="BX402">
        <v>0</v>
      </c>
      <c r="BY402" s="17">
        <v>0</v>
      </c>
      <c r="BZ402">
        <v>0</v>
      </c>
      <c r="CA402">
        <v>0</v>
      </c>
      <c r="CB402">
        <v>0</v>
      </c>
      <c r="CC402">
        <v>0</v>
      </c>
      <c r="CD402" s="17">
        <v>0</v>
      </c>
      <c r="CE402">
        <v>1</v>
      </c>
      <c r="CF402">
        <v>1</v>
      </c>
      <c r="CG402">
        <v>0</v>
      </c>
      <c r="CH402">
        <v>0</v>
      </c>
      <c r="CI402">
        <v>0</v>
      </c>
      <c r="CJ402">
        <v>0</v>
      </c>
      <c r="CK402">
        <v>0</v>
      </c>
      <c r="CL402">
        <v>1</v>
      </c>
      <c r="CM402">
        <v>0</v>
      </c>
      <c r="CN402">
        <v>0</v>
      </c>
      <c r="CO402">
        <v>0</v>
      </c>
      <c r="CP402" s="17">
        <v>0</v>
      </c>
      <c r="CQ402">
        <v>0.16400000000000001</v>
      </c>
      <c r="CR402">
        <v>127</v>
      </c>
      <c r="CS402">
        <v>1</v>
      </c>
      <c r="CT402">
        <v>0</v>
      </c>
      <c r="CU402">
        <v>31</v>
      </c>
      <c r="DA402" s="33" t="s">
        <v>85</v>
      </c>
    </row>
    <row r="403" spans="1:105" x14ac:dyDescent="0.25">
      <c r="A403">
        <v>402</v>
      </c>
      <c r="B403">
        <v>26</v>
      </c>
      <c r="C403" s="24" t="s">
        <v>261</v>
      </c>
      <c r="D403" s="12">
        <v>12.8</v>
      </c>
      <c r="E403" s="13">
        <v>0.747</v>
      </c>
      <c r="F403" s="7">
        <f t="shared" si="68"/>
        <v>17.13520749665328</v>
      </c>
      <c r="G403" s="7">
        <f t="shared" si="64"/>
        <v>12.053000000000001</v>
      </c>
      <c r="H403" s="15">
        <f t="shared" si="65"/>
        <v>13.547000000000001</v>
      </c>
      <c r="I403" s="11">
        <f>IFERROR(F403/SQRT(F403^2+U403), "X")</f>
        <v>5.1044546129633404E-2</v>
      </c>
      <c r="J403" s="32">
        <f>IFERROR(SQRT((1-I403^2)/U403), "X")</f>
        <v>2.9789278092840748E-3</v>
      </c>
      <c r="K403" s="32">
        <f t="shared" si="66"/>
        <v>335.69125001398737</v>
      </c>
      <c r="L403" s="8">
        <v>0</v>
      </c>
      <c r="M403" s="9">
        <v>1</v>
      </c>
      <c r="N403" s="8">
        <v>0</v>
      </c>
      <c r="O403" s="9">
        <v>0</v>
      </c>
      <c r="P403" s="9">
        <v>0</v>
      </c>
      <c r="Q403" s="9">
        <v>1</v>
      </c>
      <c r="R403" s="9">
        <v>0</v>
      </c>
      <c r="S403" s="8">
        <v>112419</v>
      </c>
      <c r="T403" s="9">
        <v>23</v>
      </c>
      <c r="U403" s="9">
        <f t="shared" si="67"/>
        <v>112395</v>
      </c>
      <c r="V403" s="9">
        <f>COUNTIF(B:B,B403)</f>
        <v>12</v>
      </c>
      <c r="W403" s="7">
        <v>7.2</v>
      </c>
      <c r="X403" s="7">
        <f>BM403-W403-6</f>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0</v>
      </c>
      <c r="BP403">
        <v>1</v>
      </c>
      <c r="BQ403">
        <v>0</v>
      </c>
      <c r="BR403">
        <v>0</v>
      </c>
      <c r="BS403">
        <v>0</v>
      </c>
      <c r="BT403">
        <v>0</v>
      </c>
      <c r="BU403" s="17">
        <v>0</v>
      </c>
      <c r="BV403">
        <v>0</v>
      </c>
      <c r="BW403">
        <v>1</v>
      </c>
      <c r="BX403">
        <v>0</v>
      </c>
      <c r="BY403" s="17">
        <v>0</v>
      </c>
      <c r="BZ403">
        <v>0</v>
      </c>
      <c r="CA403">
        <v>0</v>
      </c>
      <c r="CB403">
        <v>0</v>
      </c>
      <c r="CC403">
        <v>0</v>
      </c>
      <c r="CD403" s="17">
        <v>0</v>
      </c>
      <c r="CE403">
        <v>1</v>
      </c>
      <c r="CF403">
        <v>1</v>
      </c>
      <c r="CG403">
        <v>0</v>
      </c>
      <c r="CH403">
        <v>0</v>
      </c>
      <c r="CI403">
        <v>0</v>
      </c>
      <c r="CJ403">
        <v>0</v>
      </c>
      <c r="CK403">
        <v>0</v>
      </c>
      <c r="CL403">
        <v>1</v>
      </c>
      <c r="CM403">
        <v>0</v>
      </c>
      <c r="CN403">
        <v>0</v>
      </c>
      <c r="CO403">
        <v>0</v>
      </c>
      <c r="CP403" s="17">
        <v>0</v>
      </c>
      <c r="CQ403">
        <v>0.16400000000000001</v>
      </c>
      <c r="CR403">
        <v>127</v>
      </c>
      <c r="CS403">
        <v>1</v>
      </c>
      <c r="CT403">
        <v>0</v>
      </c>
      <c r="CU403">
        <v>31</v>
      </c>
      <c r="DA403" s="33" t="s">
        <v>85</v>
      </c>
    </row>
    <row r="404" spans="1:105" x14ac:dyDescent="0.25">
      <c r="A404">
        <v>403</v>
      </c>
      <c r="B404">
        <v>26</v>
      </c>
      <c r="C404" s="24" t="s">
        <v>261</v>
      </c>
      <c r="D404" s="12">
        <v>16.7</v>
      </c>
      <c r="E404" s="13">
        <v>0.61</v>
      </c>
      <c r="F404" s="7">
        <f t="shared" si="68"/>
        <v>27.377049180327869</v>
      </c>
      <c r="G404" s="7">
        <f t="shared" si="64"/>
        <v>16.09</v>
      </c>
      <c r="H404" s="15">
        <f t="shared" si="65"/>
        <v>17.309999999999999</v>
      </c>
      <c r="I404" s="11">
        <f>IFERROR(F404/SQRT(F404^2+U404), "X")</f>
        <v>9.2214950598948575E-2</v>
      </c>
      <c r="J404" s="32">
        <f>IFERROR(SQRT((1-I404^2)/U404), "X")</f>
        <v>3.3683305308597985E-3</v>
      </c>
      <c r="K404" s="32">
        <f t="shared" si="66"/>
        <v>296.88297832954669</v>
      </c>
      <c r="L404" s="8">
        <v>0</v>
      </c>
      <c r="M404" s="9">
        <v>1</v>
      </c>
      <c r="N404" s="8">
        <v>0</v>
      </c>
      <c r="O404" s="9">
        <v>0</v>
      </c>
      <c r="P404" s="9">
        <v>0</v>
      </c>
      <c r="Q404" s="9">
        <v>1</v>
      </c>
      <c r="R404" s="9">
        <v>0</v>
      </c>
      <c r="S404" s="8">
        <v>87414</v>
      </c>
      <c r="T404" s="9">
        <v>23</v>
      </c>
      <c r="U404" s="9">
        <f t="shared" si="67"/>
        <v>87390</v>
      </c>
      <c r="V404" s="9">
        <f>COUNTIF(B:B,B404)</f>
        <v>12</v>
      </c>
      <c r="W404" s="7">
        <v>7.2</v>
      </c>
      <c r="X404" s="7">
        <f>BM404-W404-6</f>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0</v>
      </c>
      <c r="BP404">
        <v>1</v>
      </c>
      <c r="BQ404">
        <v>0</v>
      </c>
      <c r="BR404">
        <v>0</v>
      </c>
      <c r="BS404">
        <v>0</v>
      </c>
      <c r="BT404">
        <v>0</v>
      </c>
      <c r="BU404" s="17">
        <v>0</v>
      </c>
      <c r="BV404">
        <v>0</v>
      </c>
      <c r="BW404">
        <v>1</v>
      </c>
      <c r="BX404">
        <v>0</v>
      </c>
      <c r="BY404" s="17">
        <v>0</v>
      </c>
      <c r="BZ404">
        <v>0</v>
      </c>
      <c r="CA404">
        <v>0</v>
      </c>
      <c r="CB404">
        <v>0</v>
      </c>
      <c r="CC404">
        <v>0</v>
      </c>
      <c r="CD404" s="17">
        <v>0</v>
      </c>
      <c r="CE404">
        <v>1</v>
      </c>
      <c r="CF404">
        <v>1</v>
      </c>
      <c r="CG404">
        <v>0</v>
      </c>
      <c r="CH404">
        <v>0</v>
      </c>
      <c r="CI404">
        <v>0</v>
      </c>
      <c r="CJ404">
        <v>0</v>
      </c>
      <c r="CK404">
        <v>0</v>
      </c>
      <c r="CL404">
        <v>1</v>
      </c>
      <c r="CM404">
        <v>0</v>
      </c>
      <c r="CN404">
        <v>0</v>
      </c>
      <c r="CO404">
        <v>0</v>
      </c>
      <c r="CP404" s="17">
        <v>0</v>
      </c>
      <c r="CQ404">
        <v>0.16400000000000001</v>
      </c>
      <c r="CR404">
        <v>127</v>
      </c>
      <c r="CS404">
        <v>1</v>
      </c>
      <c r="CT404">
        <v>0</v>
      </c>
      <c r="CU404">
        <v>31</v>
      </c>
      <c r="DA404" s="33" t="s">
        <v>85</v>
      </c>
    </row>
    <row r="405" spans="1:105" x14ac:dyDescent="0.25">
      <c r="A405">
        <v>404</v>
      </c>
      <c r="B405">
        <v>26</v>
      </c>
      <c r="C405" s="24" t="s">
        <v>261</v>
      </c>
      <c r="D405" s="12">
        <v>16.399999999999999</v>
      </c>
      <c r="E405" s="13">
        <v>0.65200000000000002</v>
      </c>
      <c r="F405" s="7">
        <f t="shared" si="68"/>
        <v>25.153374233128833</v>
      </c>
      <c r="G405" s="7">
        <f t="shared" si="64"/>
        <v>15.747999999999999</v>
      </c>
      <c r="H405" s="15">
        <f t="shared" si="65"/>
        <v>17.052</v>
      </c>
      <c r="I405" s="11">
        <f>IFERROR(F405/SQRT(F405^2+U405), "X")</f>
        <v>8.4781076855170251E-2</v>
      </c>
      <c r="J405" s="32">
        <f>IFERROR(SQRT((1-I405^2)/U405), "X")</f>
        <v>3.3705647627787199E-3</v>
      </c>
      <c r="K405" s="32">
        <f t="shared" si="66"/>
        <v>296.68618477325805</v>
      </c>
      <c r="L405" s="8">
        <v>0</v>
      </c>
      <c r="M405" s="9">
        <v>1</v>
      </c>
      <c r="N405" s="8">
        <v>0</v>
      </c>
      <c r="O405" s="9">
        <v>0</v>
      </c>
      <c r="P405" s="9">
        <v>0</v>
      </c>
      <c r="Q405" s="9">
        <v>1</v>
      </c>
      <c r="R405" s="9">
        <v>0</v>
      </c>
      <c r="S405" s="8">
        <v>87414</v>
      </c>
      <c r="T405" s="9">
        <v>23</v>
      </c>
      <c r="U405" s="9">
        <f t="shared" si="67"/>
        <v>87390</v>
      </c>
      <c r="V405" s="9">
        <f>COUNTIF(B:B,B405)</f>
        <v>12</v>
      </c>
      <c r="W405" s="7">
        <v>7.2</v>
      </c>
      <c r="X405" s="7">
        <f>BM405-W405-6</f>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0</v>
      </c>
      <c r="BP405">
        <v>1</v>
      </c>
      <c r="BQ405">
        <v>0</v>
      </c>
      <c r="BR405">
        <v>0</v>
      </c>
      <c r="BS405">
        <v>0</v>
      </c>
      <c r="BT405">
        <v>0</v>
      </c>
      <c r="BU405" s="17">
        <v>0</v>
      </c>
      <c r="BV405">
        <v>0</v>
      </c>
      <c r="BW405">
        <v>1</v>
      </c>
      <c r="BX405">
        <v>0</v>
      </c>
      <c r="BY405" s="17">
        <v>0</v>
      </c>
      <c r="BZ405">
        <v>0</v>
      </c>
      <c r="CA405">
        <v>0</v>
      </c>
      <c r="CB405">
        <v>0</v>
      </c>
      <c r="CC405">
        <v>0</v>
      </c>
      <c r="CD405" s="17">
        <v>0</v>
      </c>
      <c r="CE405">
        <v>1</v>
      </c>
      <c r="CF405">
        <v>1</v>
      </c>
      <c r="CG405">
        <v>0</v>
      </c>
      <c r="CH405">
        <v>0</v>
      </c>
      <c r="CI405">
        <v>0</v>
      </c>
      <c r="CJ405">
        <v>0</v>
      </c>
      <c r="CK405">
        <v>0</v>
      </c>
      <c r="CL405">
        <v>1</v>
      </c>
      <c r="CM405">
        <v>0</v>
      </c>
      <c r="CN405">
        <v>0</v>
      </c>
      <c r="CO405">
        <v>0</v>
      </c>
      <c r="CP405" s="17">
        <v>0</v>
      </c>
      <c r="CQ405">
        <v>0.16400000000000001</v>
      </c>
      <c r="CR405">
        <v>127</v>
      </c>
      <c r="CS405">
        <v>1</v>
      </c>
      <c r="CT405">
        <v>0</v>
      </c>
      <c r="CU405">
        <v>31</v>
      </c>
      <c r="DA405" s="33" t="s">
        <v>85</v>
      </c>
    </row>
    <row r="406" spans="1:105" x14ac:dyDescent="0.25">
      <c r="A406">
        <v>405</v>
      </c>
      <c r="B406">
        <v>26</v>
      </c>
      <c r="C406" s="24" t="s">
        <v>261</v>
      </c>
      <c r="D406" s="12">
        <v>14.6</v>
      </c>
      <c r="E406" s="13">
        <v>0.60099999999999998</v>
      </c>
      <c r="F406" s="7">
        <f t="shared" si="68"/>
        <v>24.292845257903494</v>
      </c>
      <c r="G406" s="7">
        <f t="shared" si="64"/>
        <v>13.998999999999999</v>
      </c>
      <c r="H406" s="15">
        <f t="shared" si="65"/>
        <v>15.201000000000001</v>
      </c>
      <c r="I406" s="11">
        <f>IFERROR(F406/SQRT(F406^2+U406), "X")</f>
        <v>6.5918282922566435E-2</v>
      </c>
      <c r="J406" s="32">
        <f>IFERROR(SQRT((1-I406^2)/U406), "X")</f>
        <v>2.7134854819494815E-3</v>
      </c>
      <c r="K406" s="32">
        <f t="shared" si="66"/>
        <v>368.52970345784132</v>
      </c>
      <c r="L406" s="8">
        <v>0</v>
      </c>
      <c r="M406" s="9">
        <v>1</v>
      </c>
      <c r="N406" s="8">
        <v>0</v>
      </c>
      <c r="O406" s="9">
        <v>0</v>
      </c>
      <c r="P406" s="9">
        <v>0</v>
      </c>
      <c r="Q406" s="9">
        <v>1</v>
      </c>
      <c r="R406" s="9">
        <v>0</v>
      </c>
      <c r="S406" s="8">
        <v>135248</v>
      </c>
      <c r="T406" s="9">
        <v>23</v>
      </c>
      <c r="U406" s="9">
        <f t="shared" si="67"/>
        <v>135224</v>
      </c>
      <c r="V406" s="9">
        <f>COUNTIF(B:B,B406)</f>
        <v>12</v>
      </c>
      <c r="W406" s="7">
        <v>7.2</v>
      </c>
      <c r="X406" s="7">
        <f>BM406-W406-6</f>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0</v>
      </c>
      <c r="BP406">
        <v>1</v>
      </c>
      <c r="BQ406">
        <v>0</v>
      </c>
      <c r="BR406">
        <v>0</v>
      </c>
      <c r="BS406">
        <v>0</v>
      </c>
      <c r="BT406">
        <v>0</v>
      </c>
      <c r="BU406" s="17">
        <v>0</v>
      </c>
      <c r="BV406">
        <v>0</v>
      </c>
      <c r="BW406">
        <v>1</v>
      </c>
      <c r="BX406">
        <v>0</v>
      </c>
      <c r="BY406" s="17">
        <v>0</v>
      </c>
      <c r="BZ406">
        <v>0</v>
      </c>
      <c r="CA406">
        <v>0</v>
      </c>
      <c r="CB406">
        <v>0</v>
      </c>
      <c r="CC406">
        <v>0</v>
      </c>
      <c r="CD406" s="17">
        <v>0</v>
      </c>
      <c r="CE406">
        <v>1</v>
      </c>
      <c r="CF406">
        <v>1</v>
      </c>
      <c r="CG406">
        <v>0</v>
      </c>
      <c r="CH406">
        <v>0</v>
      </c>
      <c r="CI406">
        <v>0</v>
      </c>
      <c r="CJ406">
        <v>0</v>
      </c>
      <c r="CK406">
        <v>0</v>
      </c>
      <c r="CL406">
        <v>1</v>
      </c>
      <c r="CM406">
        <v>0</v>
      </c>
      <c r="CN406">
        <v>0</v>
      </c>
      <c r="CO406">
        <v>0</v>
      </c>
      <c r="CP406" s="17">
        <v>0</v>
      </c>
      <c r="CQ406">
        <v>0.16400000000000001</v>
      </c>
      <c r="CR406">
        <v>127</v>
      </c>
      <c r="CS406">
        <v>1</v>
      </c>
      <c r="CT406">
        <v>0</v>
      </c>
      <c r="CU406">
        <v>31</v>
      </c>
      <c r="DA406" s="33" t="s">
        <v>85</v>
      </c>
    </row>
    <row r="407" spans="1:105" x14ac:dyDescent="0.25">
      <c r="A407">
        <v>406</v>
      </c>
      <c r="B407">
        <v>26</v>
      </c>
      <c r="C407" s="24" t="s">
        <v>261</v>
      </c>
      <c r="D407" s="12">
        <v>15.8</v>
      </c>
      <c r="E407" s="13">
        <v>0.627</v>
      </c>
      <c r="F407" s="7">
        <f t="shared" si="68"/>
        <v>25.199362041467307</v>
      </c>
      <c r="G407" s="7">
        <f t="shared" si="64"/>
        <v>15.173</v>
      </c>
      <c r="H407" s="15">
        <f t="shared" si="65"/>
        <v>16.427</v>
      </c>
      <c r="I407" s="11">
        <f>IFERROR(F407/SQRT(F407^2+U407), "X")</f>
        <v>6.8366811670725114E-2</v>
      </c>
      <c r="J407" s="32">
        <f>IFERROR(SQRT((1-I407^2)/U407), "X")</f>
        <v>2.7130373998445981E-3</v>
      </c>
      <c r="K407" s="32">
        <f t="shared" si="66"/>
        <v>368.59056939549731</v>
      </c>
      <c r="L407" s="8">
        <v>0</v>
      </c>
      <c r="M407" s="9">
        <v>1</v>
      </c>
      <c r="N407" s="8">
        <v>0</v>
      </c>
      <c r="O407" s="9">
        <v>0</v>
      </c>
      <c r="P407" s="9">
        <v>0</v>
      </c>
      <c r="Q407" s="9">
        <v>1</v>
      </c>
      <c r="R407" s="9">
        <v>0</v>
      </c>
      <c r="S407" s="8">
        <v>135248</v>
      </c>
      <c r="T407" s="9">
        <v>23</v>
      </c>
      <c r="U407" s="9">
        <f t="shared" si="67"/>
        <v>135224</v>
      </c>
      <c r="V407" s="9">
        <f>COUNTIF(B:B,B407)</f>
        <v>12</v>
      </c>
      <c r="W407" s="7">
        <v>7.2</v>
      </c>
      <c r="X407" s="7">
        <f>BM407-W407-6</f>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0</v>
      </c>
      <c r="BP407">
        <v>1</v>
      </c>
      <c r="BQ407">
        <v>0</v>
      </c>
      <c r="BR407">
        <v>0</v>
      </c>
      <c r="BS407">
        <v>0</v>
      </c>
      <c r="BT407">
        <v>0</v>
      </c>
      <c r="BU407" s="17">
        <v>0</v>
      </c>
      <c r="BV407">
        <v>0</v>
      </c>
      <c r="BW407">
        <v>1</v>
      </c>
      <c r="BX407">
        <v>0</v>
      </c>
      <c r="BY407" s="17">
        <v>0</v>
      </c>
      <c r="BZ407">
        <v>0</v>
      </c>
      <c r="CA407">
        <v>0</v>
      </c>
      <c r="CB407">
        <v>0</v>
      </c>
      <c r="CC407">
        <v>0</v>
      </c>
      <c r="CD407" s="17">
        <v>0</v>
      </c>
      <c r="CE407">
        <v>1</v>
      </c>
      <c r="CF407">
        <v>1</v>
      </c>
      <c r="CG407">
        <v>0</v>
      </c>
      <c r="CH407">
        <v>0</v>
      </c>
      <c r="CI407">
        <v>0</v>
      </c>
      <c r="CJ407">
        <v>0</v>
      </c>
      <c r="CK407">
        <v>0</v>
      </c>
      <c r="CL407">
        <v>1</v>
      </c>
      <c r="CM407">
        <v>0</v>
      </c>
      <c r="CN407">
        <v>0</v>
      </c>
      <c r="CO407">
        <v>0</v>
      </c>
      <c r="CP407" s="17">
        <v>0</v>
      </c>
      <c r="CQ407">
        <v>0.16400000000000001</v>
      </c>
      <c r="CR407">
        <v>127</v>
      </c>
      <c r="CS407">
        <v>1</v>
      </c>
      <c r="CT407">
        <v>0</v>
      </c>
      <c r="CU407">
        <v>31</v>
      </c>
      <c r="DA407" s="33" t="s">
        <v>85</v>
      </c>
    </row>
    <row r="408" spans="1:105" x14ac:dyDescent="0.25">
      <c r="A408">
        <v>407</v>
      </c>
      <c r="B408">
        <v>26</v>
      </c>
      <c r="C408" s="24" t="s">
        <v>261</v>
      </c>
      <c r="D408" s="12">
        <v>14.1</v>
      </c>
      <c r="E408" s="13">
        <v>0.57799999999999996</v>
      </c>
      <c r="F408" s="7">
        <f t="shared" si="68"/>
        <v>24.394463667820069</v>
      </c>
      <c r="G408" s="7">
        <f t="shared" si="64"/>
        <v>13.522</v>
      </c>
      <c r="H408" s="15">
        <f t="shared" si="65"/>
        <v>14.677999999999999</v>
      </c>
      <c r="I408" s="11">
        <f>IFERROR(F408/SQRT(F408^2+U408), "X")</f>
        <v>9.5568279478523185E-2</v>
      </c>
      <c r="J408" s="32">
        <f>IFERROR(SQRT((1-I408^2)/U408), "X")</f>
        <v>3.9176216694032911E-3</v>
      </c>
      <c r="K408" s="32">
        <f t="shared" si="66"/>
        <v>255.25690951988074</v>
      </c>
      <c r="L408" s="8">
        <v>0</v>
      </c>
      <c r="M408" s="9">
        <v>1</v>
      </c>
      <c r="N408" s="8">
        <v>0</v>
      </c>
      <c r="O408" s="9">
        <v>0</v>
      </c>
      <c r="P408" s="9">
        <v>0</v>
      </c>
      <c r="Q408" s="9">
        <v>1</v>
      </c>
      <c r="R408" s="9">
        <v>0</v>
      </c>
      <c r="S408" s="8">
        <v>64585</v>
      </c>
      <c r="T408" s="9">
        <v>23</v>
      </c>
      <c r="U408" s="9">
        <f t="shared" si="67"/>
        <v>64561</v>
      </c>
      <c r="V408" s="9">
        <f>COUNTIF(B:B,B408)</f>
        <v>12</v>
      </c>
      <c r="W408" s="7">
        <v>7.2</v>
      </c>
      <c r="X408" s="7">
        <f>BM408-W408-6</f>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0</v>
      </c>
      <c r="BP408">
        <v>1</v>
      </c>
      <c r="BQ408">
        <v>0</v>
      </c>
      <c r="BR408">
        <v>0</v>
      </c>
      <c r="BS408">
        <v>0</v>
      </c>
      <c r="BT408">
        <v>0</v>
      </c>
      <c r="BU408" s="17">
        <v>0</v>
      </c>
      <c r="BV408">
        <v>0</v>
      </c>
      <c r="BW408">
        <v>1</v>
      </c>
      <c r="BX408">
        <v>0</v>
      </c>
      <c r="BY408" s="17">
        <v>0</v>
      </c>
      <c r="BZ408">
        <v>0</v>
      </c>
      <c r="CA408">
        <v>0</v>
      </c>
      <c r="CB408">
        <v>0</v>
      </c>
      <c r="CC408">
        <v>0</v>
      </c>
      <c r="CD408" s="17">
        <v>0</v>
      </c>
      <c r="CE408">
        <v>1</v>
      </c>
      <c r="CF408">
        <v>1</v>
      </c>
      <c r="CG408">
        <v>0</v>
      </c>
      <c r="CH408">
        <v>0</v>
      </c>
      <c r="CI408">
        <v>0</v>
      </c>
      <c r="CJ408">
        <v>0</v>
      </c>
      <c r="CK408">
        <v>0</v>
      </c>
      <c r="CL408">
        <v>1</v>
      </c>
      <c r="CM408">
        <v>0</v>
      </c>
      <c r="CN408">
        <v>0</v>
      </c>
      <c r="CO408">
        <v>0</v>
      </c>
      <c r="CP408" s="17">
        <v>0</v>
      </c>
      <c r="CQ408">
        <v>0.16400000000000001</v>
      </c>
      <c r="CR408">
        <v>127</v>
      </c>
      <c r="CS408">
        <v>1</v>
      </c>
      <c r="CT408">
        <v>0</v>
      </c>
      <c r="CU408">
        <v>31</v>
      </c>
      <c r="DA408" s="33" t="s">
        <v>85</v>
      </c>
    </row>
    <row r="409" spans="1:105" x14ac:dyDescent="0.25">
      <c r="A409">
        <v>408</v>
      </c>
      <c r="B409" s="50">
        <v>26</v>
      </c>
      <c r="C409" s="51" t="s">
        <v>261</v>
      </c>
      <c r="D409" s="52">
        <v>16.3</v>
      </c>
      <c r="E409" s="53">
        <v>0.71099999999999997</v>
      </c>
      <c r="F409" s="54">
        <f t="shared" si="68"/>
        <v>22.925457102672294</v>
      </c>
      <c r="G409" s="54">
        <f t="shared" si="64"/>
        <v>15.589</v>
      </c>
      <c r="H409" s="55">
        <f t="shared" si="65"/>
        <v>17.010999999999999</v>
      </c>
      <c r="I409" s="56">
        <f>IFERROR(F409/SQRT(F409^2+U409), "X")</f>
        <v>8.986121557159743E-2</v>
      </c>
      <c r="J409" s="57">
        <f>IFERROR(SQRT((1-I409^2)/U409), "X")</f>
        <v>3.9197131454850164E-3</v>
      </c>
      <c r="K409" s="57">
        <f t="shared" si="66"/>
        <v>255.12070982843881</v>
      </c>
      <c r="L409" s="58">
        <v>0</v>
      </c>
      <c r="M409" s="59">
        <v>1</v>
      </c>
      <c r="N409" s="58">
        <v>0</v>
      </c>
      <c r="O409" s="59">
        <v>0</v>
      </c>
      <c r="P409" s="59">
        <v>0</v>
      </c>
      <c r="Q409" s="59">
        <v>1</v>
      </c>
      <c r="R409" s="59">
        <v>0</v>
      </c>
      <c r="S409" s="58">
        <v>64585</v>
      </c>
      <c r="T409" s="59">
        <v>23</v>
      </c>
      <c r="U409" s="59">
        <f t="shared" si="67"/>
        <v>64561</v>
      </c>
      <c r="V409" s="59">
        <f>COUNTIF(B:B,B409)</f>
        <v>12</v>
      </c>
      <c r="W409" s="54">
        <v>7.2</v>
      </c>
      <c r="X409" s="54">
        <f>BM409-W409-6</f>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0</v>
      </c>
      <c r="BP409" s="50">
        <v>1</v>
      </c>
      <c r="BQ409" s="50">
        <v>0</v>
      </c>
      <c r="BR409" s="50">
        <v>0</v>
      </c>
      <c r="BS409" s="50">
        <v>0</v>
      </c>
      <c r="BT409" s="50">
        <v>0</v>
      </c>
      <c r="BU409" s="64">
        <v>0</v>
      </c>
      <c r="BV409" s="50">
        <v>0</v>
      </c>
      <c r="BW409" s="50">
        <v>1</v>
      </c>
      <c r="BX409" s="50">
        <v>0</v>
      </c>
      <c r="BY409" s="64">
        <v>0</v>
      </c>
      <c r="BZ409" s="50">
        <v>0</v>
      </c>
      <c r="CA409" s="50">
        <v>0</v>
      </c>
      <c r="CB409" s="50">
        <v>0</v>
      </c>
      <c r="CC409" s="50">
        <v>0</v>
      </c>
      <c r="CD409" s="64">
        <v>0</v>
      </c>
      <c r="CE409" s="50">
        <v>1</v>
      </c>
      <c r="CF409" s="50">
        <v>1</v>
      </c>
      <c r="CG409" s="50">
        <v>0</v>
      </c>
      <c r="CH409" s="50">
        <v>0</v>
      </c>
      <c r="CI409" s="50">
        <v>0</v>
      </c>
      <c r="CJ409" s="50">
        <v>0</v>
      </c>
      <c r="CK409" s="50">
        <v>0</v>
      </c>
      <c r="CL409">
        <v>1</v>
      </c>
      <c r="CM409" s="50">
        <v>0</v>
      </c>
      <c r="CN409" s="50">
        <v>0</v>
      </c>
      <c r="CO409" s="50">
        <v>0</v>
      </c>
      <c r="CP409" s="64">
        <v>0</v>
      </c>
      <c r="CQ409">
        <v>0.16400000000000001</v>
      </c>
      <c r="CR409">
        <v>127</v>
      </c>
      <c r="CS409">
        <v>1</v>
      </c>
      <c r="CT409">
        <v>0</v>
      </c>
      <c r="CU409">
        <v>31</v>
      </c>
      <c r="DA409" s="33" t="s">
        <v>85</v>
      </c>
    </row>
    <row r="410" spans="1:105" x14ac:dyDescent="0.25">
      <c r="A410">
        <v>409</v>
      </c>
      <c r="B410">
        <v>27</v>
      </c>
      <c r="C410" s="24" t="s">
        <v>490</v>
      </c>
      <c r="D410" s="12">
        <v>4.5999999999999996</v>
      </c>
      <c r="E410" s="13">
        <f t="shared" ref="E410:E417" si="69">D410/F410</f>
        <v>0.13855421686746985</v>
      </c>
      <c r="F410" s="7">
        <v>33.200000000000003</v>
      </c>
      <c r="G410" s="7">
        <f t="shared" si="64"/>
        <v>4.4614457831325298</v>
      </c>
      <c r="H410" s="15">
        <f t="shared" si="65"/>
        <v>4.7385542168674695</v>
      </c>
      <c r="I410" s="11">
        <f>IFERROR(F410/SQRT(F410^2+U410), "X")</f>
        <v>0.3293553550615026</v>
      </c>
      <c r="J410" s="32">
        <f>IFERROR(SQRT((1-I410^2)/U410), "X")</f>
        <v>9.9203420199247758E-3</v>
      </c>
      <c r="K410" s="32">
        <f t="shared" si="66"/>
        <v>100.80297614654044</v>
      </c>
      <c r="L410" s="8">
        <v>0</v>
      </c>
      <c r="M410" s="9">
        <v>1</v>
      </c>
      <c r="N410" s="8">
        <v>0</v>
      </c>
      <c r="O410" s="9">
        <v>0</v>
      </c>
      <c r="P410" s="9">
        <v>0</v>
      </c>
      <c r="Q410" s="9">
        <v>1</v>
      </c>
      <c r="R410" s="9">
        <v>0</v>
      </c>
      <c r="S410" s="8">
        <v>9065</v>
      </c>
      <c r="T410" s="9">
        <v>5</v>
      </c>
      <c r="U410" s="9">
        <f t="shared" si="67"/>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v>0</v>
      </c>
      <c r="BU410" s="17">
        <v>0</v>
      </c>
      <c r="BV410">
        <v>0</v>
      </c>
      <c r="BW410">
        <v>0</v>
      </c>
      <c r="BX410">
        <v>1</v>
      </c>
      <c r="BY410" s="17">
        <v>0</v>
      </c>
      <c r="BZ410">
        <v>0</v>
      </c>
      <c r="CA410">
        <v>0</v>
      </c>
      <c r="CB410">
        <v>0</v>
      </c>
      <c r="CC410">
        <v>0</v>
      </c>
      <c r="CD410" s="17">
        <v>0</v>
      </c>
      <c r="CE410">
        <v>0</v>
      </c>
      <c r="CF410">
        <v>0</v>
      </c>
      <c r="CG410">
        <v>1</v>
      </c>
      <c r="CH410">
        <v>1</v>
      </c>
      <c r="CI410">
        <v>0</v>
      </c>
      <c r="CJ410">
        <v>0</v>
      </c>
      <c r="CK410">
        <v>0</v>
      </c>
      <c r="CL410">
        <v>0</v>
      </c>
      <c r="CM410">
        <v>0</v>
      </c>
      <c r="CN410">
        <v>0</v>
      </c>
      <c r="CO410">
        <v>0</v>
      </c>
      <c r="CP410" s="17">
        <v>0</v>
      </c>
      <c r="CQ410">
        <v>8.5000000000000006E-2</v>
      </c>
      <c r="CR410">
        <v>58</v>
      </c>
      <c r="CS410">
        <v>1</v>
      </c>
      <c r="CT410">
        <v>0</v>
      </c>
      <c r="CU410">
        <v>27</v>
      </c>
      <c r="DA410" s="33" t="s">
        <v>85</v>
      </c>
    </row>
    <row r="411" spans="1:105" x14ac:dyDescent="0.25">
      <c r="A411">
        <v>410</v>
      </c>
      <c r="B411">
        <v>27</v>
      </c>
      <c r="C411" s="24" t="s">
        <v>490</v>
      </c>
      <c r="D411" s="12">
        <v>5.3</v>
      </c>
      <c r="E411" s="13">
        <f t="shared" si="69"/>
        <v>0.2264957264957265</v>
      </c>
      <c r="F411" s="7">
        <v>23.4</v>
      </c>
      <c r="G411" s="7">
        <f t="shared" si="64"/>
        <v>5.0735042735042732</v>
      </c>
      <c r="H411" s="15">
        <f t="shared" si="65"/>
        <v>5.5264957264957264</v>
      </c>
      <c r="I411" s="11">
        <f>IFERROR(F411/SQRT(F411^2+U411), "X")</f>
        <v>0.38591799382353975</v>
      </c>
      <c r="J411" s="32">
        <f>IFERROR(SQRT((1-I411^2)/U411), "X")</f>
        <v>1.6492221958270933E-2</v>
      </c>
      <c r="K411" s="32">
        <f t="shared" si="66"/>
        <v>60.634643562900564</v>
      </c>
      <c r="L411" s="8">
        <v>0</v>
      </c>
      <c r="M411" s="9">
        <v>1</v>
      </c>
      <c r="N411" s="8">
        <v>0</v>
      </c>
      <c r="O411" s="9">
        <v>0</v>
      </c>
      <c r="P411" s="9">
        <v>0</v>
      </c>
      <c r="Q411" s="9">
        <v>1</v>
      </c>
      <c r="R411" s="9">
        <v>0</v>
      </c>
      <c r="S411" s="8">
        <v>3135</v>
      </c>
      <c r="T411" s="9">
        <v>5</v>
      </c>
      <c r="U411" s="9">
        <f t="shared" si="67"/>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v>0</v>
      </c>
      <c r="BU411" s="17">
        <v>0</v>
      </c>
      <c r="BV411">
        <v>0</v>
      </c>
      <c r="BW411">
        <v>0</v>
      </c>
      <c r="BX411">
        <v>1</v>
      </c>
      <c r="BY411" s="17">
        <v>0</v>
      </c>
      <c r="BZ411">
        <v>0</v>
      </c>
      <c r="CA411">
        <v>0</v>
      </c>
      <c r="CB411">
        <v>0</v>
      </c>
      <c r="CC411">
        <v>0</v>
      </c>
      <c r="CD411" s="17">
        <v>0</v>
      </c>
      <c r="CE411">
        <v>0</v>
      </c>
      <c r="CF411">
        <v>0</v>
      </c>
      <c r="CG411">
        <v>1</v>
      </c>
      <c r="CH411">
        <v>1</v>
      </c>
      <c r="CI411">
        <v>0</v>
      </c>
      <c r="CJ411">
        <v>0</v>
      </c>
      <c r="CK411">
        <v>0</v>
      </c>
      <c r="CL411">
        <v>0</v>
      </c>
      <c r="CM411">
        <v>0</v>
      </c>
      <c r="CN411">
        <v>0</v>
      </c>
      <c r="CO411">
        <v>0</v>
      </c>
      <c r="CP411" s="17">
        <v>0</v>
      </c>
      <c r="CQ411">
        <v>8.5000000000000006E-2</v>
      </c>
      <c r="CR411">
        <v>58</v>
      </c>
      <c r="CS411">
        <v>1</v>
      </c>
      <c r="CT411">
        <v>0</v>
      </c>
      <c r="CU411">
        <v>27</v>
      </c>
      <c r="DA411" s="33" t="s">
        <v>85</v>
      </c>
    </row>
    <row r="412" spans="1:105" x14ac:dyDescent="0.25">
      <c r="A412">
        <v>411</v>
      </c>
      <c r="B412">
        <v>27</v>
      </c>
      <c r="C412" s="24" t="s">
        <v>490</v>
      </c>
      <c r="D412" s="12">
        <v>3.6</v>
      </c>
      <c r="E412" s="13">
        <f t="shared" si="69"/>
        <v>6.4285714285714293E-2</v>
      </c>
      <c r="F412" s="7">
        <v>56</v>
      </c>
      <c r="G412" s="7">
        <f t="shared" si="64"/>
        <v>3.5357142857142856</v>
      </c>
      <c r="H412" s="15">
        <f t="shared" si="65"/>
        <v>3.6642857142857146</v>
      </c>
      <c r="I412" s="11">
        <f>IFERROR(F412/SQRT(F412^2+U412), "X")</f>
        <v>0.23199795227200942</v>
      </c>
      <c r="J412" s="32">
        <f>IFERROR(SQRT((1-I412^2)/U412), "X")</f>
        <v>4.1428205762858829E-3</v>
      </c>
      <c r="K412" s="32">
        <f t="shared" si="66"/>
        <v>241.38144087729691</v>
      </c>
      <c r="L412" s="8">
        <v>0</v>
      </c>
      <c r="M412" s="9">
        <v>1</v>
      </c>
      <c r="N412" s="8">
        <v>0</v>
      </c>
      <c r="O412" s="9">
        <v>0</v>
      </c>
      <c r="P412" s="9">
        <v>0</v>
      </c>
      <c r="Q412" s="9">
        <v>1</v>
      </c>
      <c r="R412" s="9">
        <v>0</v>
      </c>
      <c r="S412" s="8">
        <v>55135</v>
      </c>
      <c r="T412" s="9">
        <v>5</v>
      </c>
      <c r="U412" s="9">
        <f t="shared" si="67"/>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v>0</v>
      </c>
      <c r="BU412" s="17">
        <v>0</v>
      </c>
      <c r="BV412">
        <v>0</v>
      </c>
      <c r="BW412">
        <v>0</v>
      </c>
      <c r="BX412">
        <v>1</v>
      </c>
      <c r="BY412" s="17">
        <v>0</v>
      </c>
      <c r="BZ412">
        <v>0</v>
      </c>
      <c r="CA412">
        <v>0</v>
      </c>
      <c r="CB412">
        <v>0</v>
      </c>
      <c r="CC412">
        <v>0</v>
      </c>
      <c r="CD412" s="17">
        <v>0</v>
      </c>
      <c r="CE412">
        <v>0</v>
      </c>
      <c r="CF412">
        <v>0</v>
      </c>
      <c r="CG412">
        <v>1</v>
      </c>
      <c r="CH412">
        <v>1</v>
      </c>
      <c r="CI412">
        <v>0</v>
      </c>
      <c r="CJ412">
        <v>0</v>
      </c>
      <c r="CK412">
        <v>0</v>
      </c>
      <c r="CL412">
        <v>0</v>
      </c>
      <c r="CM412">
        <v>0</v>
      </c>
      <c r="CN412">
        <v>0</v>
      </c>
      <c r="CO412">
        <v>0</v>
      </c>
      <c r="CP412" s="17">
        <v>0</v>
      </c>
      <c r="CQ412">
        <v>8.5000000000000006E-2</v>
      </c>
      <c r="CR412">
        <v>58</v>
      </c>
      <c r="CS412">
        <v>1</v>
      </c>
      <c r="CT412">
        <v>0</v>
      </c>
      <c r="CU412">
        <v>27</v>
      </c>
      <c r="DA412" s="33" t="s">
        <v>85</v>
      </c>
    </row>
    <row r="413" spans="1:105" x14ac:dyDescent="0.25">
      <c r="A413">
        <v>412</v>
      </c>
      <c r="B413">
        <v>27</v>
      </c>
      <c r="C413" s="24" t="s">
        <v>490</v>
      </c>
      <c r="D413" s="12">
        <v>2.8</v>
      </c>
      <c r="E413" s="13">
        <f t="shared" si="69"/>
        <v>9.3023255813953473E-2</v>
      </c>
      <c r="F413" s="7">
        <v>30.1</v>
      </c>
      <c r="G413" s="7">
        <f t="shared" si="64"/>
        <v>2.7069767441860462</v>
      </c>
      <c r="H413" s="15">
        <f t="shared" si="65"/>
        <v>2.8930232558139535</v>
      </c>
      <c r="I413" s="11">
        <f>IFERROR(F413/SQRT(F413^2+U413), "X")</f>
        <v>0.18766370166751487</v>
      </c>
      <c r="J413" s="32">
        <f>IFERROR(SQRT((1-I413^2)/U413), "X")</f>
        <v>6.2346744740038162E-3</v>
      </c>
      <c r="K413" s="32">
        <f t="shared" si="66"/>
        <v>160.39329786496691</v>
      </c>
      <c r="L413" s="8">
        <v>0</v>
      </c>
      <c r="M413" s="9">
        <v>1</v>
      </c>
      <c r="N413" s="8">
        <v>0</v>
      </c>
      <c r="O413" s="9">
        <v>0</v>
      </c>
      <c r="P413" s="9">
        <v>0</v>
      </c>
      <c r="Q413" s="9">
        <v>1</v>
      </c>
      <c r="R413" s="9">
        <v>0</v>
      </c>
      <c r="S413" s="8">
        <v>24826</v>
      </c>
      <c r="T413" s="9">
        <v>5</v>
      </c>
      <c r="U413" s="9">
        <f t="shared" si="67"/>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v>0</v>
      </c>
      <c r="BU413" s="17">
        <v>0</v>
      </c>
      <c r="BV413">
        <v>0</v>
      </c>
      <c r="BW413">
        <v>0</v>
      </c>
      <c r="BX413">
        <v>1</v>
      </c>
      <c r="BY413" s="17">
        <v>0</v>
      </c>
      <c r="BZ413">
        <v>0</v>
      </c>
      <c r="CA413">
        <v>0</v>
      </c>
      <c r="CB413">
        <v>0</v>
      </c>
      <c r="CC413">
        <v>0</v>
      </c>
      <c r="CD413" s="17">
        <v>0</v>
      </c>
      <c r="CE413">
        <v>0</v>
      </c>
      <c r="CF413">
        <v>0</v>
      </c>
      <c r="CG413">
        <v>1</v>
      </c>
      <c r="CH413">
        <v>1</v>
      </c>
      <c r="CI413">
        <v>0</v>
      </c>
      <c r="CJ413">
        <v>0</v>
      </c>
      <c r="CK413">
        <v>0</v>
      </c>
      <c r="CL413">
        <v>0</v>
      </c>
      <c r="CM413">
        <v>0</v>
      </c>
      <c r="CN413">
        <v>0</v>
      </c>
      <c r="CO413">
        <v>0</v>
      </c>
      <c r="CP413" s="17">
        <v>0</v>
      </c>
      <c r="CQ413">
        <v>8.5000000000000006E-2</v>
      </c>
      <c r="CR413">
        <v>58</v>
      </c>
      <c r="CS413">
        <v>1</v>
      </c>
      <c r="CT413">
        <v>0</v>
      </c>
      <c r="CU413">
        <v>27</v>
      </c>
      <c r="DA413" s="33" t="s">
        <v>85</v>
      </c>
    </row>
    <row r="414" spans="1:105" x14ac:dyDescent="0.25">
      <c r="A414">
        <v>413</v>
      </c>
      <c r="B414">
        <v>27</v>
      </c>
      <c r="C414" s="24" t="s">
        <v>490</v>
      </c>
      <c r="D414" s="12">
        <v>2.5</v>
      </c>
      <c r="E414" s="13">
        <f t="shared" si="69"/>
        <v>0.39936102236421728</v>
      </c>
      <c r="F414" s="7">
        <v>6.26</v>
      </c>
      <c r="G414" s="7">
        <f t="shared" si="64"/>
        <v>2.1006389776357826</v>
      </c>
      <c r="H414" s="15">
        <f t="shared" si="65"/>
        <v>2.8993610223642174</v>
      </c>
      <c r="I414" s="11">
        <f>IFERROR(F414/SQRT(F414^2+U414), "X")</f>
        <v>6.5629166615310958E-2</v>
      </c>
      <c r="J414" s="32">
        <f>IFERROR(SQRT((1-I414^2)/U414), "X")</f>
        <v>1.0483892430560858E-2</v>
      </c>
      <c r="K414" s="32">
        <f t="shared" si="66"/>
        <v>95.384420111462646</v>
      </c>
      <c r="L414" s="8">
        <v>0</v>
      </c>
      <c r="M414" s="9">
        <v>1</v>
      </c>
      <c r="N414" s="8">
        <v>0</v>
      </c>
      <c r="O414" s="9">
        <v>0</v>
      </c>
      <c r="P414" s="9">
        <v>0</v>
      </c>
      <c r="Q414" s="9">
        <v>1</v>
      </c>
      <c r="R414" s="9">
        <v>0</v>
      </c>
      <c r="S414" s="8">
        <v>9065</v>
      </c>
      <c r="T414" s="9">
        <v>5</v>
      </c>
      <c r="U414" s="9">
        <f t="shared" si="67"/>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v>0</v>
      </c>
      <c r="BU414" s="17">
        <v>0</v>
      </c>
      <c r="BV414">
        <v>0</v>
      </c>
      <c r="BW414">
        <v>0</v>
      </c>
      <c r="BX414">
        <v>1</v>
      </c>
      <c r="BY414" s="17">
        <v>0</v>
      </c>
      <c r="BZ414">
        <v>0</v>
      </c>
      <c r="CA414">
        <v>0</v>
      </c>
      <c r="CB414">
        <v>0</v>
      </c>
      <c r="CC414">
        <v>0</v>
      </c>
      <c r="CD414" s="17">
        <v>0</v>
      </c>
      <c r="CE414">
        <v>0</v>
      </c>
      <c r="CF414">
        <v>0</v>
      </c>
      <c r="CG414">
        <v>1</v>
      </c>
      <c r="CH414">
        <v>1</v>
      </c>
      <c r="CI414">
        <v>0</v>
      </c>
      <c r="CJ414">
        <v>0</v>
      </c>
      <c r="CK414">
        <v>0</v>
      </c>
      <c r="CL414">
        <v>0</v>
      </c>
      <c r="CM414">
        <v>0</v>
      </c>
      <c r="CN414">
        <v>0</v>
      </c>
      <c r="CO414">
        <v>0</v>
      </c>
      <c r="CP414" s="17">
        <v>0</v>
      </c>
      <c r="CQ414">
        <v>8.5000000000000006E-2</v>
      </c>
      <c r="CR414">
        <v>58</v>
      </c>
      <c r="CS414">
        <v>1</v>
      </c>
      <c r="CT414">
        <v>0</v>
      </c>
      <c r="CU414">
        <v>27</v>
      </c>
      <c r="DA414" s="33" t="s">
        <v>85</v>
      </c>
    </row>
    <row r="415" spans="1:105" x14ac:dyDescent="0.25">
      <c r="A415">
        <v>414</v>
      </c>
      <c r="B415">
        <v>27</v>
      </c>
      <c r="C415" s="24" t="s">
        <v>490</v>
      </c>
      <c r="D415" s="12">
        <v>2.4</v>
      </c>
      <c r="E415" s="13">
        <f t="shared" si="69"/>
        <v>0.69364161849710981</v>
      </c>
      <c r="F415" s="7">
        <v>3.46</v>
      </c>
      <c r="G415" s="7">
        <f t="shared" si="64"/>
        <v>1.70635838150289</v>
      </c>
      <c r="H415" s="15">
        <f t="shared" si="65"/>
        <v>3.0936416184971098</v>
      </c>
      <c r="I415" s="11">
        <f>IFERROR(F415/SQRT(F415^2+U415), "X")</f>
        <v>6.173679701695501E-2</v>
      </c>
      <c r="J415" s="32">
        <f>IFERROR(SQRT((1-I415^2)/U415), "X")</f>
        <v>1.7843004918195092E-2</v>
      </c>
      <c r="K415" s="32">
        <f t="shared" si="66"/>
        <v>56.044371706711097</v>
      </c>
      <c r="L415" s="8">
        <v>0</v>
      </c>
      <c r="M415" s="9">
        <v>1</v>
      </c>
      <c r="N415" s="8">
        <v>0</v>
      </c>
      <c r="O415" s="9">
        <v>0</v>
      </c>
      <c r="P415" s="9">
        <v>0</v>
      </c>
      <c r="Q415" s="9">
        <v>1</v>
      </c>
      <c r="R415" s="9">
        <v>0</v>
      </c>
      <c r="S415" s="8">
        <v>3135</v>
      </c>
      <c r="T415" s="9">
        <v>5</v>
      </c>
      <c r="U415" s="9">
        <f t="shared" si="67"/>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v>0</v>
      </c>
      <c r="BU415" s="17">
        <v>0</v>
      </c>
      <c r="BV415">
        <v>0</v>
      </c>
      <c r="BW415">
        <v>0</v>
      </c>
      <c r="BX415">
        <v>1</v>
      </c>
      <c r="BY415" s="17">
        <v>0</v>
      </c>
      <c r="BZ415">
        <v>0</v>
      </c>
      <c r="CA415">
        <v>0</v>
      </c>
      <c r="CB415">
        <v>0</v>
      </c>
      <c r="CC415">
        <v>0</v>
      </c>
      <c r="CD415" s="17">
        <v>0</v>
      </c>
      <c r="CE415">
        <v>0</v>
      </c>
      <c r="CF415">
        <v>0</v>
      </c>
      <c r="CG415">
        <v>1</v>
      </c>
      <c r="CH415">
        <v>1</v>
      </c>
      <c r="CI415">
        <v>0</v>
      </c>
      <c r="CJ415">
        <v>0</v>
      </c>
      <c r="CK415">
        <v>0</v>
      </c>
      <c r="CL415">
        <v>0</v>
      </c>
      <c r="CM415">
        <v>0</v>
      </c>
      <c r="CN415">
        <v>0</v>
      </c>
      <c r="CO415">
        <v>0</v>
      </c>
      <c r="CP415" s="17">
        <v>0</v>
      </c>
      <c r="CQ415">
        <v>8.5000000000000006E-2</v>
      </c>
      <c r="CR415">
        <v>58</v>
      </c>
      <c r="CS415">
        <v>1</v>
      </c>
      <c r="CT415">
        <v>0</v>
      </c>
      <c r="CU415">
        <v>27</v>
      </c>
      <c r="DA415" s="33" t="s">
        <v>85</v>
      </c>
    </row>
    <row r="416" spans="1:105" x14ac:dyDescent="0.25">
      <c r="A416">
        <v>415</v>
      </c>
      <c r="B416">
        <v>27</v>
      </c>
      <c r="C416" s="24" t="s">
        <v>490</v>
      </c>
      <c r="D416" s="12">
        <v>3.2</v>
      </c>
      <c r="E416" s="13">
        <f t="shared" si="69"/>
        <v>0.11228070175438597</v>
      </c>
      <c r="F416" s="7">
        <v>28.5</v>
      </c>
      <c r="G416" s="7">
        <f t="shared" si="64"/>
        <v>3.0877192982456143</v>
      </c>
      <c r="H416" s="15">
        <f t="shared" si="65"/>
        <v>3.312280701754386</v>
      </c>
      <c r="I416" s="11">
        <f>IFERROR(F416/SQRT(F416^2+U416), "X")</f>
        <v>0.12049770538708542</v>
      </c>
      <c r="J416" s="32">
        <f>IFERROR(SQRT((1-I416^2)/U416), "X")</f>
        <v>4.2279896627047519E-3</v>
      </c>
      <c r="K416" s="32">
        <f t="shared" si="66"/>
        <v>236.51902671878216</v>
      </c>
      <c r="L416" s="8">
        <v>0</v>
      </c>
      <c r="M416" s="9">
        <v>1</v>
      </c>
      <c r="N416" s="8">
        <v>0</v>
      </c>
      <c r="O416" s="9">
        <v>0</v>
      </c>
      <c r="P416" s="9">
        <v>0</v>
      </c>
      <c r="Q416" s="9">
        <v>1</v>
      </c>
      <c r="R416" s="9">
        <v>0</v>
      </c>
      <c r="S416" s="8">
        <v>55135</v>
      </c>
      <c r="T416" s="9">
        <v>5</v>
      </c>
      <c r="U416" s="9">
        <f t="shared" si="67"/>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v>0</v>
      </c>
      <c r="BU416" s="17">
        <v>0</v>
      </c>
      <c r="BV416">
        <v>0</v>
      </c>
      <c r="BW416">
        <v>0</v>
      </c>
      <c r="BX416">
        <v>1</v>
      </c>
      <c r="BY416" s="17">
        <v>0</v>
      </c>
      <c r="BZ416">
        <v>0</v>
      </c>
      <c r="CA416">
        <v>0</v>
      </c>
      <c r="CB416">
        <v>0</v>
      </c>
      <c r="CC416">
        <v>0</v>
      </c>
      <c r="CD416" s="17">
        <v>0</v>
      </c>
      <c r="CE416">
        <v>0</v>
      </c>
      <c r="CF416">
        <v>0</v>
      </c>
      <c r="CG416">
        <v>1</v>
      </c>
      <c r="CH416">
        <v>1</v>
      </c>
      <c r="CI416">
        <v>0</v>
      </c>
      <c r="CJ416">
        <v>0</v>
      </c>
      <c r="CK416">
        <v>0</v>
      </c>
      <c r="CL416">
        <v>0</v>
      </c>
      <c r="CM416">
        <v>0</v>
      </c>
      <c r="CN416">
        <v>0</v>
      </c>
      <c r="CO416">
        <v>0</v>
      </c>
      <c r="CP416" s="17">
        <v>0</v>
      </c>
      <c r="CQ416">
        <v>8.5000000000000006E-2</v>
      </c>
      <c r="CR416">
        <v>58</v>
      </c>
      <c r="CS416">
        <v>1</v>
      </c>
      <c r="CT416">
        <v>0</v>
      </c>
      <c r="CU416">
        <v>27</v>
      </c>
      <c r="DA416" s="33" t="s">
        <v>85</v>
      </c>
    </row>
    <row r="417" spans="1:105" s="50" customFormat="1" x14ac:dyDescent="0.25">
      <c r="A417" s="50">
        <v>416</v>
      </c>
      <c r="B417" s="50">
        <v>27</v>
      </c>
      <c r="C417" s="51" t="s">
        <v>490</v>
      </c>
      <c r="D417" s="52">
        <v>1.9</v>
      </c>
      <c r="E417" s="53">
        <f t="shared" si="69"/>
        <v>0.14843749999999997</v>
      </c>
      <c r="F417" s="54">
        <v>12.8</v>
      </c>
      <c r="G417" s="54">
        <f t="shared" si="64"/>
        <v>1.7515624999999999</v>
      </c>
      <c r="H417" s="55">
        <f t="shared" si="65"/>
        <v>2.0484374999999999</v>
      </c>
      <c r="I417" s="56">
        <f>IFERROR(F417/SQRT(F417^2+U417), "X")</f>
        <v>8.0980485224041943E-2</v>
      </c>
      <c r="J417" s="57">
        <f>IFERROR(SQRT((1-I417^2)/U417), "X")</f>
        <v>6.3266004081282768E-3</v>
      </c>
      <c r="K417" s="57">
        <f t="shared" si="66"/>
        <v>158.06277234061156</v>
      </c>
      <c r="L417" s="58">
        <v>0</v>
      </c>
      <c r="M417" s="59">
        <v>1</v>
      </c>
      <c r="N417" s="58">
        <v>0</v>
      </c>
      <c r="O417" s="59">
        <v>0</v>
      </c>
      <c r="P417" s="59">
        <v>0</v>
      </c>
      <c r="Q417" s="59">
        <v>1</v>
      </c>
      <c r="R417" s="59">
        <v>0</v>
      </c>
      <c r="S417" s="58">
        <v>24826</v>
      </c>
      <c r="T417" s="59">
        <v>5</v>
      </c>
      <c r="U417" s="59">
        <f t="shared" si="67"/>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50">
        <v>0</v>
      </c>
      <c r="BU417" s="64">
        <v>0</v>
      </c>
      <c r="BV417" s="50">
        <v>0</v>
      </c>
      <c r="BW417" s="50">
        <v>0</v>
      </c>
      <c r="BX417" s="50">
        <v>1</v>
      </c>
      <c r="BY417" s="64">
        <v>0</v>
      </c>
      <c r="BZ417" s="50">
        <v>0</v>
      </c>
      <c r="CA417" s="50">
        <v>0</v>
      </c>
      <c r="CB417" s="50">
        <v>0</v>
      </c>
      <c r="CC417" s="50">
        <v>0</v>
      </c>
      <c r="CD417" s="64">
        <v>0</v>
      </c>
      <c r="CE417" s="50">
        <v>0</v>
      </c>
      <c r="CF417" s="50">
        <v>0</v>
      </c>
      <c r="CG417" s="50">
        <v>1</v>
      </c>
      <c r="CH417" s="50">
        <v>1</v>
      </c>
      <c r="CI417" s="50">
        <v>0</v>
      </c>
      <c r="CJ417" s="50">
        <v>0</v>
      </c>
      <c r="CK417" s="50">
        <v>0</v>
      </c>
      <c r="CL417">
        <v>0</v>
      </c>
      <c r="CM417" s="50">
        <v>0</v>
      </c>
      <c r="CN417" s="50">
        <v>0</v>
      </c>
      <c r="CO417" s="50">
        <v>0</v>
      </c>
      <c r="CP417" s="64">
        <v>0</v>
      </c>
      <c r="CQ417">
        <v>8.5000000000000006E-2</v>
      </c>
      <c r="CR417">
        <v>58</v>
      </c>
      <c r="CS417">
        <v>1</v>
      </c>
      <c r="CT417">
        <v>0</v>
      </c>
      <c r="CU417">
        <v>27</v>
      </c>
      <c r="CV417" s="66"/>
      <c r="DA417" s="33" t="s">
        <v>85</v>
      </c>
    </row>
    <row r="418" spans="1:105" x14ac:dyDescent="0.25">
      <c r="A418">
        <v>417</v>
      </c>
      <c r="B418">
        <v>28</v>
      </c>
      <c r="C418" s="24" t="s">
        <v>275</v>
      </c>
      <c r="D418" s="12">
        <v>4.8</v>
      </c>
      <c r="E418" s="13">
        <v>0.3</v>
      </c>
      <c r="F418" s="7">
        <f t="shared" ref="F418:F426" si="70">D418/E418</f>
        <v>16</v>
      </c>
      <c r="G418" s="7">
        <f t="shared" si="64"/>
        <v>4.5</v>
      </c>
      <c r="H418" s="15">
        <f t="shared" si="65"/>
        <v>5.0999999999999996</v>
      </c>
      <c r="I418" s="11">
        <f>IFERROR(F418/SQRT(F418^2+U418), "X")</f>
        <v>0.36891438072857313</v>
      </c>
      <c r="J418" s="32">
        <f>IFERROR(SQRT((1-I418^2)/U418), "X")</f>
        <v>2.3057148795535824E-2</v>
      </c>
      <c r="K418" s="32">
        <f t="shared" si="66"/>
        <v>43.370496884402876</v>
      </c>
      <c r="L418" s="8">
        <v>1</v>
      </c>
      <c r="M418" s="9">
        <v>0</v>
      </c>
      <c r="N418" s="8">
        <v>0</v>
      </c>
      <c r="O418" s="9">
        <v>0</v>
      </c>
      <c r="P418" s="9">
        <v>0</v>
      </c>
      <c r="Q418" s="9">
        <v>0</v>
      </c>
      <c r="R418" s="9">
        <v>1</v>
      </c>
      <c r="S418" s="8">
        <v>1629</v>
      </c>
      <c r="T418" s="9">
        <v>3</v>
      </c>
      <c r="U418" s="9">
        <f t="shared" si="67"/>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7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v>0</v>
      </c>
      <c r="BU418" s="17">
        <v>0</v>
      </c>
      <c r="BV418">
        <v>0</v>
      </c>
      <c r="BW418">
        <v>0</v>
      </c>
      <c r="BX418">
        <v>1</v>
      </c>
      <c r="BY418" s="17">
        <v>0</v>
      </c>
      <c r="BZ418">
        <v>0</v>
      </c>
      <c r="CA418">
        <v>0</v>
      </c>
      <c r="CB418">
        <v>0</v>
      </c>
      <c r="CC418">
        <v>0</v>
      </c>
      <c r="CD418" s="17">
        <v>0</v>
      </c>
      <c r="CE418">
        <v>0</v>
      </c>
      <c r="CF418">
        <v>0</v>
      </c>
      <c r="CG418">
        <v>1</v>
      </c>
      <c r="CH418">
        <v>1</v>
      </c>
      <c r="CI418">
        <v>0</v>
      </c>
      <c r="CJ418">
        <v>0</v>
      </c>
      <c r="CK418">
        <v>0</v>
      </c>
      <c r="CL418">
        <v>0</v>
      </c>
      <c r="CM418">
        <v>0</v>
      </c>
      <c r="CN418">
        <v>0</v>
      </c>
      <c r="CO418">
        <v>0</v>
      </c>
      <c r="CP418" s="17">
        <v>0</v>
      </c>
      <c r="CQ418">
        <v>2.3E-2</v>
      </c>
      <c r="CR418">
        <v>97</v>
      </c>
      <c r="CS418">
        <v>1</v>
      </c>
      <c r="CT418">
        <v>0</v>
      </c>
      <c r="CU418">
        <v>30</v>
      </c>
      <c r="DA418" s="33" t="s">
        <v>85</v>
      </c>
    </row>
    <row r="419" spans="1:105" x14ac:dyDescent="0.25">
      <c r="A419">
        <v>418</v>
      </c>
      <c r="B419">
        <v>28</v>
      </c>
      <c r="C419" s="24" t="s">
        <v>275</v>
      </c>
      <c r="D419" s="12">
        <v>4.5999999999999996</v>
      </c>
      <c r="E419" s="13">
        <v>0.3</v>
      </c>
      <c r="F419" s="7">
        <f t="shared" si="70"/>
        <v>15.333333333333332</v>
      </c>
      <c r="G419" s="7">
        <f t="shared" si="64"/>
        <v>4.3</v>
      </c>
      <c r="H419" s="15">
        <f t="shared" si="65"/>
        <v>4.8999999999999995</v>
      </c>
      <c r="I419" s="11">
        <f>IFERROR(F419/SQRT(F419^2+U419), "X")</f>
        <v>0.32167832167832161</v>
      </c>
      <c r="J419" s="32">
        <f>IFERROR(SQRT((1-I419^2)/U419), "X")</f>
        <v>2.097902097902098E-2</v>
      </c>
      <c r="K419" s="32">
        <f t="shared" si="66"/>
        <v>47.666666666666664</v>
      </c>
      <c r="L419" s="8">
        <v>1</v>
      </c>
      <c r="M419" s="9">
        <v>0</v>
      </c>
      <c r="N419" s="8">
        <v>0</v>
      </c>
      <c r="O419" s="9">
        <v>0</v>
      </c>
      <c r="P419" s="9">
        <v>0</v>
      </c>
      <c r="Q419" s="9">
        <v>0</v>
      </c>
      <c r="R419" s="9">
        <v>1</v>
      </c>
      <c r="S419" s="8">
        <v>2041</v>
      </c>
      <c r="T419" s="9">
        <v>3</v>
      </c>
      <c r="U419" s="9">
        <f t="shared" si="67"/>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7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v>0</v>
      </c>
      <c r="BU419" s="17">
        <v>0</v>
      </c>
      <c r="BV419">
        <v>0</v>
      </c>
      <c r="BW419">
        <v>0</v>
      </c>
      <c r="BX419">
        <v>1</v>
      </c>
      <c r="BY419" s="17">
        <v>0</v>
      </c>
      <c r="BZ419">
        <v>0</v>
      </c>
      <c r="CA419">
        <v>0</v>
      </c>
      <c r="CB419">
        <v>0</v>
      </c>
      <c r="CC419">
        <v>0</v>
      </c>
      <c r="CD419" s="17">
        <v>0</v>
      </c>
      <c r="CE419">
        <v>0</v>
      </c>
      <c r="CF419">
        <v>0</v>
      </c>
      <c r="CG419">
        <v>1</v>
      </c>
      <c r="CH419">
        <v>1</v>
      </c>
      <c r="CI419">
        <v>0</v>
      </c>
      <c r="CJ419">
        <v>0</v>
      </c>
      <c r="CK419">
        <v>0</v>
      </c>
      <c r="CL419">
        <v>0</v>
      </c>
      <c r="CM419">
        <v>0</v>
      </c>
      <c r="CN419">
        <v>0</v>
      </c>
      <c r="CO419">
        <v>0</v>
      </c>
      <c r="CP419" s="17">
        <v>0</v>
      </c>
      <c r="CQ419">
        <v>2.3E-2</v>
      </c>
      <c r="CR419">
        <v>97</v>
      </c>
      <c r="CS419">
        <v>1</v>
      </c>
      <c r="CT419">
        <v>0</v>
      </c>
      <c r="CU419">
        <v>30</v>
      </c>
      <c r="DA419" s="33" t="s">
        <v>85</v>
      </c>
    </row>
    <row r="420" spans="1:105" x14ac:dyDescent="0.25">
      <c r="A420">
        <v>419</v>
      </c>
      <c r="B420">
        <v>28</v>
      </c>
      <c r="C420" s="24" t="s">
        <v>275</v>
      </c>
      <c r="D420" s="12">
        <v>5.3</v>
      </c>
      <c r="E420" s="13">
        <v>0.3</v>
      </c>
      <c r="F420" s="7">
        <f t="shared" si="70"/>
        <v>17.666666666666668</v>
      </c>
      <c r="G420" s="7">
        <f t="shared" si="64"/>
        <v>5</v>
      </c>
      <c r="H420" s="15">
        <f t="shared" si="65"/>
        <v>5.6</v>
      </c>
      <c r="I420" s="11">
        <f>IFERROR(F420/SQRT(F420^2+U420), "X")</f>
        <v>0.30955535968034781</v>
      </c>
      <c r="J420" s="32">
        <f>IFERROR(SQRT((1-I420^2)/U420), "X")</f>
        <v>1.7522001491340439E-2</v>
      </c>
      <c r="K420" s="32">
        <f t="shared" si="66"/>
        <v>57.071105746350419</v>
      </c>
      <c r="L420" s="8">
        <v>1</v>
      </c>
      <c r="M420" s="9">
        <v>0</v>
      </c>
      <c r="N420" s="8">
        <v>0</v>
      </c>
      <c r="O420" s="9">
        <v>0</v>
      </c>
      <c r="P420" s="9">
        <v>0</v>
      </c>
      <c r="Q420" s="9">
        <v>0</v>
      </c>
      <c r="R420" s="9">
        <v>1</v>
      </c>
      <c r="S420" s="8">
        <v>2949</v>
      </c>
      <c r="T420" s="9">
        <v>3</v>
      </c>
      <c r="U420" s="9">
        <f t="shared" si="67"/>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7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v>0</v>
      </c>
      <c r="BU420" s="17">
        <v>0</v>
      </c>
      <c r="BV420">
        <v>0</v>
      </c>
      <c r="BW420">
        <v>0</v>
      </c>
      <c r="BX420">
        <v>1</v>
      </c>
      <c r="BY420" s="17">
        <v>0</v>
      </c>
      <c r="BZ420">
        <v>0</v>
      </c>
      <c r="CA420">
        <v>0</v>
      </c>
      <c r="CB420">
        <v>0</v>
      </c>
      <c r="CC420">
        <v>0</v>
      </c>
      <c r="CD420" s="17">
        <v>0</v>
      </c>
      <c r="CE420">
        <v>0</v>
      </c>
      <c r="CF420">
        <v>0</v>
      </c>
      <c r="CG420">
        <v>1</v>
      </c>
      <c r="CH420">
        <v>1</v>
      </c>
      <c r="CI420">
        <v>0</v>
      </c>
      <c r="CJ420">
        <v>0</v>
      </c>
      <c r="CK420">
        <v>0</v>
      </c>
      <c r="CL420">
        <v>0</v>
      </c>
      <c r="CM420">
        <v>0</v>
      </c>
      <c r="CN420">
        <v>0</v>
      </c>
      <c r="CO420">
        <v>0</v>
      </c>
      <c r="CP420" s="17">
        <v>0</v>
      </c>
      <c r="CQ420">
        <v>2.3E-2</v>
      </c>
      <c r="CR420">
        <v>97</v>
      </c>
      <c r="CS420">
        <v>1</v>
      </c>
      <c r="CT420">
        <v>0</v>
      </c>
      <c r="CU420">
        <v>30</v>
      </c>
      <c r="DA420" s="33" t="s">
        <v>85</v>
      </c>
    </row>
    <row r="421" spans="1:105" x14ac:dyDescent="0.25">
      <c r="A421">
        <v>420</v>
      </c>
      <c r="B421">
        <v>28</v>
      </c>
      <c r="C421" s="24" t="s">
        <v>275</v>
      </c>
      <c r="D421" s="12">
        <v>7</v>
      </c>
      <c r="E421" s="13">
        <v>0.6</v>
      </c>
      <c r="F421" s="7">
        <f t="shared" si="70"/>
        <v>11.666666666666668</v>
      </c>
      <c r="G421" s="7">
        <f t="shared" si="64"/>
        <v>6.4</v>
      </c>
      <c r="H421" s="15">
        <f t="shared" si="65"/>
        <v>7.6</v>
      </c>
      <c r="I421" s="11">
        <f>IFERROR(F421/SQRT(F421^2+U421), "X")</f>
        <v>0.28395287839479089</v>
      </c>
      <c r="J421" s="32">
        <f>IFERROR(SQRT((1-I421^2)/U421), "X")</f>
        <v>2.4338818148124934E-2</v>
      </c>
      <c r="K421" s="32">
        <f t="shared" si="66"/>
        <v>41.08662934716245</v>
      </c>
      <c r="L421" s="8">
        <v>1</v>
      </c>
      <c r="M421" s="9">
        <v>0</v>
      </c>
      <c r="N421" s="8">
        <v>0</v>
      </c>
      <c r="O421" s="9">
        <v>0</v>
      </c>
      <c r="P421" s="9">
        <v>0</v>
      </c>
      <c r="Q421" s="9">
        <v>0</v>
      </c>
      <c r="R421" s="9">
        <v>1</v>
      </c>
      <c r="S421" s="8">
        <v>1556</v>
      </c>
      <c r="T421" s="9">
        <v>3</v>
      </c>
      <c r="U421" s="9">
        <f t="shared" si="67"/>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7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v>0</v>
      </c>
      <c r="BU421" s="17">
        <v>0</v>
      </c>
      <c r="BV421">
        <v>0</v>
      </c>
      <c r="BW421">
        <v>0</v>
      </c>
      <c r="BX421">
        <v>1</v>
      </c>
      <c r="BY421" s="17">
        <v>0</v>
      </c>
      <c r="BZ421">
        <v>0</v>
      </c>
      <c r="CA421">
        <v>0</v>
      </c>
      <c r="CB421">
        <v>0</v>
      </c>
      <c r="CC421">
        <v>0</v>
      </c>
      <c r="CD421" s="17">
        <v>0</v>
      </c>
      <c r="CE421">
        <v>0</v>
      </c>
      <c r="CF421">
        <v>0</v>
      </c>
      <c r="CG421">
        <v>1</v>
      </c>
      <c r="CH421">
        <v>1</v>
      </c>
      <c r="CI421">
        <v>0</v>
      </c>
      <c r="CJ421">
        <v>0</v>
      </c>
      <c r="CK421">
        <v>0</v>
      </c>
      <c r="CL421">
        <v>0</v>
      </c>
      <c r="CM421">
        <v>0</v>
      </c>
      <c r="CN421">
        <v>0</v>
      </c>
      <c r="CO421">
        <v>0</v>
      </c>
      <c r="CP421" s="17">
        <v>0</v>
      </c>
      <c r="CQ421">
        <v>2.3E-2</v>
      </c>
      <c r="CR421">
        <v>97</v>
      </c>
      <c r="CS421">
        <v>1</v>
      </c>
      <c r="CT421">
        <v>0</v>
      </c>
      <c r="CU421">
        <v>30</v>
      </c>
      <c r="DA421" s="33" t="s">
        <v>85</v>
      </c>
    </row>
    <row r="422" spans="1:105" x14ac:dyDescent="0.25">
      <c r="A422">
        <v>421</v>
      </c>
      <c r="B422">
        <v>28</v>
      </c>
      <c r="C422" s="24" t="s">
        <v>275</v>
      </c>
      <c r="D422" s="12">
        <v>9.1</v>
      </c>
      <c r="E422" s="13">
        <v>0.4</v>
      </c>
      <c r="F422" s="7">
        <f t="shared" si="70"/>
        <v>22.749999999999996</v>
      </c>
      <c r="G422" s="7">
        <f t="shared" si="64"/>
        <v>8.6999999999999993</v>
      </c>
      <c r="H422" s="15">
        <f t="shared" si="65"/>
        <v>9.5</v>
      </c>
      <c r="I422" s="11">
        <f>IFERROR(F422/SQRT(F422^2+U422), "X")</f>
        <v>0.44230554911311321</v>
      </c>
      <c r="J422" s="32">
        <f>IFERROR(SQRT((1-I422^2)/U422), "X")</f>
        <v>1.9442002158818167E-2</v>
      </c>
      <c r="K422" s="32">
        <f t="shared" si="66"/>
        <v>51.435031836288388</v>
      </c>
      <c r="L422" s="8">
        <v>1</v>
      </c>
      <c r="M422" s="9">
        <v>0</v>
      </c>
      <c r="N422" s="8">
        <v>0</v>
      </c>
      <c r="O422" s="9">
        <v>0</v>
      </c>
      <c r="P422" s="9">
        <v>0</v>
      </c>
      <c r="Q422" s="9">
        <v>0</v>
      </c>
      <c r="R422" s="9">
        <v>1</v>
      </c>
      <c r="S422" s="8">
        <v>2132</v>
      </c>
      <c r="T422" s="9">
        <v>3</v>
      </c>
      <c r="U422" s="9">
        <f t="shared" si="67"/>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7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v>0</v>
      </c>
      <c r="BU422" s="17">
        <v>0</v>
      </c>
      <c r="BV422">
        <v>0</v>
      </c>
      <c r="BW422">
        <v>0</v>
      </c>
      <c r="BX422">
        <v>1</v>
      </c>
      <c r="BY422" s="17">
        <v>0</v>
      </c>
      <c r="BZ422">
        <v>0</v>
      </c>
      <c r="CA422">
        <v>0</v>
      </c>
      <c r="CB422">
        <v>0</v>
      </c>
      <c r="CC422">
        <v>0</v>
      </c>
      <c r="CD422" s="17">
        <v>0</v>
      </c>
      <c r="CE422">
        <v>0</v>
      </c>
      <c r="CF422">
        <v>0</v>
      </c>
      <c r="CG422">
        <v>1</v>
      </c>
      <c r="CH422">
        <v>1</v>
      </c>
      <c r="CI422">
        <v>0</v>
      </c>
      <c r="CJ422">
        <v>0</v>
      </c>
      <c r="CK422">
        <v>0</v>
      </c>
      <c r="CL422">
        <v>0</v>
      </c>
      <c r="CM422">
        <v>0</v>
      </c>
      <c r="CN422">
        <v>0</v>
      </c>
      <c r="CO422">
        <v>0</v>
      </c>
      <c r="CP422" s="17">
        <v>0</v>
      </c>
      <c r="CQ422">
        <v>2.3E-2</v>
      </c>
      <c r="CR422">
        <v>97</v>
      </c>
      <c r="CS422">
        <v>1</v>
      </c>
      <c r="CT422">
        <v>0</v>
      </c>
      <c r="CU422">
        <v>30</v>
      </c>
      <c r="DA422" s="33" t="s">
        <v>85</v>
      </c>
    </row>
    <row r="423" spans="1:105" x14ac:dyDescent="0.25">
      <c r="A423">
        <v>422</v>
      </c>
      <c r="B423">
        <v>28</v>
      </c>
      <c r="C423" s="24" t="s">
        <v>275</v>
      </c>
      <c r="D423" s="12">
        <v>8.1</v>
      </c>
      <c r="E423" s="13">
        <v>0.2</v>
      </c>
      <c r="F423" s="7">
        <f t="shared" si="70"/>
        <v>40.499999999999993</v>
      </c>
      <c r="G423" s="7">
        <f t="shared" si="64"/>
        <v>7.8999999999999995</v>
      </c>
      <c r="H423" s="15">
        <f t="shared" si="65"/>
        <v>8.2999999999999989</v>
      </c>
      <c r="I423" s="11">
        <f>IFERROR(F423/SQRT(F423^2+U423), "X")</f>
        <v>0.42586185739690013</v>
      </c>
      <c r="J423" s="32">
        <f>IFERROR(SQRT((1-I423^2)/U423), "X")</f>
        <v>1.051510759004692E-2</v>
      </c>
      <c r="K423" s="32">
        <f t="shared" si="66"/>
        <v>95.101261821281838</v>
      </c>
      <c r="L423" s="8">
        <v>1</v>
      </c>
      <c r="M423" s="9">
        <v>0</v>
      </c>
      <c r="N423" s="8">
        <v>0</v>
      </c>
      <c r="O423" s="9">
        <v>0</v>
      </c>
      <c r="P423" s="9">
        <v>0</v>
      </c>
      <c r="Q423" s="9">
        <v>0</v>
      </c>
      <c r="R423" s="9">
        <v>1</v>
      </c>
      <c r="S423" s="8">
        <v>7408</v>
      </c>
      <c r="T423" s="9">
        <v>3</v>
      </c>
      <c r="U423" s="9">
        <f t="shared" si="67"/>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7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v>0</v>
      </c>
      <c r="BU423" s="17">
        <v>0</v>
      </c>
      <c r="BV423">
        <v>0</v>
      </c>
      <c r="BW423">
        <v>0</v>
      </c>
      <c r="BX423">
        <v>1</v>
      </c>
      <c r="BY423" s="17">
        <v>0</v>
      </c>
      <c r="BZ423">
        <v>0</v>
      </c>
      <c r="CA423">
        <v>0</v>
      </c>
      <c r="CB423">
        <v>0</v>
      </c>
      <c r="CC423">
        <v>0</v>
      </c>
      <c r="CD423" s="17">
        <v>0</v>
      </c>
      <c r="CE423">
        <v>0</v>
      </c>
      <c r="CF423">
        <v>0</v>
      </c>
      <c r="CG423">
        <v>1</v>
      </c>
      <c r="CH423">
        <v>1</v>
      </c>
      <c r="CI423">
        <v>0</v>
      </c>
      <c r="CJ423">
        <v>0</v>
      </c>
      <c r="CK423">
        <v>0</v>
      </c>
      <c r="CL423">
        <v>0</v>
      </c>
      <c r="CM423">
        <v>0</v>
      </c>
      <c r="CN423">
        <v>0</v>
      </c>
      <c r="CO423">
        <v>0</v>
      </c>
      <c r="CP423" s="17">
        <v>0</v>
      </c>
      <c r="CQ423">
        <v>2.3E-2</v>
      </c>
      <c r="CR423">
        <v>97</v>
      </c>
      <c r="CS423">
        <v>1</v>
      </c>
      <c r="CT423">
        <v>0</v>
      </c>
      <c r="CU423">
        <v>30</v>
      </c>
      <c r="DA423" s="33" t="s">
        <v>85</v>
      </c>
    </row>
    <row r="424" spans="1:105" x14ac:dyDescent="0.25">
      <c r="A424">
        <v>423</v>
      </c>
      <c r="B424">
        <v>28</v>
      </c>
      <c r="C424" s="24" t="s">
        <v>275</v>
      </c>
      <c r="D424" s="12">
        <v>6.5</v>
      </c>
      <c r="E424" s="13">
        <v>0.2</v>
      </c>
      <c r="F424" s="7">
        <f t="shared" si="70"/>
        <v>32.5</v>
      </c>
      <c r="G424" s="7">
        <f t="shared" si="64"/>
        <v>6.3</v>
      </c>
      <c r="H424" s="15">
        <f t="shared" si="65"/>
        <v>6.7</v>
      </c>
      <c r="I424" s="11">
        <f>IFERROR(F424/SQRT(F424^2+U424), "X")</f>
        <v>0.34632820004060327</v>
      </c>
      <c r="J424" s="32">
        <f>IFERROR(SQRT((1-I424^2)/U424), "X")</f>
        <v>1.0656252308941638E-2</v>
      </c>
      <c r="K424" s="32">
        <f t="shared" si="66"/>
        <v>93.841621895617294</v>
      </c>
      <c r="L424" s="8">
        <v>1</v>
      </c>
      <c r="M424" s="9">
        <v>0</v>
      </c>
      <c r="N424" s="8">
        <v>0</v>
      </c>
      <c r="O424" s="9">
        <v>0</v>
      </c>
      <c r="P424" s="9">
        <v>0</v>
      </c>
      <c r="Q424" s="9">
        <v>0</v>
      </c>
      <c r="R424" s="9">
        <v>1</v>
      </c>
      <c r="S424" s="8">
        <v>7754</v>
      </c>
      <c r="T424" s="9">
        <v>3</v>
      </c>
      <c r="U424" s="9">
        <f t="shared" si="67"/>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7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v>0</v>
      </c>
      <c r="BU424" s="17">
        <v>0</v>
      </c>
      <c r="BV424">
        <v>0</v>
      </c>
      <c r="BW424">
        <v>0</v>
      </c>
      <c r="BX424">
        <v>1</v>
      </c>
      <c r="BY424" s="17">
        <v>0</v>
      </c>
      <c r="BZ424">
        <v>0</v>
      </c>
      <c r="CA424">
        <v>0</v>
      </c>
      <c r="CB424">
        <v>0</v>
      </c>
      <c r="CC424">
        <v>0</v>
      </c>
      <c r="CD424" s="17">
        <v>0</v>
      </c>
      <c r="CE424">
        <v>0</v>
      </c>
      <c r="CF424">
        <v>0</v>
      </c>
      <c r="CG424">
        <v>1</v>
      </c>
      <c r="CH424">
        <v>1</v>
      </c>
      <c r="CI424">
        <v>0</v>
      </c>
      <c r="CJ424">
        <v>0</v>
      </c>
      <c r="CK424">
        <v>0</v>
      </c>
      <c r="CL424">
        <v>0</v>
      </c>
      <c r="CM424">
        <v>0</v>
      </c>
      <c r="CN424">
        <v>0</v>
      </c>
      <c r="CO424">
        <v>0</v>
      </c>
      <c r="CP424" s="17">
        <v>0</v>
      </c>
      <c r="CQ424">
        <v>2.3E-2</v>
      </c>
      <c r="CR424">
        <v>97</v>
      </c>
      <c r="CS424">
        <v>1</v>
      </c>
      <c r="CT424">
        <v>0</v>
      </c>
      <c r="CU424">
        <v>30</v>
      </c>
      <c r="DA424" s="33" t="s">
        <v>85</v>
      </c>
    </row>
    <row r="425" spans="1:105" x14ac:dyDescent="0.25">
      <c r="A425">
        <v>424</v>
      </c>
      <c r="B425">
        <v>28</v>
      </c>
      <c r="C425" s="24" t="s">
        <v>275</v>
      </c>
      <c r="D425" s="12">
        <v>9.3000000000000007</v>
      </c>
      <c r="E425" s="13">
        <v>0.3</v>
      </c>
      <c r="F425" s="7">
        <f t="shared" si="70"/>
        <v>31.000000000000004</v>
      </c>
      <c r="G425" s="7">
        <f t="shared" si="64"/>
        <v>9</v>
      </c>
      <c r="H425" s="15">
        <f t="shared" si="65"/>
        <v>9.6000000000000014</v>
      </c>
      <c r="I425" s="11">
        <f>IFERROR(F425/SQRT(F425^2+U425), "X")</f>
        <v>0.2861186337195587</v>
      </c>
      <c r="J425" s="32">
        <f>IFERROR(SQRT((1-I425^2)/U425), "X")</f>
        <v>9.2296333457922153E-3</v>
      </c>
      <c r="K425" s="32">
        <f t="shared" si="66"/>
        <v>108.34666584625482</v>
      </c>
      <c r="L425" s="8">
        <v>1</v>
      </c>
      <c r="M425" s="9">
        <v>0</v>
      </c>
      <c r="N425" s="8">
        <v>0</v>
      </c>
      <c r="O425" s="9">
        <v>0</v>
      </c>
      <c r="P425" s="9">
        <v>0</v>
      </c>
      <c r="Q425" s="9">
        <v>0</v>
      </c>
      <c r="R425" s="9">
        <v>1</v>
      </c>
      <c r="S425" s="8">
        <v>10782</v>
      </c>
      <c r="T425" s="9">
        <v>3</v>
      </c>
      <c r="U425" s="9">
        <f t="shared" si="67"/>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7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v>0</v>
      </c>
      <c r="BU425" s="17">
        <v>0</v>
      </c>
      <c r="BV425">
        <v>0</v>
      </c>
      <c r="BW425">
        <v>0</v>
      </c>
      <c r="BX425">
        <v>1</v>
      </c>
      <c r="BY425" s="17">
        <v>0</v>
      </c>
      <c r="BZ425">
        <v>0</v>
      </c>
      <c r="CA425">
        <v>0</v>
      </c>
      <c r="CB425">
        <v>0</v>
      </c>
      <c r="CC425">
        <v>0</v>
      </c>
      <c r="CD425" s="17">
        <v>0</v>
      </c>
      <c r="CE425">
        <v>0</v>
      </c>
      <c r="CF425">
        <v>0</v>
      </c>
      <c r="CG425">
        <v>1</v>
      </c>
      <c r="CH425">
        <v>1</v>
      </c>
      <c r="CI425">
        <v>0</v>
      </c>
      <c r="CJ425">
        <v>0</v>
      </c>
      <c r="CK425">
        <v>0</v>
      </c>
      <c r="CL425">
        <v>0</v>
      </c>
      <c r="CM425">
        <v>0</v>
      </c>
      <c r="CN425">
        <v>0</v>
      </c>
      <c r="CO425">
        <v>0</v>
      </c>
      <c r="CP425" s="17">
        <v>0</v>
      </c>
      <c r="CQ425">
        <v>2.3E-2</v>
      </c>
      <c r="CR425">
        <v>97</v>
      </c>
      <c r="CS425">
        <v>1</v>
      </c>
      <c r="CT425">
        <v>0</v>
      </c>
      <c r="CU425">
        <v>30</v>
      </c>
      <c r="DA425" s="33" t="s">
        <v>85</v>
      </c>
    </row>
    <row r="426" spans="1:105" x14ac:dyDescent="0.25">
      <c r="A426">
        <v>425</v>
      </c>
      <c r="B426">
        <v>28</v>
      </c>
      <c r="C426" s="24" t="s">
        <v>275</v>
      </c>
      <c r="D426" s="12">
        <v>11.6</v>
      </c>
      <c r="E426" s="13">
        <v>0.3</v>
      </c>
      <c r="F426" s="7">
        <f t="shared" si="70"/>
        <v>38.666666666666664</v>
      </c>
      <c r="G426" s="7">
        <f t="shared" si="64"/>
        <v>11.299999999999999</v>
      </c>
      <c r="H426" s="15">
        <f t="shared" si="65"/>
        <v>11.9</v>
      </c>
      <c r="I426" s="11">
        <f>IFERROR(F426/SQRT(F426^2+U426), "X")</f>
        <v>0.49193630773042418</v>
      </c>
      <c r="J426" s="32">
        <f>IFERROR(SQRT((1-I426^2)/U426), "X")</f>
        <v>1.2722490717166144E-2</v>
      </c>
      <c r="K426" s="32">
        <f t="shared" si="66"/>
        <v>78.60096126073212</v>
      </c>
      <c r="L426" s="8">
        <v>1</v>
      </c>
      <c r="M426" s="9">
        <v>0</v>
      </c>
      <c r="N426" s="8">
        <v>0</v>
      </c>
      <c r="O426" s="9">
        <v>0</v>
      </c>
      <c r="P426" s="9">
        <v>0</v>
      </c>
      <c r="Q426" s="9">
        <v>0</v>
      </c>
      <c r="R426" s="9">
        <v>1</v>
      </c>
      <c r="S426" s="8">
        <v>4687</v>
      </c>
      <c r="T426" s="9">
        <v>3</v>
      </c>
      <c r="U426" s="9">
        <f t="shared" si="67"/>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7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v>0</v>
      </c>
      <c r="BU426" s="17">
        <v>0</v>
      </c>
      <c r="BV426">
        <v>0</v>
      </c>
      <c r="BW426">
        <v>0</v>
      </c>
      <c r="BX426">
        <v>1</v>
      </c>
      <c r="BY426" s="17">
        <v>0</v>
      </c>
      <c r="BZ426">
        <v>0</v>
      </c>
      <c r="CA426">
        <v>0</v>
      </c>
      <c r="CB426">
        <v>0</v>
      </c>
      <c r="CC426">
        <v>0</v>
      </c>
      <c r="CD426" s="17">
        <v>0</v>
      </c>
      <c r="CE426">
        <v>0</v>
      </c>
      <c r="CF426">
        <v>0</v>
      </c>
      <c r="CG426">
        <v>1</v>
      </c>
      <c r="CH426">
        <v>1</v>
      </c>
      <c r="CI426">
        <v>0</v>
      </c>
      <c r="CJ426">
        <v>0</v>
      </c>
      <c r="CK426">
        <v>0</v>
      </c>
      <c r="CL426">
        <v>0</v>
      </c>
      <c r="CM426">
        <v>0</v>
      </c>
      <c r="CN426">
        <v>0</v>
      </c>
      <c r="CO426">
        <v>0</v>
      </c>
      <c r="CP426" s="17">
        <v>0</v>
      </c>
      <c r="CQ426">
        <v>2.3E-2</v>
      </c>
      <c r="CR426">
        <v>97</v>
      </c>
      <c r="CS426">
        <v>1</v>
      </c>
      <c r="CT426">
        <v>0</v>
      </c>
      <c r="CU426">
        <v>30</v>
      </c>
      <c r="DA426" s="33" t="s">
        <v>85</v>
      </c>
    </row>
    <row r="427" spans="1:105" x14ac:dyDescent="0.25">
      <c r="A427">
        <v>426</v>
      </c>
      <c r="B427">
        <v>28</v>
      </c>
      <c r="C427" s="24" t="s">
        <v>275</v>
      </c>
      <c r="D427" s="12">
        <v>0.53426072862545748</v>
      </c>
      <c r="E427" s="13">
        <v>0.93000941649616686</v>
      </c>
      <c r="F427" s="7">
        <v>0.57446808510638292</v>
      </c>
      <c r="G427" s="7">
        <f t="shared" si="64"/>
        <v>-0.39574868787070938</v>
      </c>
      <c r="H427" s="15">
        <f t="shared" si="65"/>
        <v>1.4642701451216245</v>
      </c>
      <c r="I427" s="11">
        <f>IFERROR(F427/SQRT(F427^2+U427), "X")</f>
        <v>1.3980967807515428E-2</v>
      </c>
      <c r="J427" s="32">
        <f>IFERROR(SQRT((1-I427^2)/U427), "X")</f>
        <v>2.4337240257526857E-2</v>
      </c>
      <c r="K427" s="32">
        <f t="shared" si="66"/>
        <v>41.089293174509663</v>
      </c>
      <c r="L427" s="8">
        <v>1</v>
      </c>
      <c r="M427" s="9">
        <v>0</v>
      </c>
      <c r="N427" s="8">
        <v>0</v>
      </c>
      <c r="O427" s="9">
        <v>0</v>
      </c>
      <c r="P427" s="9">
        <v>0</v>
      </c>
      <c r="Q427" s="9">
        <v>0</v>
      </c>
      <c r="R427" s="9">
        <v>1</v>
      </c>
      <c r="S427" s="8">
        <v>1695</v>
      </c>
      <c r="T427" s="9">
        <v>6</v>
      </c>
      <c r="U427" s="9">
        <f t="shared" si="67"/>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7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v>0</v>
      </c>
      <c r="BU427" s="17">
        <v>0</v>
      </c>
      <c r="BV427">
        <v>0</v>
      </c>
      <c r="BW427">
        <v>0</v>
      </c>
      <c r="BX427">
        <v>1</v>
      </c>
      <c r="BY427" s="17">
        <v>0</v>
      </c>
      <c r="BZ427">
        <v>0</v>
      </c>
      <c r="CA427">
        <v>0</v>
      </c>
      <c r="CB427">
        <v>0</v>
      </c>
      <c r="CC427">
        <v>0</v>
      </c>
      <c r="CD427" s="17">
        <v>0</v>
      </c>
      <c r="CE427">
        <v>0</v>
      </c>
      <c r="CF427">
        <v>0</v>
      </c>
      <c r="CG427">
        <v>1</v>
      </c>
      <c r="CH427">
        <v>1</v>
      </c>
      <c r="CI427">
        <v>0</v>
      </c>
      <c r="CJ427">
        <v>0</v>
      </c>
      <c r="CK427">
        <v>0</v>
      </c>
      <c r="CL427">
        <v>0</v>
      </c>
      <c r="CM427">
        <v>0</v>
      </c>
      <c r="CN427">
        <v>0</v>
      </c>
      <c r="CO427">
        <v>0</v>
      </c>
      <c r="CP427" s="17">
        <v>0</v>
      </c>
      <c r="CQ427">
        <v>2.3E-2</v>
      </c>
      <c r="CR427">
        <v>97</v>
      </c>
      <c r="CS427">
        <v>1</v>
      </c>
      <c r="CT427">
        <v>0</v>
      </c>
      <c r="CU427">
        <v>30</v>
      </c>
      <c r="DA427" s="33" t="s">
        <v>85</v>
      </c>
    </row>
    <row r="428" spans="1:105" x14ac:dyDescent="0.25">
      <c r="A428">
        <v>427</v>
      </c>
      <c r="B428">
        <v>28</v>
      </c>
      <c r="C428" s="24" t="s">
        <v>275</v>
      </c>
      <c r="D428" s="12">
        <v>5.8058332763509357</v>
      </c>
      <c r="E428" s="13">
        <v>1.363695723049871</v>
      </c>
      <c r="F428" s="7">
        <v>4.2574257425742568</v>
      </c>
      <c r="G428" s="7">
        <f t="shared" si="64"/>
        <v>4.4421375533010643</v>
      </c>
      <c r="H428" s="15">
        <f t="shared" si="65"/>
        <v>7.1695289994008071</v>
      </c>
      <c r="I428" s="11">
        <f>IFERROR(F428/SQRT(F428^2+U428), "X")</f>
        <v>0.10307220635875566</v>
      </c>
      <c r="J428" s="32">
        <f>IFERROR(SQRT((1-I428^2)/U428), "X")</f>
        <v>2.4209983354033311E-2</v>
      </c>
      <c r="K428" s="32">
        <f t="shared" si="66"/>
        <v>41.305274166303917</v>
      </c>
      <c r="L428" s="8">
        <v>1</v>
      </c>
      <c r="M428" s="9">
        <v>0</v>
      </c>
      <c r="N428" s="8">
        <v>0</v>
      </c>
      <c r="O428" s="9">
        <v>0</v>
      </c>
      <c r="P428" s="9">
        <v>0</v>
      </c>
      <c r="Q428" s="9">
        <v>0</v>
      </c>
      <c r="R428" s="9">
        <v>1</v>
      </c>
      <c r="S428" s="8">
        <v>1695</v>
      </c>
      <c r="T428" s="9">
        <v>6</v>
      </c>
      <c r="U428" s="9">
        <f t="shared" si="67"/>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7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v>0</v>
      </c>
      <c r="BU428" s="17">
        <v>0</v>
      </c>
      <c r="BV428">
        <v>0</v>
      </c>
      <c r="BW428">
        <v>0</v>
      </c>
      <c r="BX428">
        <v>1</v>
      </c>
      <c r="BY428" s="17">
        <v>0</v>
      </c>
      <c r="BZ428">
        <v>0</v>
      </c>
      <c r="CA428">
        <v>0</v>
      </c>
      <c r="CB428">
        <v>0</v>
      </c>
      <c r="CC428">
        <v>0</v>
      </c>
      <c r="CD428" s="17">
        <v>0</v>
      </c>
      <c r="CE428">
        <v>0</v>
      </c>
      <c r="CF428">
        <v>0</v>
      </c>
      <c r="CG428">
        <v>1</v>
      </c>
      <c r="CH428">
        <v>1</v>
      </c>
      <c r="CI428">
        <v>0</v>
      </c>
      <c r="CJ428">
        <v>0</v>
      </c>
      <c r="CK428">
        <v>0</v>
      </c>
      <c r="CL428">
        <v>0</v>
      </c>
      <c r="CM428">
        <v>0</v>
      </c>
      <c r="CN428">
        <v>0</v>
      </c>
      <c r="CO428">
        <v>0</v>
      </c>
      <c r="CP428" s="17">
        <v>0</v>
      </c>
      <c r="CQ428">
        <v>2.3E-2</v>
      </c>
      <c r="CR428">
        <v>97</v>
      </c>
      <c r="CS428">
        <v>1</v>
      </c>
      <c r="CT428">
        <v>0</v>
      </c>
      <c r="CU428">
        <v>30</v>
      </c>
      <c r="DA428" s="33" t="s">
        <v>85</v>
      </c>
    </row>
    <row r="429" spans="1:105" x14ac:dyDescent="0.25">
      <c r="A429">
        <v>428</v>
      </c>
      <c r="B429">
        <v>28</v>
      </c>
      <c r="C429" s="24" t="s">
        <v>275</v>
      </c>
      <c r="D429" s="12">
        <v>3.782779413590132</v>
      </c>
      <c r="E429" s="13">
        <v>0.25059421982773739</v>
      </c>
      <c r="F429" s="7">
        <v>15.09523809523809</v>
      </c>
      <c r="G429" s="7">
        <f t="shared" si="64"/>
        <v>3.5321851937623947</v>
      </c>
      <c r="H429" s="15">
        <f t="shared" si="65"/>
        <v>4.0333736334178694</v>
      </c>
      <c r="I429" s="11">
        <f>IFERROR(F429/SQRT(F429^2+U429), "X")</f>
        <v>0.34487155734135655</v>
      </c>
      <c r="J429" s="32">
        <f>IFERROR(SQRT((1-I429^2)/U429), "X")</f>
        <v>2.2846380770247605E-2</v>
      </c>
      <c r="K429" s="32">
        <f t="shared" si="66"/>
        <v>43.770609010521284</v>
      </c>
      <c r="L429" s="8">
        <v>1</v>
      </c>
      <c r="M429" s="9">
        <v>0</v>
      </c>
      <c r="N429" s="8">
        <v>0</v>
      </c>
      <c r="O429" s="9">
        <v>0</v>
      </c>
      <c r="P429" s="9">
        <v>0</v>
      </c>
      <c r="Q429" s="9">
        <v>0</v>
      </c>
      <c r="R429" s="9">
        <v>1</v>
      </c>
      <c r="S429" s="8">
        <v>1695</v>
      </c>
      <c r="T429" s="9">
        <v>6</v>
      </c>
      <c r="U429" s="9">
        <f t="shared" si="67"/>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7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v>0</v>
      </c>
      <c r="BU429" s="17">
        <v>0</v>
      </c>
      <c r="BV429">
        <v>0</v>
      </c>
      <c r="BW429">
        <v>0</v>
      </c>
      <c r="BX429">
        <v>1</v>
      </c>
      <c r="BY429" s="17">
        <v>0</v>
      </c>
      <c r="BZ429">
        <v>0</v>
      </c>
      <c r="CA429">
        <v>0</v>
      </c>
      <c r="CB429">
        <v>0</v>
      </c>
      <c r="CC429">
        <v>0</v>
      </c>
      <c r="CD429" s="17">
        <v>0</v>
      </c>
      <c r="CE429">
        <v>0</v>
      </c>
      <c r="CF429">
        <v>0</v>
      </c>
      <c r="CG429">
        <v>1</v>
      </c>
      <c r="CH429">
        <v>1</v>
      </c>
      <c r="CI429">
        <v>0</v>
      </c>
      <c r="CJ429">
        <v>0</v>
      </c>
      <c r="CK429">
        <v>0</v>
      </c>
      <c r="CL429">
        <v>0</v>
      </c>
      <c r="CM429">
        <v>0</v>
      </c>
      <c r="CN429">
        <v>0</v>
      </c>
      <c r="CO429">
        <v>0</v>
      </c>
      <c r="CP429" s="17">
        <v>0</v>
      </c>
      <c r="CQ429">
        <v>2.3E-2</v>
      </c>
      <c r="CR429">
        <v>97</v>
      </c>
      <c r="CS429">
        <v>1</v>
      </c>
      <c r="CT429">
        <v>0</v>
      </c>
      <c r="CU429">
        <v>30</v>
      </c>
      <c r="DA429" s="33" t="s">
        <v>85</v>
      </c>
    </row>
    <row r="430" spans="1:105" x14ac:dyDescent="0.25">
      <c r="A430">
        <v>429</v>
      </c>
      <c r="B430">
        <v>28</v>
      </c>
      <c r="C430" s="24" t="s">
        <v>275</v>
      </c>
      <c r="D430" s="12">
        <v>2.8882691843426622</v>
      </c>
      <c r="E430" s="13">
        <v>0.75510305473010786</v>
      </c>
      <c r="F430" s="7">
        <v>3.8250000000000002</v>
      </c>
      <c r="G430" s="7">
        <f t="shared" si="64"/>
        <v>2.1331661296125546</v>
      </c>
      <c r="H430" s="15">
        <f t="shared" si="65"/>
        <v>3.6433722390727699</v>
      </c>
      <c r="I430" s="11">
        <f>IFERROR(F430/SQRT(F430^2+U430), "X")</f>
        <v>8.3435955787929159E-2</v>
      </c>
      <c r="J430" s="32">
        <f>IFERROR(SQRT((1-I430^2)/U430), "X")</f>
        <v>2.1813321774621999E-2</v>
      </c>
      <c r="K430" s="32">
        <f t="shared" si="66"/>
        <v>45.84354507452494</v>
      </c>
      <c r="L430" s="8">
        <v>1</v>
      </c>
      <c r="M430" s="9">
        <v>0</v>
      </c>
      <c r="N430" s="8">
        <v>0</v>
      </c>
      <c r="O430" s="9">
        <v>0</v>
      </c>
      <c r="P430" s="9">
        <v>0</v>
      </c>
      <c r="Q430" s="9">
        <v>0</v>
      </c>
      <c r="R430" s="9">
        <v>1</v>
      </c>
      <c r="S430" s="8">
        <v>2094</v>
      </c>
      <c r="T430" s="9">
        <v>6</v>
      </c>
      <c r="U430" s="9">
        <f t="shared" si="67"/>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7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v>0</v>
      </c>
      <c r="BU430" s="17">
        <v>0</v>
      </c>
      <c r="BV430">
        <v>0</v>
      </c>
      <c r="BW430">
        <v>0</v>
      </c>
      <c r="BX430">
        <v>1</v>
      </c>
      <c r="BY430" s="17">
        <v>0</v>
      </c>
      <c r="BZ430">
        <v>0</v>
      </c>
      <c r="CA430">
        <v>0</v>
      </c>
      <c r="CB430">
        <v>0</v>
      </c>
      <c r="CC430">
        <v>0</v>
      </c>
      <c r="CD430" s="17">
        <v>0</v>
      </c>
      <c r="CE430">
        <v>0</v>
      </c>
      <c r="CF430">
        <v>0</v>
      </c>
      <c r="CG430">
        <v>1</v>
      </c>
      <c r="CH430">
        <v>1</v>
      </c>
      <c r="CI430">
        <v>0</v>
      </c>
      <c r="CJ430">
        <v>0</v>
      </c>
      <c r="CK430">
        <v>0</v>
      </c>
      <c r="CL430">
        <v>0</v>
      </c>
      <c r="CM430">
        <v>0</v>
      </c>
      <c r="CN430">
        <v>0</v>
      </c>
      <c r="CO430">
        <v>0</v>
      </c>
      <c r="CP430" s="17">
        <v>0</v>
      </c>
      <c r="CQ430">
        <v>2.3E-2</v>
      </c>
      <c r="CR430">
        <v>97</v>
      </c>
      <c r="CS430">
        <v>1</v>
      </c>
      <c r="CT430">
        <v>0</v>
      </c>
      <c r="CU430">
        <v>30</v>
      </c>
      <c r="DA430" s="33" t="s">
        <v>85</v>
      </c>
    </row>
    <row r="431" spans="1:105" x14ac:dyDescent="0.25">
      <c r="A431">
        <v>430</v>
      </c>
      <c r="B431">
        <v>28</v>
      </c>
      <c r="C431" s="24" t="s">
        <v>275</v>
      </c>
      <c r="D431" s="12">
        <v>5.1029684358929073</v>
      </c>
      <c r="E431" s="13">
        <v>0.99818544254990993</v>
      </c>
      <c r="F431" s="7">
        <v>5.1122448979591839</v>
      </c>
      <c r="G431" s="7">
        <f t="shared" si="64"/>
        <v>4.1047829933429973</v>
      </c>
      <c r="H431" s="15">
        <f t="shared" si="65"/>
        <v>6.1011538784428172</v>
      </c>
      <c r="I431" s="11">
        <f>IFERROR(F431/SQRT(F431^2+U431), "X")</f>
        <v>0.11121107110684131</v>
      </c>
      <c r="J431" s="32">
        <f>IFERROR(SQRT((1-I431^2)/U431), "X")</f>
        <v>2.1753862212515865E-2</v>
      </c>
      <c r="K431" s="32">
        <f t="shared" si="66"/>
        <v>45.968848668383131</v>
      </c>
      <c r="L431" s="8">
        <v>1</v>
      </c>
      <c r="M431" s="9">
        <v>0</v>
      </c>
      <c r="N431" s="8">
        <v>0</v>
      </c>
      <c r="O431" s="9">
        <v>0</v>
      </c>
      <c r="P431" s="9">
        <v>0</v>
      </c>
      <c r="Q431" s="9">
        <v>0</v>
      </c>
      <c r="R431" s="9">
        <v>1</v>
      </c>
      <c r="S431" s="8">
        <v>2094</v>
      </c>
      <c r="T431" s="9">
        <v>6</v>
      </c>
      <c r="U431" s="9">
        <f t="shared" si="67"/>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7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v>0</v>
      </c>
      <c r="BU431" s="17">
        <v>0</v>
      </c>
      <c r="BV431">
        <v>0</v>
      </c>
      <c r="BW431">
        <v>0</v>
      </c>
      <c r="BX431">
        <v>1</v>
      </c>
      <c r="BY431" s="17">
        <v>0</v>
      </c>
      <c r="BZ431">
        <v>0</v>
      </c>
      <c r="CA431">
        <v>0</v>
      </c>
      <c r="CB431">
        <v>0</v>
      </c>
      <c r="CC431">
        <v>0</v>
      </c>
      <c r="CD431" s="17">
        <v>0</v>
      </c>
      <c r="CE431">
        <v>0</v>
      </c>
      <c r="CF431">
        <v>0</v>
      </c>
      <c r="CG431">
        <v>1</v>
      </c>
      <c r="CH431">
        <v>1</v>
      </c>
      <c r="CI431">
        <v>0</v>
      </c>
      <c r="CJ431">
        <v>0</v>
      </c>
      <c r="CK431">
        <v>0</v>
      </c>
      <c r="CL431">
        <v>0</v>
      </c>
      <c r="CM431">
        <v>0</v>
      </c>
      <c r="CN431">
        <v>0</v>
      </c>
      <c r="CO431">
        <v>0</v>
      </c>
      <c r="CP431" s="17">
        <v>0</v>
      </c>
      <c r="CQ431">
        <v>2.3E-2</v>
      </c>
      <c r="CR431">
        <v>97</v>
      </c>
      <c r="CS431">
        <v>1</v>
      </c>
      <c r="CT431">
        <v>0</v>
      </c>
      <c r="CU431">
        <v>30</v>
      </c>
      <c r="DA431" s="33" t="s">
        <v>85</v>
      </c>
    </row>
    <row r="432" spans="1:105" x14ac:dyDescent="0.25">
      <c r="A432">
        <v>431</v>
      </c>
      <c r="B432">
        <v>28</v>
      </c>
      <c r="C432" s="24" t="s">
        <v>275</v>
      </c>
      <c r="D432" s="12">
        <v>2.637187966687971</v>
      </c>
      <c r="E432" s="13">
        <v>0.1607036417200482</v>
      </c>
      <c r="F432" s="7">
        <v>16.410256410256409</v>
      </c>
      <c r="G432" s="7">
        <f t="shared" si="64"/>
        <v>2.4764843249679229</v>
      </c>
      <c r="H432" s="15">
        <f t="shared" si="65"/>
        <v>2.797891608408019</v>
      </c>
      <c r="I432" s="11">
        <f>IFERROR(F432/SQRT(F432^2+U432), "X")</f>
        <v>0.33806514481568656</v>
      </c>
      <c r="J432" s="32">
        <f>IFERROR(SQRT((1-I432^2)/U432), "X")</f>
        <v>2.0600844762205903E-2</v>
      </c>
      <c r="K432" s="32">
        <f t="shared" si="66"/>
        <v>48.541698728519606</v>
      </c>
      <c r="L432" s="8">
        <v>1</v>
      </c>
      <c r="M432" s="9">
        <v>0</v>
      </c>
      <c r="N432" s="8">
        <v>0</v>
      </c>
      <c r="O432" s="9">
        <v>0</v>
      </c>
      <c r="P432" s="9">
        <v>0</v>
      </c>
      <c r="Q432" s="9">
        <v>0</v>
      </c>
      <c r="R432" s="9">
        <v>1</v>
      </c>
      <c r="S432" s="8">
        <v>2094</v>
      </c>
      <c r="T432" s="9">
        <v>6</v>
      </c>
      <c r="U432" s="9">
        <f t="shared" si="67"/>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7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v>0</v>
      </c>
      <c r="BU432" s="17">
        <v>0</v>
      </c>
      <c r="BV432">
        <v>0</v>
      </c>
      <c r="BW432">
        <v>0</v>
      </c>
      <c r="BX432">
        <v>1</v>
      </c>
      <c r="BY432" s="17">
        <v>0</v>
      </c>
      <c r="BZ432">
        <v>0</v>
      </c>
      <c r="CA432">
        <v>0</v>
      </c>
      <c r="CB432">
        <v>0</v>
      </c>
      <c r="CC432">
        <v>0</v>
      </c>
      <c r="CD432" s="17">
        <v>0</v>
      </c>
      <c r="CE432">
        <v>0</v>
      </c>
      <c r="CF432">
        <v>0</v>
      </c>
      <c r="CG432">
        <v>1</v>
      </c>
      <c r="CH432">
        <v>1</v>
      </c>
      <c r="CI432">
        <v>0</v>
      </c>
      <c r="CJ432">
        <v>0</v>
      </c>
      <c r="CK432">
        <v>0</v>
      </c>
      <c r="CL432">
        <v>0</v>
      </c>
      <c r="CM432">
        <v>0</v>
      </c>
      <c r="CN432">
        <v>0</v>
      </c>
      <c r="CO432">
        <v>0</v>
      </c>
      <c r="CP432" s="17">
        <v>0</v>
      </c>
      <c r="CQ432">
        <v>2.3E-2</v>
      </c>
      <c r="CR432">
        <v>97</v>
      </c>
      <c r="CS432">
        <v>1</v>
      </c>
      <c r="CT432">
        <v>0</v>
      </c>
      <c r="CU432">
        <v>30</v>
      </c>
      <c r="DA432" s="33" t="s">
        <v>85</v>
      </c>
    </row>
    <row r="433" spans="1:105" x14ac:dyDescent="0.25">
      <c r="A433">
        <v>432</v>
      </c>
      <c r="B433">
        <v>28</v>
      </c>
      <c r="C433" s="24" t="s">
        <v>275</v>
      </c>
      <c r="D433" s="12">
        <v>1.362369791050599</v>
      </c>
      <c r="E433" s="13">
        <v>0.79795944904392246</v>
      </c>
      <c r="F433" s="7">
        <v>1.7073170731707319</v>
      </c>
      <c r="G433" s="7">
        <f t="shared" si="64"/>
        <v>0.5644103420066765</v>
      </c>
      <c r="H433" s="15">
        <f t="shared" si="65"/>
        <v>2.1603292400945215</v>
      </c>
      <c r="I433" s="11">
        <f>IFERROR(F433/SQRT(F433^2+U433), "X")</f>
        <v>3.1376263115216206E-2</v>
      </c>
      <c r="J433" s="32">
        <f>IFERROR(SQRT((1-I433^2)/U433), "X")</f>
        <v>1.8377525538912347E-2</v>
      </c>
      <c r="K433" s="32">
        <f t="shared" si="66"/>
        <v>54.414289773811618</v>
      </c>
      <c r="L433" s="8">
        <v>1</v>
      </c>
      <c r="M433" s="9">
        <v>0</v>
      </c>
      <c r="N433" s="8">
        <v>0</v>
      </c>
      <c r="O433" s="9">
        <v>0</v>
      </c>
      <c r="P433" s="9">
        <v>0</v>
      </c>
      <c r="Q433" s="9">
        <v>0</v>
      </c>
      <c r="R433" s="9">
        <v>1</v>
      </c>
      <c r="S433" s="8">
        <v>2965</v>
      </c>
      <c r="T433" s="9">
        <v>6</v>
      </c>
      <c r="U433" s="9">
        <f t="shared" si="67"/>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7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v>0</v>
      </c>
      <c r="BU433" s="17">
        <v>0</v>
      </c>
      <c r="BV433">
        <v>0</v>
      </c>
      <c r="BW433">
        <v>0</v>
      </c>
      <c r="BX433">
        <v>1</v>
      </c>
      <c r="BY433" s="17">
        <v>0</v>
      </c>
      <c r="BZ433">
        <v>0</v>
      </c>
      <c r="CA433">
        <v>0</v>
      </c>
      <c r="CB433">
        <v>0</v>
      </c>
      <c r="CC433">
        <v>0</v>
      </c>
      <c r="CD433" s="17">
        <v>0</v>
      </c>
      <c r="CE433">
        <v>0</v>
      </c>
      <c r="CF433">
        <v>0</v>
      </c>
      <c r="CG433">
        <v>1</v>
      </c>
      <c r="CH433">
        <v>1</v>
      </c>
      <c r="CI433">
        <v>0</v>
      </c>
      <c r="CJ433">
        <v>0</v>
      </c>
      <c r="CK433">
        <v>0</v>
      </c>
      <c r="CL433">
        <v>0</v>
      </c>
      <c r="CM433">
        <v>0</v>
      </c>
      <c r="CN433">
        <v>0</v>
      </c>
      <c r="CO433">
        <v>0</v>
      </c>
      <c r="CP433" s="17">
        <v>0</v>
      </c>
      <c r="CQ433">
        <v>2.3E-2</v>
      </c>
      <c r="CR433">
        <v>97</v>
      </c>
      <c r="CS433">
        <v>1</v>
      </c>
      <c r="CT433">
        <v>0</v>
      </c>
      <c r="CU433">
        <v>30</v>
      </c>
      <c r="DA433" s="33" t="s">
        <v>85</v>
      </c>
    </row>
    <row r="434" spans="1:105" x14ac:dyDescent="0.25">
      <c r="A434">
        <v>433</v>
      </c>
      <c r="B434">
        <v>28</v>
      </c>
      <c r="C434" s="24" t="s">
        <v>275</v>
      </c>
      <c r="D434" s="12">
        <v>4.6032590966232689</v>
      </c>
      <c r="E434" s="13">
        <v>1.538457645450408</v>
      </c>
      <c r="F434" s="7">
        <v>2.992125984251969</v>
      </c>
      <c r="G434" s="7">
        <f t="shared" si="64"/>
        <v>3.064801451172861</v>
      </c>
      <c r="H434" s="15">
        <f t="shared" si="65"/>
        <v>6.1417167420736769</v>
      </c>
      <c r="I434" s="11">
        <f>IFERROR(F434/SQRT(F434^2+U434), "X")</f>
        <v>5.4931891764221967E-2</v>
      </c>
      <c r="J434" s="32">
        <f>IFERROR(SQRT((1-I434^2)/U434), "X")</f>
        <v>1.8358816458042604E-2</v>
      </c>
      <c r="K434" s="32">
        <f t="shared" si="66"/>
        <v>54.469742223601862</v>
      </c>
      <c r="L434" s="8">
        <v>1</v>
      </c>
      <c r="M434" s="9">
        <v>0</v>
      </c>
      <c r="N434" s="8">
        <v>0</v>
      </c>
      <c r="O434" s="9">
        <v>0</v>
      </c>
      <c r="P434" s="9">
        <v>0</v>
      </c>
      <c r="Q434" s="9">
        <v>0</v>
      </c>
      <c r="R434" s="9">
        <v>1</v>
      </c>
      <c r="S434" s="8">
        <v>2965</v>
      </c>
      <c r="T434" s="9">
        <v>6</v>
      </c>
      <c r="U434" s="9">
        <f t="shared" si="67"/>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7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v>0</v>
      </c>
      <c r="BU434" s="17">
        <v>0</v>
      </c>
      <c r="BV434">
        <v>0</v>
      </c>
      <c r="BW434">
        <v>0</v>
      </c>
      <c r="BX434">
        <v>1</v>
      </c>
      <c r="BY434" s="17">
        <v>0</v>
      </c>
      <c r="BZ434">
        <v>0</v>
      </c>
      <c r="CA434">
        <v>0</v>
      </c>
      <c r="CB434">
        <v>0</v>
      </c>
      <c r="CC434">
        <v>0</v>
      </c>
      <c r="CD434" s="17">
        <v>0</v>
      </c>
      <c r="CE434">
        <v>0</v>
      </c>
      <c r="CF434">
        <v>0</v>
      </c>
      <c r="CG434">
        <v>1</v>
      </c>
      <c r="CH434">
        <v>1</v>
      </c>
      <c r="CI434">
        <v>0</v>
      </c>
      <c r="CJ434">
        <v>0</v>
      </c>
      <c r="CK434">
        <v>0</v>
      </c>
      <c r="CL434">
        <v>0</v>
      </c>
      <c r="CM434">
        <v>0</v>
      </c>
      <c r="CN434">
        <v>0</v>
      </c>
      <c r="CO434">
        <v>0</v>
      </c>
      <c r="CP434" s="17">
        <v>0</v>
      </c>
      <c r="CQ434">
        <v>2.3E-2</v>
      </c>
      <c r="CR434">
        <v>97</v>
      </c>
      <c r="CS434">
        <v>1</v>
      </c>
      <c r="CT434">
        <v>0</v>
      </c>
      <c r="CU434">
        <v>30</v>
      </c>
      <c r="DA434" s="33" t="s">
        <v>85</v>
      </c>
    </row>
    <row r="435" spans="1:105" x14ac:dyDescent="0.25">
      <c r="A435">
        <v>434</v>
      </c>
      <c r="B435">
        <v>28</v>
      </c>
      <c r="C435" s="24" t="s">
        <v>275</v>
      </c>
      <c r="D435" s="12">
        <v>6.0755280859349448</v>
      </c>
      <c r="E435" s="13">
        <v>0.32772558139898039</v>
      </c>
      <c r="F435" s="7">
        <v>18.53846153846154</v>
      </c>
      <c r="G435" s="7">
        <f t="shared" si="64"/>
        <v>5.7478025045359642</v>
      </c>
      <c r="H435" s="15">
        <f t="shared" si="65"/>
        <v>6.4032536673339253</v>
      </c>
      <c r="I435" s="11">
        <f>IFERROR(F435/SQRT(F435^2+U435), "X")</f>
        <v>0.32263134511512198</v>
      </c>
      <c r="J435" s="32">
        <f>IFERROR(SQRT((1-I435^2)/U435), "X")</f>
        <v>1.7403350566375875E-2</v>
      </c>
      <c r="K435" s="32">
        <f t="shared" si="66"/>
        <v>57.460199757858639</v>
      </c>
      <c r="L435" s="8">
        <v>1</v>
      </c>
      <c r="M435" s="9">
        <v>0</v>
      </c>
      <c r="N435" s="8">
        <v>0</v>
      </c>
      <c r="O435" s="9">
        <v>0</v>
      </c>
      <c r="P435" s="9">
        <v>0</v>
      </c>
      <c r="Q435" s="9">
        <v>0</v>
      </c>
      <c r="R435" s="9">
        <v>1</v>
      </c>
      <c r="S435" s="8">
        <v>2965</v>
      </c>
      <c r="T435" s="9">
        <v>6</v>
      </c>
      <c r="U435" s="9">
        <f t="shared" si="67"/>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7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v>0</v>
      </c>
      <c r="BU435" s="17">
        <v>0</v>
      </c>
      <c r="BV435">
        <v>0</v>
      </c>
      <c r="BW435">
        <v>0</v>
      </c>
      <c r="BX435">
        <v>1</v>
      </c>
      <c r="BY435" s="17">
        <v>0</v>
      </c>
      <c r="BZ435">
        <v>0</v>
      </c>
      <c r="CA435">
        <v>0</v>
      </c>
      <c r="CB435">
        <v>0</v>
      </c>
      <c r="CC435">
        <v>0</v>
      </c>
      <c r="CD435" s="17">
        <v>0</v>
      </c>
      <c r="CE435">
        <v>0</v>
      </c>
      <c r="CF435">
        <v>0</v>
      </c>
      <c r="CG435">
        <v>1</v>
      </c>
      <c r="CH435">
        <v>1</v>
      </c>
      <c r="CI435">
        <v>0</v>
      </c>
      <c r="CJ435">
        <v>0</v>
      </c>
      <c r="CK435">
        <v>0</v>
      </c>
      <c r="CL435">
        <v>0</v>
      </c>
      <c r="CM435">
        <v>0</v>
      </c>
      <c r="CN435">
        <v>0</v>
      </c>
      <c r="CO435">
        <v>0</v>
      </c>
      <c r="CP435" s="17">
        <v>0</v>
      </c>
      <c r="CQ435">
        <v>2.3E-2</v>
      </c>
      <c r="CR435">
        <v>97</v>
      </c>
      <c r="CS435">
        <v>1</v>
      </c>
      <c r="CT435">
        <v>0</v>
      </c>
      <c r="CU435">
        <v>30</v>
      </c>
      <c r="DA435" s="33" t="s">
        <v>85</v>
      </c>
    </row>
    <row r="436" spans="1:105" x14ac:dyDescent="0.25">
      <c r="A436">
        <v>435</v>
      </c>
      <c r="B436">
        <v>28</v>
      </c>
      <c r="C436" s="24" t="s">
        <v>275</v>
      </c>
      <c r="D436" s="12">
        <v>2.0538807778703432</v>
      </c>
      <c r="E436" s="13">
        <v>1.170903994860663</v>
      </c>
      <c r="F436" s="7">
        <v>1.7540983606557381</v>
      </c>
      <c r="G436" s="7">
        <f t="shared" si="64"/>
        <v>0.88297678300968019</v>
      </c>
      <c r="H436" s="15">
        <f t="shared" si="65"/>
        <v>3.2247847727310059</v>
      </c>
      <c r="I436" s="11">
        <f>IFERROR(F436/SQRT(F436^2+U436), "X")</f>
        <v>4.4524323599036242E-2</v>
      </c>
      <c r="J436" s="32">
        <f>IFERROR(SQRT((1-I436^2)/U436), "X")</f>
        <v>2.5383025603188881E-2</v>
      </c>
      <c r="K436" s="32">
        <f t="shared" si="66"/>
        <v>39.396406702373952</v>
      </c>
      <c r="L436" s="8">
        <v>1</v>
      </c>
      <c r="M436" s="9">
        <v>0</v>
      </c>
      <c r="N436" s="8">
        <v>0</v>
      </c>
      <c r="O436" s="9">
        <v>0</v>
      </c>
      <c r="P436" s="9">
        <v>0</v>
      </c>
      <c r="Q436" s="9">
        <v>0</v>
      </c>
      <c r="R436" s="9">
        <v>1</v>
      </c>
      <c r="S436" s="8">
        <v>1556</v>
      </c>
      <c r="T436" s="9">
        <v>6</v>
      </c>
      <c r="U436" s="9">
        <f t="shared" si="67"/>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7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v>0</v>
      </c>
      <c r="BU436" s="17">
        <v>0</v>
      </c>
      <c r="BV436">
        <v>0</v>
      </c>
      <c r="BW436">
        <v>0</v>
      </c>
      <c r="BX436">
        <v>1</v>
      </c>
      <c r="BY436" s="17">
        <v>0</v>
      </c>
      <c r="BZ436">
        <v>0</v>
      </c>
      <c r="CA436">
        <v>0</v>
      </c>
      <c r="CB436">
        <v>0</v>
      </c>
      <c r="CC436">
        <v>0</v>
      </c>
      <c r="CD436" s="17">
        <v>0</v>
      </c>
      <c r="CE436">
        <v>0</v>
      </c>
      <c r="CF436">
        <v>0</v>
      </c>
      <c r="CG436">
        <v>1</v>
      </c>
      <c r="CH436">
        <v>1</v>
      </c>
      <c r="CI436">
        <v>0</v>
      </c>
      <c r="CJ436">
        <v>0</v>
      </c>
      <c r="CK436">
        <v>0</v>
      </c>
      <c r="CL436">
        <v>0</v>
      </c>
      <c r="CM436">
        <v>0</v>
      </c>
      <c r="CN436">
        <v>0</v>
      </c>
      <c r="CO436">
        <v>0</v>
      </c>
      <c r="CP436" s="17">
        <v>0</v>
      </c>
      <c r="CQ436">
        <v>2.3E-2</v>
      </c>
      <c r="CR436">
        <v>97</v>
      </c>
      <c r="CS436">
        <v>1</v>
      </c>
      <c r="CT436">
        <v>0</v>
      </c>
      <c r="CU436">
        <v>30</v>
      </c>
      <c r="DA436" s="33" t="s">
        <v>85</v>
      </c>
    </row>
    <row r="437" spans="1:105" x14ac:dyDescent="0.25">
      <c r="A437">
        <v>436</v>
      </c>
      <c r="B437">
        <v>28</v>
      </c>
      <c r="C437" s="24" t="s">
        <v>275</v>
      </c>
      <c r="D437" s="12">
        <v>7.8648870451029076</v>
      </c>
      <c r="E437" s="13">
        <v>0.9456315802029891</v>
      </c>
      <c r="F437" s="7">
        <v>8.3170731707317067</v>
      </c>
      <c r="G437" s="7">
        <f t="shared" si="64"/>
        <v>6.9192554648999183</v>
      </c>
      <c r="H437" s="15">
        <f t="shared" si="65"/>
        <v>8.810518625305896</v>
      </c>
      <c r="I437" s="11">
        <f>IFERROR(F437/SQRT(F437^2+U437), "X")</f>
        <v>0.2067559194316444</v>
      </c>
      <c r="J437" s="32">
        <f>IFERROR(SQRT((1-I437^2)/U437), "X")</f>
        <v>2.4859216119347275E-2</v>
      </c>
      <c r="K437" s="32">
        <f t="shared" si="66"/>
        <v>40.226529879263822</v>
      </c>
      <c r="L437" s="8">
        <v>1</v>
      </c>
      <c r="M437" s="9">
        <v>0</v>
      </c>
      <c r="N437" s="8">
        <v>0</v>
      </c>
      <c r="O437" s="9">
        <v>0</v>
      </c>
      <c r="P437" s="9">
        <v>0</v>
      </c>
      <c r="Q437" s="9">
        <v>0</v>
      </c>
      <c r="R437" s="9">
        <v>1</v>
      </c>
      <c r="S437" s="8">
        <v>1556</v>
      </c>
      <c r="T437" s="9">
        <v>6</v>
      </c>
      <c r="U437" s="9">
        <f t="shared" si="67"/>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7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v>0</v>
      </c>
      <c r="BU437" s="17">
        <v>0</v>
      </c>
      <c r="BV437">
        <v>0</v>
      </c>
      <c r="BW437">
        <v>0</v>
      </c>
      <c r="BX437">
        <v>1</v>
      </c>
      <c r="BY437" s="17">
        <v>0</v>
      </c>
      <c r="BZ437">
        <v>0</v>
      </c>
      <c r="CA437">
        <v>0</v>
      </c>
      <c r="CB437">
        <v>0</v>
      </c>
      <c r="CC437">
        <v>0</v>
      </c>
      <c r="CD437" s="17">
        <v>0</v>
      </c>
      <c r="CE437">
        <v>0</v>
      </c>
      <c r="CF437">
        <v>0</v>
      </c>
      <c r="CG437">
        <v>1</v>
      </c>
      <c r="CH437">
        <v>1</v>
      </c>
      <c r="CI437">
        <v>0</v>
      </c>
      <c r="CJ437">
        <v>0</v>
      </c>
      <c r="CK437">
        <v>0</v>
      </c>
      <c r="CL437">
        <v>0</v>
      </c>
      <c r="CM437">
        <v>0</v>
      </c>
      <c r="CN437">
        <v>0</v>
      </c>
      <c r="CO437">
        <v>0</v>
      </c>
      <c r="CP437" s="17">
        <v>0</v>
      </c>
      <c r="CQ437">
        <v>2.3E-2</v>
      </c>
      <c r="CR437">
        <v>97</v>
      </c>
      <c r="CS437">
        <v>1</v>
      </c>
      <c r="CT437">
        <v>0</v>
      </c>
      <c r="CU437">
        <v>30</v>
      </c>
      <c r="DA437" s="33" t="s">
        <v>85</v>
      </c>
    </row>
    <row r="438" spans="1:105" x14ac:dyDescent="0.25">
      <c r="A438">
        <v>437</v>
      </c>
      <c r="B438">
        <v>28</v>
      </c>
      <c r="C438" s="24" t="s">
        <v>275</v>
      </c>
      <c r="D438" s="12">
        <v>9.745977902720405</v>
      </c>
      <c r="E438" s="13">
        <v>1.0097873494184411</v>
      </c>
      <c r="F438" s="7">
        <v>9.6515151515151505</v>
      </c>
      <c r="G438" s="7">
        <f t="shared" si="64"/>
        <v>8.736190553301963</v>
      </c>
      <c r="H438" s="15">
        <f t="shared" si="65"/>
        <v>10.755765252138847</v>
      </c>
      <c r="I438" s="11">
        <f>IFERROR(F438/SQRT(F438^2+U438), "X")</f>
        <v>0.23817098554182045</v>
      </c>
      <c r="J438" s="32">
        <f>IFERROR(SQRT((1-I438^2)/U438), "X")</f>
        <v>2.467705658675063E-2</v>
      </c>
      <c r="K438" s="32">
        <f t="shared" si="66"/>
        <v>40.523471528484905</v>
      </c>
      <c r="L438" s="8">
        <v>1</v>
      </c>
      <c r="M438" s="9">
        <v>0</v>
      </c>
      <c r="N438" s="8">
        <v>0</v>
      </c>
      <c r="O438" s="9">
        <v>0</v>
      </c>
      <c r="P438" s="9">
        <v>0</v>
      </c>
      <c r="Q438" s="9">
        <v>0</v>
      </c>
      <c r="R438" s="9">
        <v>1</v>
      </c>
      <c r="S438" s="8">
        <v>1556</v>
      </c>
      <c r="T438" s="9">
        <v>6</v>
      </c>
      <c r="U438" s="9">
        <f t="shared" si="67"/>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7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v>0</v>
      </c>
      <c r="BU438" s="17">
        <v>0</v>
      </c>
      <c r="BV438">
        <v>0</v>
      </c>
      <c r="BW438">
        <v>0</v>
      </c>
      <c r="BX438">
        <v>1</v>
      </c>
      <c r="BY438" s="17">
        <v>0</v>
      </c>
      <c r="BZ438">
        <v>0</v>
      </c>
      <c r="CA438">
        <v>0</v>
      </c>
      <c r="CB438">
        <v>0</v>
      </c>
      <c r="CC438">
        <v>0</v>
      </c>
      <c r="CD438" s="17">
        <v>0</v>
      </c>
      <c r="CE438">
        <v>0</v>
      </c>
      <c r="CF438">
        <v>0</v>
      </c>
      <c r="CG438">
        <v>1</v>
      </c>
      <c r="CH438">
        <v>1</v>
      </c>
      <c r="CI438">
        <v>0</v>
      </c>
      <c r="CJ438">
        <v>0</v>
      </c>
      <c r="CK438">
        <v>0</v>
      </c>
      <c r="CL438">
        <v>0</v>
      </c>
      <c r="CM438">
        <v>0</v>
      </c>
      <c r="CN438">
        <v>0</v>
      </c>
      <c r="CO438">
        <v>0</v>
      </c>
      <c r="CP438" s="17">
        <v>0</v>
      </c>
      <c r="CQ438">
        <v>2.3E-2</v>
      </c>
      <c r="CR438">
        <v>97</v>
      </c>
      <c r="CS438">
        <v>1</v>
      </c>
      <c r="CT438">
        <v>0</v>
      </c>
      <c r="CU438">
        <v>30</v>
      </c>
      <c r="DA438" s="33" t="s">
        <v>85</v>
      </c>
    </row>
    <row r="439" spans="1:105" x14ac:dyDescent="0.25">
      <c r="A439">
        <v>438</v>
      </c>
      <c r="B439">
        <v>28</v>
      </c>
      <c r="C439" s="24" t="s">
        <v>275</v>
      </c>
      <c r="D439" s="12">
        <v>4.6140978438483859</v>
      </c>
      <c r="E439" s="13">
        <v>1.0577773713170211</v>
      </c>
      <c r="F439" s="7">
        <v>4.3620689655172411</v>
      </c>
      <c r="G439" s="7">
        <f t="shared" si="64"/>
        <v>3.5563204725313646</v>
      </c>
      <c r="H439" s="15">
        <f t="shared" si="65"/>
        <v>5.6718752151654073</v>
      </c>
      <c r="I439" s="11">
        <f>IFERROR(F439/SQRT(F439^2+U439), "X")</f>
        <v>9.4205733875260531E-2</v>
      </c>
      <c r="J439" s="32">
        <f>IFERROR(SQRT((1-I439^2)/U439), "X")</f>
        <v>2.1596571402233637E-2</v>
      </c>
      <c r="K439" s="32">
        <f t="shared" si="66"/>
        <v>46.303646137857534</v>
      </c>
      <c r="L439" s="8">
        <v>1</v>
      </c>
      <c r="M439" s="9">
        <v>0</v>
      </c>
      <c r="N439" s="8">
        <v>0</v>
      </c>
      <c r="O439" s="9">
        <v>0</v>
      </c>
      <c r="P439" s="9">
        <v>0</v>
      </c>
      <c r="Q439" s="9">
        <v>0</v>
      </c>
      <c r="R439" s="9">
        <v>1</v>
      </c>
      <c r="S439" s="8">
        <v>2132</v>
      </c>
      <c r="T439" s="9">
        <v>6</v>
      </c>
      <c r="U439" s="9">
        <f t="shared" si="67"/>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7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v>0</v>
      </c>
      <c r="BU439" s="17">
        <v>0</v>
      </c>
      <c r="BV439">
        <v>0</v>
      </c>
      <c r="BW439">
        <v>0</v>
      </c>
      <c r="BX439">
        <v>1</v>
      </c>
      <c r="BY439" s="17">
        <v>0</v>
      </c>
      <c r="BZ439">
        <v>0</v>
      </c>
      <c r="CA439">
        <v>0</v>
      </c>
      <c r="CB439">
        <v>0</v>
      </c>
      <c r="CC439">
        <v>0</v>
      </c>
      <c r="CD439" s="17">
        <v>0</v>
      </c>
      <c r="CE439">
        <v>0</v>
      </c>
      <c r="CF439">
        <v>0</v>
      </c>
      <c r="CG439">
        <v>1</v>
      </c>
      <c r="CH439">
        <v>1</v>
      </c>
      <c r="CI439">
        <v>0</v>
      </c>
      <c r="CJ439">
        <v>0</v>
      </c>
      <c r="CK439">
        <v>0</v>
      </c>
      <c r="CL439">
        <v>0</v>
      </c>
      <c r="CM439">
        <v>0</v>
      </c>
      <c r="CN439">
        <v>0</v>
      </c>
      <c r="CO439">
        <v>0</v>
      </c>
      <c r="CP439" s="17">
        <v>0</v>
      </c>
      <c r="CQ439">
        <v>2.3E-2</v>
      </c>
      <c r="CR439">
        <v>97</v>
      </c>
      <c r="CS439">
        <v>1</v>
      </c>
      <c r="CT439">
        <v>0</v>
      </c>
      <c r="CU439">
        <v>30</v>
      </c>
      <c r="DA439" s="33" t="s">
        <v>85</v>
      </c>
    </row>
    <row r="440" spans="1:105" x14ac:dyDescent="0.25">
      <c r="A440">
        <v>439</v>
      </c>
      <c r="B440">
        <v>28</v>
      </c>
      <c r="C440" s="24" t="s">
        <v>275</v>
      </c>
      <c r="D440" s="12">
        <v>6.4739236902311426</v>
      </c>
      <c r="E440" s="13">
        <v>0.59268315473947086</v>
      </c>
      <c r="F440" s="7">
        <v>10.92307692307692</v>
      </c>
      <c r="G440" s="7">
        <f t="shared" si="64"/>
        <v>5.8812405354916715</v>
      </c>
      <c r="H440" s="15">
        <f t="shared" si="65"/>
        <v>7.0666068449706136</v>
      </c>
      <c r="I440" s="11">
        <f>IFERROR(F440/SQRT(F440^2+U440), "X")</f>
        <v>0.23057022351054177</v>
      </c>
      <c r="J440" s="32">
        <f>IFERROR(SQRT((1-I440^2)/U440), "X")</f>
        <v>2.1108541588993265E-2</v>
      </c>
      <c r="K440" s="32">
        <f t="shared" si="66"/>
        <v>47.374187164187369</v>
      </c>
      <c r="L440" s="8">
        <v>1</v>
      </c>
      <c r="M440" s="9">
        <v>0</v>
      </c>
      <c r="N440" s="8">
        <v>0</v>
      </c>
      <c r="O440" s="9">
        <v>0</v>
      </c>
      <c r="P440" s="9">
        <v>0</v>
      </c>
      <c r="Q440" s="9">
        <v>0</v>
      </c>
      <c r="R440" s="9">
        <v>1</v>
      </c>
      <c r="S440" s="8">
        <v>2132</v>
      </c>
      <c r="T440" s="9">
        <v>6</v>
      </c>
      <c r="U440" s="9">
        <f t="shared" si="67"/>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7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v>0</v>
      </c>
      <c r="BU440" s="17">
        <v>0</v>
      </c>
      <c r="BV440">
        <v>0</v>
      </c>
      <c r="BW440">
        <v>0</v>
      </c>
      <c r="BX440">
        <v>1</v>
      </c>
      <c r="BY440" s="17">
        <v>0</v>
      </c>
      <c r="BZ440">
        <v>0</v>
      </c>
      <c r="CA440">
        <v>0</v>
      </c>
      <c r="CB440">
        <v>0</v>
      </c>
      <c r="CC440">
        <v>0</v>
      </c>
      <c r="CD440" s="17">
        <v>0</v>
      </c>
      <c r="CE440">
        <v>0</v>
      </c>
      <c r="CF440">
        <v>0</v>
      </c>
      <c r="CG440">
        <v>1</v>
      </c>
      <c r="CH440">
        <v>1</v>
      </c>
      <c r="CI440">
        <v>0</v>
      </c>
      <c r="CJ440">
        <v>0</v>
      </c>
      <c r="CK440">
        <v>0</v>
      </c>
      <c r="CL440">
        <v>0</v>
      </c>
      <c r="CM440">
        <v>0</v>
      </c>
      <c r="CN440">
        <v>0</v>
      </c>
      <c r="CO440">
        <v>0</v>
      </c>
      <c r="CP440" s="17">
        <v>0</v>
      </c>
      <c r="CQ440">
        <v>2.3E-2</v>
      </c>
      <c r="CR440">
        <v>97</v>
      </c>
      <c r="CS440">
        <v>1</v>
      </c>
      <c r="CT440">
        <v>0</v>
      </c>
      <c r="CU440">
        <v>30</v>
      </c>
      <c r="DA440" s="33" t="s">
        <v>85</v>
      </c>
    </row>
    <row r="441" spans="1:105" x14ac:dyDescent="0.25">
      <c r="A441">
        <v>440</v>
      </c>
      <c r="B441">
        <v>28</v>
      </c>
      <c r="C441" s="24" t="s">
        <v>275</v>
      </c>
      <c r="D441" s="12">
        <v>8.490521329106592</v>
      </c>
      <c r="E441" s="13">
        <v>0.92394791050459202</v>
      </c>
      <c r="F441" s="7">
        <v>9.1893939393939394</v>
      </c>
      <c r="G441" s="7">
        <f t="shared" si="64"/>
        <v>7.5665734186020002</v>
      </c>
      <c r="H441" s="15">
        <f t="shared" si="65"/>
        <v>9.4144692396111846</v>
      </c>
      <c r="I441" s="11">
        <f>IFERROR(F441/SQRT(F441^2+U441), "X")</f>
        <v>0.19549933117032514</v>
      </c>
      <c r="J441" s="32">
        <f>IFERROR(SQRT((1-I441^2)/U441), "X")</f>
        <v>2.127445318588864E-2</v>
      </c>
      <c r="K441" s="32">
        <f t="shared" si="66"/>
        <v>47.004733389025517</v>
      </c>
      <c r="L441" s="8">
        <v>1</v>
      </c>
      <c r="M441" s="9">
        <v>0</v>
      </c>
      <c r="N441" s="8">
        <v>0</v>
      </c>
      <c r="O441" s="9">
        <v>0</v>
      </c>
      <c r="P441" s="9">
        <v>0</v>
      </c>
      <c r="Q441" s="9">
        <v>0</v>
      </c>
      <c r="R441" s="9">
        <v>1</v>
      </c>
      <c r="S441" s="8">
        <v>2132</v>
      </c>
      <c r="T441" s="9">
        <v>6</v>
      </c>
      <c r="U441" s="9">
        <f t="shared" si="67"/>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7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v>0</v>
      </c>
      <c r="BU441" s="17">
        <v>0</v>
      </c>
      <c r="BV441">
        <v>0</v>
      </c>
      <c r="BW441">
        <v>0</v>
      </c>
      <c r="BX441">
        <v>1</v>
      </c>
      <c r="BY441" s="17">
        <v>0</v>
      </c>
      <c r="BZ441">
        <v>0</v>
      </c>
      <c r="CA441">
        <v>0</v>
      </c>
      <c r="CB441">
        <v>0</v>
      </c>
      <c r="CC441">
        <v>0</v>
      </c>
      <c r="CD441" s="17">
        <v>0</v>
      </c>
      <c r="CE441">
        <v>0</v>
      </c>
      <c r="CF441">
        <v>0</v>
      </c>
      <c r="CG441">
        <v>1</v>
      </c>
      <c r="CH441">
        <v>1</v>
      </c>
      <c r="CI441">
        <v>0</v>
      </c>
      <c r="CJ441">
        <v>0</v>
      </c>
      <c r="CK441">
        <v>0</v>
      </c>
      <c r="CL441">
        <v>0</v>
      </c>
      <c r="CM441">
        <v>0</v>
      </c>
      <c r="CN441">
        <v>0</v>
      </c>
      <c r="CO441">
        <v>0</v>
      </c>
      <c r="CP441" s="17">
        <v>0</v>
      </c>
      <c r="CQ441">
        <v>2.3E-2</v>
      </c>
      <c r="CR441">
        <v>97</v>
      </c>
      <c r="CS441">
        <v>1</v>
      </c>
      <c r="CT441">
        <v>0</v>
      </c>
      <c r="CU441">
        <v>30</v>
      </c>
      <c r="DA441" s="33" t="s">
        <v>85</v>
      </c>
    </row>
    <row r="442" spans="1:105" x14ac:dyDescent="0.25">
      <c r="A442">
        <v>441</v>
      </c>
      <c r="B442">
        <v>28</v>
      </c>
      <c r="C442" s="24" t="s">
        <v>275</v>
      </c>
      <c r="D442" s="12">
        <v>2.9595585437330869</v>
      </c>
      <c r="E442" s="13">
        <v>0.52781935811800285</v>
      </c>
      <c r="F442" s="7">
        <v>5.6071428571428568</v>
      </c>
      <c r="G442" s="7">
        <f t="shared" si="64"/>
        <v>2.4317391856150841</v>
      </c>
      <c r="H442" s="15">
        <f t="shared" si="65"/>
        <v>3.4873779018510898</v>
      </c>
      <c r="I442" s="11">
        <f>IFERROR(F442/SQRT(F442^2+U442), "X")</f>
        <v>6.5039308263637657E-2</v>
      </c>
      <c r="J442" s="32">
        <f>IFERROR(SQRT((1-I442^2)/U442), "X")</f>
        <v>1.1599367078865316E-2</v>
      </c>
      <c r="K442" s="32">
        <f t="shared" si="66"/>
        <v>86.211600443446173</v>
      </c>
      <c r="L442" s="8">
        <v>1</v>
      </c>
      <c r="M442" s="9">
        <v>0</v>
      </c>
      <c r="N442" s="8">
        <v>0</v>
      </c>
      <c r="O442" s="9">
        <v>0</v>
      </c>
      <c r="P442" s="9">
        <v>0</v>
      </c>
      <c r="Q442" s="9">
        <v>0</v>
      </c>
      <c r="R442" s="9">
        <v>1</v>
      </c>
      <c r="S442" s="8">
        <v>7408</v>
      </c>
      <c r="T442" s="9">
        <v>6</v>
      </c>
      <c r="U442" s="9">
        <f t="shared" si="67"/>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7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v>0</v>
      </c>
      <c r="BU442" s="17">
        <v>0</v>
      </c>
      <c r="BV442">
        <v>0</v>
      </c>
      <c r="BW442">
        <v>0</v>
      </c>
      <c r="BX442">
        <v>1</v>
      </c>
      <c r="BY442" s="17">
        <v>0</v>
      </c>
      <c r="BZ442">
        <v>0</v>
      </c>
      <c r="CA442">
        <v>0</v>
      </c>
      <c r="CB442">
        <v>0</v>
      </c>
      <c r="CC442">
        <v>0</v>
      </c>
      <c r="CD442" s="17">
        <v>0</v>
      </c>
      <c r="CE442">
        <v>0</v>
      </c>
      <c r="CF442">
        <v>0</v>
      </c>
      <c r="CG442">
        <v>1</v>
      </c>
      <c r="CH442">
        <v>1</v>
      </c>
      <c r="CI442">
        <v>0</v>
      </c>
      <c r="CJ442">
        <v>0</v>
      </c>
      <c r="CK442">
        <v>0</v>
      </c>
      <c r="CL442">
        <v>0</v>
      </c>
      <c r="CM442">
        <v>0</v>
      </c>
      <c r="CN442">
        <v>0</v>
      </c>
      <c r="CO442">
        <v>0</v>
      </c>
      <c r="CP442" s="17">
        <v>0</v>
      </c>
      <c r="CQ442">
        <v>2.3E-2</v>
      </c>
      <c r="CR442">
        <v>97</v>
      </c>
      <c r="CS442">
        <v>1</v>
      </c>
      <c r="CT442">
        <v>0</v>
      </c>
      <c r="CU442">
        <v>30</v>
      </c>
      <c r="DA442" s="33" t="s">
        <v>85</v>
      </c>
    </row>
    <row r="443" spans="1:105" x14ac:dyDescent="0.25">
      <c r="A443">
        <v>442</v>
      </c>
      <c r="B443">
        <v>28</v>
      </c>
      <c r="C443" s="24" t="s">
        <v>275</v>
      </c>
      <c r="D443" s="12">
        <v>5.9686029727814338</v>
      </c>
      <c r="E443" s="13">
        <v>0.3333251223891901</v>
      </c>
      <c r="F443" s="7">
        <v>17.90625</v>
      </c>
      <c r="G443" s="7">
        <f t="shared" si="64"/>
        <v>5.635277850392244</v>
      </c>
      <c r="H443" s="15">
        <f t="shared" si="65"/>
        <v>6.3019280951706236</v>
      </c>
      <c r="I443" s="11">
        <f>IFERROR(F443/SQRT(F443^2+U443), "X")</f>
        <v>0.20377459718790986</v>
      </c>
      <c r="J443" s="32">
        <f>IFERROR(SQRT((1-I443^2)/U443), "X")</f>
        <v>1.1380082216427776E-2</v>
      </c>
      <c r="K443" s="32">
        <f t="shared" si="66"/>
        <v>87.872827364677988</v>
      </c>
      <c r="L443" s="8">
        <v>1</v>
      </c>
      <c r="M443" s="9">
        <v>0</v>
      </c>
      <c r="N443" s="8">
        <v>0</v>
      </c>
      <c r="O443" s="9">
        <v>0</v>
      </c>
      <c r="P443" s="9">
        <v>0</v>
      </c>
      <c r="Q443" s="9">
        <v>0</v>
      </c>
      <c r="R443" s="9">
        <v>1</v>
      </c>
      <c r="S443" s="8">
        <v>7408</v>
      </c>
      <c r="T443" s="9">
        <v>6</v>
      </c>
      <c r="U443" s="9">
        <f t="shared" si="67"/>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7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v>0</v>
      </c>
      <c r="BU443" s="17">
        <v>0</v>
      </c>
      <c r="BV443">
        <v>0</v>
      </c>
      <c r="BW443">
        <v>0</v>
      </c>
      <c r="BX443">
        <v>1</v>
      </c>
      <c r="BY443" s="17">
        <v>0</v>
      </c>
      <c r="BZ443">
        <v>0</v>
      </c>
      <c r="CA443">
        <v>0</v>
      </c>
      <c r="CB443">
        <v>0</v>
      </c>
      <c r="CC443">
        <v>0</v>
      </c>
      <c r="CD443" s="17">
        <v>0</v>
      </c>
      <c r="CE443">
        <v>0</v>
      </c>
      <c r="CF443">
        <v>0</v>
      </c>
      <c r="CG443">
        <v>1</v>
      </c>
      <c r="CH443">
        <v>1</v>
      </c>
      <c r="CI443">
        <v>0</v>
      </c>
      <c r="CJ443">
        <v>0</v>
      </c>
      <c r="CK443">
        <v>0</v>
      </c>
      <c r="CL443">
        <v>0</v>
      </c>
      <c r="CM443">
        <v>0</v>
      </c>
      <c r="CN443">
        <v>0</v>
      </c>
      <c r="CO443">
        <v>0</v>
      </c>
      <c r="CP443" s="17">
        <v>0</v>
      </c>
      <c r="CQ443">
        <v>2.3E-2</v>
      </c>
      <c r="CR443">
        <v>97</v>
      </c>
      <c r="CS443">
        <v>1</v>
      </c>
      <c r="CT443">
        <v>0</v>
      </c>
      <c r="CU443">
        <v>30</v>
      </c>
      <c r="DA443" s="33" t="s">
        <v>85</v>
      </c>
    </row>
    <row r="444" spans="1:105" s="50" customFormat="1" x14ac:dyDescent="0.25">
      <c r="A444" s="50">
        <v>443</v>
      </c>
      <c r="B444" s="50">
        <v>28</v>
      </c>
      <c r="C444" s="51" t="s">
        <v>275</v>
      </c>
      <c r="D444" s="52">
        <v>8.6632090658934402</v>
      </c>
      <c r="E444" s="53">
        <v>0.28665029997441532</v>
      </c>
      <c r="F444" s="54">
        <v>30.222222222222221</v>
      </c>
      <c r="G444" s="54">
        <f t="shared" si="64"/>
        <v>8.3765587659190253</v>
      </c>
      <c r="H444" s="55">
        <f t="shared" si="65"/>
        <v>8.9498593658678551</v>
      </c>
      <c r="I444" s="56">
        <f>IFERROR(F444/SQRT(F444^2+U444), "X")</f>
        <v>0.33144493664839791</v>
      </c>
      <c r="J444" s="57">
        <f>IFERROR(SQRT((1-I444^2)/U444), "X")</f>
        <v>1.0966928050866107E-2</v>
      </c>
      <c r="K444" s="57">
        <f t="shared" si="66"/>
        <v>91.183237034278307</v>
      </c>
      <c r="L444" s="58">
        <v>1</v>
      </c>
      <c r="M444" s="59">
        <v>0</v>
      </c>
      <c r="N444" s="58">
        <v>0</v>
      </c>
      <c r="O444" s="59">
        <v>0</v>
      </c>
      <c r="P444" s="59">
        <v>0</v>
      </c>
      <c r="Q444" s="59">
        <v>0</v>
      </c>
      <c r="R444" s="59">
        <v>1</v>
      </c>
      <c r="S444" s="58">
        <v>7408</v>
      </c>
      <c r="T444" s="59">
        <v>6</v>
      </c>
      <c r="U444" s="59">
        <f t="shared" si="67"/>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7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50">
        <v>0</v>
      </c>
      <c r="BU444" s="64">
        <v>0</v>
      </c>
      <c r="BV444" s="50">
        <v>0</v>
      </c>
      <c r="BW444" s="50">
        <v>0</v>
      </c>
      <c r="BX444" s="50">
        <v>1</v>
      </c>
      <c r="BY444" s="64">
        <v>0</v>
      </c>
      <c r="BZ444" s="50">
        <v>0</v>
      </c>
      <c r="CA444" s="50">
        <v>0</v>
      </c>
      <c r="CB444" s="50">
        <v>0</v>
      </c>
      <c r="CC444" s="50">
        <v>0</v>
      </c>
      <c r="CD444" s="64">
        <v>0</v>
      </c>
      <c r="CE444" s="50">
        <v>0</v>
      </c>
      <c r="CF444" s="50">
        <v>0</v>
      </c>
      <c r="CG444" s="50">
        <v>1</v>
      </c>
      <c r="CH444" s="50">
        <v>1</v>
      </c>
      <c r="CI444" s="50">
        <v>0</v>
      </c>
      <c r="CJ444" s="50">
        <v>0</v>
      </c>
      <c r="CK444" s="50">
        <v>0</v>
      </c>
      <c r="CL444">
        <v>0</v>
      </c>
      <c r="CM444" s="50">
        <v>0</v>
      </c>
      <c r="CN444" s="50">
        <v>0</v>
      </c>
      <c r="CO444" s="50">
        <v>0</v>
      </c>
      <c r="CP444" s="64">
        <v>0</v>
      </c>
      <c r="CQ444">
        <v>2.3E-2</v>
      </c>
      <c r="CR444">
        <v>97</v>
      </c>
      <c r="CS444">
        <v>1</v>
      </c>
      <c r="CT444">
        <v>0</v>
      </c>
      <c r="CU444">
        <v>30</v>
      </c>
      <c r="CV444" s="66"/>
      <c r="DA444" s="33" t="s">
        <v>85</v>
      </c>
    </row>
    <row r="445" spans="1:105" x14ac:dyDescent="0.25">
      <c r="A445">
        <v>444</v>
      </c>
      <c r="B445">
        <v>29</v>
      </c>
      <c r="C445" s="24" t="s">
        <v>9</v>
      </c>
      <c r="D445" s="12">
        <v>6.94</v>
      </c>
      <c r="E445" s="13">
        <v>0.59</v>
      </c>
      <c r="F445" s="7">
        <f t="shared" ref="F445:F454" si="72">D445/E445</f>
        <v>11.76271186440678</v>
      </c>
      <c r="G445" s="7">
        <f t="shared" si="64"/>
        <v>6.3500000000000005</v>
      </c>
      <c r="H445" s="15">
        <f t="shared" si="65"/>
        <v>7.53</v>
      </c>
      <c r="I445" s="11">
        <f>IFERROR(F445/SQRT(F445^2+U445), "X")</f>
        <v>0.23963844097900014</v>
      </c>
      <c r="J445" s="32">
        <f>IFERROR(SQRT((1-I445^2)/U445), "X")</f>
        <v>2.037272048668733E-2</v>
      </c>
      <c r="K445" s="32">
        <f t="shared" si="66"/>
        <v>49.08524615813856</v>
      </c>
      <c r="L445" s="8">
        <v>0</v>
      </c>
      <c r="M445" s="9">
        <v>1</v>
      </c>
      <c r="N445" s="8">
        <v>0</v>
      </c>
      <c r="O445" s="9">
        <v>0</v>
      </c>
      <c r="P445" s="9">
        <v>1</v>
      </c>
      <c r="Q445" s="9">
        <v>0</v>
      </c>
      <c r="R445" s="9">
        <v>0</v>
      </c>
      <c r="S445" s="8">
        <v>2276</v>
      </c>
      <c r="T445" s="9">
        <v>4</v>
      </c>
      <c r="U445" s="9">
        <f t="shared" si="67"/>
        <v>2271</v>
      </c>
      <c r="V445" s="9">
        <f>COUNTIF(B:B,B445)</f>
        <v>10</v>
      </c>
      <c r="W445" s="7">
        <v>13.2</v>
      </c>
      <c r="X445" s="7">
        <f>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73">1-AK445-AL445-AN445</f>
        <v>0.59399999999999997</v>
      </c>
      <c r="AN445" s="42">
        <v>0.39900000000000002</v>
      </c>
      <c r="AO445" s="41">
        <v>1</v>
      </c>
      <c r="AP445" s="17">
        <v>0</v>
      </c>
      <c r="AQ445">
        <v>0.59599999999999997</v>
      </c>
      <c r="AR445" s="39">
        <f>1-AQ445</f>
        <v>0.40400000000000003</v>
      </c>
      <c r="AS445" s="38">
        <f t="shared" si="7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v>0</v>
      </c>
      <c r="BU445" s="17">
        <v>0</v>
      </c>
      <c r="BV445">
        <v>0</v>
      </c>
      <c r="BW445">
        <v>0</v>
      </c>
      <c r="BX445">
        <v>1</v>
      </c>
      <c r="BY445" s="17">
        <v>0</v>
      </c>
      <c r="BZ445">
        <v>0</v>
      </c>
      <c r="CA445">
        <v>0</v>
      </c>
      <c r="CB445">
        <v>0</v>
      </c>
      <c r="CC445">
        <v>0</v>
      </c>
      <c r="CD445" s="17">
        <v>0</v>
      </c>
      <c r="CE445">
        <v>1</v>
      </c>
      <c r="CF445">
        <v>1</v>
      </c>
      <c r="CG445">
        <v>0</v>
      </c>
      <c r="CH445">
        <v>0</v>
      </c>
      <c r="CI445">
        <v>0</v>
      </c>
      <c r="CJ445">
        <v>0</v>
      </c>
      <c r="CK445">
        <v>1</v>
      </c>
      <c r="CL445">
        <v>0</v>
      </c>
      <c r="CM445">
        <v>0</v>
      </c>
      <c r="CN445">
        <v>0</v>
      </c>
      <c r="CO445">
        <v>0</v>
      </c>
      <c r="CP445" s="17">
        <v>0</v>
      </c>
      <c r="CQ445">
        <v>0.29799999999999999</v>
      </c>
      <c r="CR445">
        <v>3</v>
      </c>
      <c r="CS445">
        <v>0</v>
      </c>
      <c r="CT445">
        <v>1</v>
      </c>
      <c r="CU445">
        <v>28</v>
      </c>
      <c r="DA445" s="33" t="s">
        <v>85</v>
      </c>
    </row>
    <row r="446" spans="1:105" x14ac:dyDescent="0.25">
      <c r="A446">
        <v>445</v>
      </c>
      <c r="B446">
        <v>29</v>
      </c>
      <c r="C446" s="24" t="s">
        <v>9</v>
      </c>
      <c r="D446" s="12">
        <v>8.19</v>
      </c>
      <c r="E446" s="13">
        <v>0.77</v>
      </c>
      <c r="F446" s="7">
        <f t="shared" si="72"/>
        <v>10.636363636363635</v>
      </c>
      <c r="G446" s="7">
        <f t="shared" si="64"/>
        <v>7.42</v>
      </c>
      <c r="H446" s="15">
        <f t="shared" si="65"/>
        <v>8.9599999999999991</v>
      </c>
      <c r="I446" s="11">
        <f>IFERROR(F446/SQRT(F446^2+U446), "X")</f>
        <v>0.27778360252890461</v>
      </c>
      <c r="J446" s="32">
        <f>IFERROR(SQRT((1-I446^2)/U446), "X")</f>
        <v>2.6116407075367106E-2</v>
      </c>
      <c r="K446" s="32">
        <f t="shared" si="66"/>
        <v>38.290106181688223</v>
      </c>
      <c r="L446" s="8">
        <v>0</v>
      </c>
      <c r="M446" s="9">
        <v>1</v>
      </c>
      <c r="N446" s="8">
        <v>0</v>
      </c>
      <c r="O446" s="9">
        <v>0</v>
      </c>
      <c r="P446" s="9">
        <v>1</v>
      </c>
      <c r="Q446" s="9">
        <v>0</v>
      </c>
      <c r="R446" s="9">
        <v>0</v>
      </c>
      <c r="S446" s="8">
        <v>1357</v>
      </c>
      <c r="T446" s="9">
        <v>3</v>
      </c>
      <c r="U446" s="9">
        <f t="shared" si="67"/>
        <v>1353</v>
      </c>
      <c r="V446" s="9">
        <f>COUNTIF(B:B,B446)</f>
        <v>10</v>
      </c>
      <c r="W446" s="7">
        <v>12.9</v>
      </c>
      <c r="X446" s="7">
        <f>BM355-W355-6</f>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73"/>
        <v>0.65100000000000002</v>
      </c>
      <c r="AN446" s="42">
        <v>0.34200000000000003</v>
      </c>
      <c r="AO446" s="41">
        <v>1</v>
      </c>
      <c r="AP446" s="17">
        <v>0</v>
      </c>
      <c r="AQ446">
        <v>1</v>
      </c>
      <c r="AR446" s="39">
        <v>0</v>
      </c>
      <c r="AS446" s="38">
        <f t="shared" si="7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v>0</v>
      </c>
      <c r="BU446" s="17">
        <v>0</v>
      </c>
      <c r="BV446">
        <v>0</v>
      </c>
      <c r="BW446">
        <v>0</v>
      </c>
      <c r="BX446">
        <v>1</v>
      </c>
      <c r="BY446" s="17">
        <v>0</v>
      </c>
      <c r="BZ446">
        <v>0</v>
      </c>
      <c r="CA446">
        <v>0</v>
      </c>
      <c r="CB446">
        <v>0</v>
      </c>
      <c r="CC446">
        <v>0</v>
      </c>
      <c r="CD446" s="17">
        <v>0</v>
      </c>
      <c r="CE446">
        <v>1</v>
      </c>
      <c r="CF446">
        <v>1</v>
      </c>
      <c r="CG446">
        <v>0</v>
      </c>
      <c r="CH446">
        <v>0</v>
      </c>
      <c r="CI446">
        <v>0</v>
      </c>
      <c r="CJ446">
        <v>0</v>
      </c>
      <c r="CK446">
        <v>0</v>
      </c>
      <c r="CL446">
        <v>0</v>
      </c>
      <c r="CM446">
        <v>0</v>
      </c>
      <c r="CN446">
        <v>0</v>
      </c>
      <c r="CO446">
        <v>0</v>
      </c>
      <c r="CP446" s="17">
        <v>0</v>
      </c>
      <c r="CQ446">
        <v>0.29799999999999999</v>
      </c>
      <c r="CR446">
        <v>3</v>
      </c>
      <c r="CS446">
        <v>0</v>
      </c>
      <c r="CT446">
        <v>1</v>
      </c>
      <c r="CU446">
        <v>28</v>
      </c>
      <c r="DA446" s="33" t="s">
        <v>85</v>
      </c>
    </row>
    <row r="447" spans="1:105" x14ac:dyDescent="0.25">
      <c r="A447">
        <v>446</v>
      </c>
      <c r="B447">
        <v>29</v>
      </c>
      <c r="C447" s="24" t="s">
        <v>9</v>
      </c>
      <c r="D447" s="12">
        <v>5.09</v>
      </c>
      <c r="E447" s="13">
        <v>0.88</v>
      </c>
      <c r="F447" s="7">
        <f t="shared" si="72"/>
        <v>5.7840909090909092</v>
      </c>
      <c r="G447" s="7">
        <f t="shared" si="64"/>
        <v>4.21</v>
      </c>
      <c r="H447" s="15">
        <f t="shared" si="65"/>
        <v>5.97</v>
      </c>
      <c r="I447" s="11">
        <f>IFERROR(F447/SQRT(F447^2+U447), "X")</f>
        <v>0.1878134035333307</v>
      </c>
      <c r="J447" s="32">
        <f>IFERROR(SQRT((1-I447^2)/U447), "X")</f>
        <v>3.2470686661951083E-2</v>
      </c>
      <c r="K447" s="32">
        <f t="shared" si="66"/>
        <v>30.797008095667803</v>
      </c>
      <c r="L447" s="8">
        <v>0</v>
      </c>
      <c r="M447" s="9">
        <v>1</v>
      </c>
      <c r="N447" s="8">
        <v>0</v>
      </c>
      <c r="O447" s="9">
        <v>0</v>
      </c>
      <c r="P447" s="9">
        <v>1</v>
      </c>
      <c r="Q447" s="9">
        <v>0</v>
      </c>
      <c r="R447" s="9">
        <v>0</v>
      </c>
      <c r="S447" s="8">
        <v>919</v>
      </c>
      <c r="T447" s="9">
        <v>3</v>
      </c>
      <c r="U447" s="9">
        <f t="shared" si="67"/>
        <v>915</v>
      </c>
      <c r="V447" s="9">
        <f>COUNTIF(B:B,B447)</f>
        <v>10</v>
      </c>
      <c r="W447" s="7">
        <v>13.6</v>
      </c>
      <c r="X447" s="7">
        <f>BM356-W356-6</f>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73"/>
        <v>0.51200000000000001</v>
      </c>
      <c r="AN447" s="42">
        <v>0.48299999999999998</v>
      </c>
      <c r="AO447" s="41">
        <v>1</v>
      </c>
      <c r="AP447" s="17">
        <v>0</v>
      </c>
      <c r="AQ447">
        <v>0</v>
      </c>
      <c r="AR447" s="39">
        <v>1</v>
      </c>
      <c r="AS447" s="38">
        <f t="shared" si="7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v>0</v>
      </c>
      <c r="BU447" s="17">
        <v>0</v>
      </c>
      <c r="BV447">
        <v>0</v>
      </c>
      <c r="BW447">
        <v>0</v>
      </c>
      <c r="BX447">
        <v>1</v>
      </c>
      <c r="BY447" s="17">
        <v>0</v>
      </c>
      <c r="BZ447">
        <v>0</v>
      </c>
      <c r="CA447">
        <v>0</v>
      </c>
      <c r="CB447">
        <v>0</v>
      </c>
      <c r="CC447">
        <v>0</v>
      </c>
      <c r="CD447" s="17">
        <v>0</v>
      </c>
      <c r="CE447">
        <v>1</v>
      </c>
      <c r="CF447">
        <v>1</v>
      </c>
      <c r="CG447">
        <v>0</v>
      </c>
      <c r="CH447">
        <v>0</v>
      </c>
      <c r="CI447">
        <v>0</v>
      </c>
      <c r="CJ447">
        <v>0</v>
      </c>
      <c r="CK447">
        <v>0</v>
      </c>
      <c r="CL447">
        <v>0</v>
      </c>
      <c r="CM447">
        <v>0</v>
      </c>
      <c r="CN447">
        <v>0</v>
      </c>
      <c r="CO447">
        <v>0</v>
      </c>
      <c r="CP447" s="17">
        <v>0</v>
      </c>
      <c r="CQ447">
        <v>0.29799999999999999</v>
      </c>
      <c r="CR447">
        <v>3</v>
      </c>
      <c r="CS447">
        <v>0</v>
      </c>
      <c r="CT447">
        <v>1</v>
      </c>
      <c r="CU447">
        <v>28</v>
      </c>
      <c r="DA447" s="33" t="s">
        <v>85</v>
      </c>
    </row>
    <row r="448" spans="1:105" x14ac:dyDescent="0.25">
      <c r="A448">
        <v>447</v>
      </c>
      <c r="B448">
        <v>29</v>
      </c>
      <c r="C448" s="24" t="s">
        <v>9</v>
      </c>
      <c r="D448" s="12">
        <v>6.8</v>
      </c>
      <c r="E448" s="13">
        <v>0.6</v>
      </c>
      <c r="F448" s="7">
        <f t="shared" si="72"/>
        <v>11.333333333333334</v>
      </c>
      <c r="G448" s="7">
        <f t="shared" si="64"/>
        <v>6.2</v>
      </c>
      <c r="H448" s="15">
        <f t="shared" si="65"/>
        <v>7.3999999999999995</v>
      </c>
      <c r="I448" s="11">
        <f>IFERROR(F448/SQRT(F448^2+U448), "X")</f>
        <v>0.23189964848373007</v>
      </c>
      <c r="J448" s="32">
        <f>IFERROR(SQRT((1-I448^2)/U448), "X")</f>
        <v>2.0461733689740885E-2</v>
      </c>
      <c r="K448" s="32">
        <f t="shared" si="66"/>
        <v>48.87171415496335</v>
      </c>
      <c r="L448" s="8">
        <v>0</v>
      </c>
      <c r="M448" s="9">
        <v>1</v>
      </c>
      <c r="N448" s="8">
        <v>0</v>
      </c>
      <c r="O448" s="9">
        <v>0</v>
      </c>
      <c r="P448" s="9">
        <v>1</v>
      </c>
      <c r="Q448" s="9">
        <v>0</v>
      </c>
      <c r="R448" s="9">
        <v>0</v>
      </c>
      <c r="S448" s="8">
        <v>2276</v>
      </c>
      <c r="T448" s="9">
        <v>15</v>
      </c>
      <c r="U448" s="9">
        <f t="shared" si="67"/>
        <v>2260</v>
      </c>
      <c r="V448" s="9">
        <f>COUNTIF(B:B,B448)</f>
        <v>10</v>
      </c>
      <c r="W448" s="7">
        <v>13.2</v>
      </c>
      <c r="X448" s="7">
        <f>BM357-W357-6</f>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73"/>
        <v>0.59399999999999997</v>
      </c>
      <c r="AN448" s="42">
        <v>0.39900000000000002</v>
      </c>
      <c r="AO448" s="41">
        <v>1</v>
      </c>
      <c r="AP448" s="17">
        <v>0</v>
      </c>
      <c r="AQ448">
        <v>0.59599999999999997</v>
      </c>
      <c r="AR448" s="39">
        <f>1-AQ448</f>
        <v>0.40400000000000003</v>
      </c>
      <c r="AS448" s="38">
        <f t="shared" si="7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v>0</v>
      </c>
      <c r="BU448" s="17">
        <v>0</v>
      </c>
      <c r="BV448">
        <v>0</v>
      </c>
      <c r="BW448">
        <v>0</v>
      </c>
      <c r="BX448">
        <v>1</v>
      </c>
      <c r="BY448" s="17">
        <v>0</v>
      </c>
      <c r="BZ448">
        <v>0</v>
      </c>
      <c r="CA448">
        <v>0</v>
      </c>
      <c r="CB448">
        <v>0</v>
      </c>
      <c r="CC448">
        <v>0</v>
      </c>
      <c r="CD448" s="17">
        <v>0</v>
      </c>
      <c r="CE448">
        <v>1</v>
      </c>
      <c r="CF448">
        <v>1</v>
      </c>
      <c r="CG448">
        <v>0</v>
      </c>
      <c r="CH448">
        <v>0</v>
      </c>
      <c r="CI448">
        <v>0</v>
      </c>
      <c r="CJ448">
        <v>0</v>
      </c>
      <c r="CK448">
        <v>0</v>
      </c>
      <c r="CL448">
        <v>0</v>
      </c>
      <c r="CM448">
        <v>1</v>
      </c>
      <c r="CN448">
        <v>0</v>
      </c>
      <c r="CO448">
        <v>0</v>
      </c>
      <c r="CP448" s="17">
        <v>1</v>
      </c>
      <c r="CQ448">
        <v>0.29799999999999999</v>
      </c>
      <c r="CR448">
        <v>3</v>
      </c>
      <c r="CS448">
        <v>0</v>
      </c>
      <c r="CT448">
        <v>1</v>
      </c>
      <c r="CU448">
        <v>28</v>
      </c>
      <c r="DA448" s="33" t="s">
        <v>85</v>
      </c>
    </row>
    <row r="449" spans="1:105" x14ac:dyDescent="0.25">
      <c r="A449">
        <v>448</v>
      </c>
      <c r="B449">
        <v>29</v>
      </c>
      <c r="C449" s="24" t="s">
        <v>9</v>
      </c>
      <c r="D449" s="12">
        <v>7.06</v>
      </c>
      <c r="E449" s="13">
        <v>0.78</v>
      </c>
      <c r="F449" s="7">
        <f t="shared" si="72"/>
        <v>9.0512820512820511</v>
      </c>
      <c r="G449" s="7">
        <f t="shared" si="64"/>
        <v>6.2799999999999994</v>
      </c>
      <c r="H449" s="15">
        <f t="shared" si="65"/>
        <v>7.84</v>
      </c>
      <c r="I449" s="11">
        <f>IFERROR(F449/SQRT(F449^2+U449), "X")</f>
        <v>0.23986475186127454</v>
      </c>
      <c r="J449" s="32">
        <f>IFERROR(SQRT((1-I449^2)/U449), "X")</f>
        <v>2.6500638307619565E-2</v>
      </c>
      <c r="K449" s="32">
        <f t="shared" si="66"/>
        <v>37.734940132082635</v>
      </c>
      <c r="L449" s="8">
        <v>0</v>
      </c>
      <c r="M449" s="9">
        <v>1</v>
      </c>
      <c r="N449" s="8">
        <v>0</v>
      </c>
      <c r="O449" s="9">
        <v>0</v>
      </c>
      <c r="P449" s="9">
        <v>1</v>
      </c>
      <c r="Q449" s="9">
        <v>0</v>
      </c>
      <c r="R449" s="9">
        <v>0</v>
      </c>
      <c r="S449" s="8">
        <v>1357</v>
      </c>
      <c r="T449" s="9">
        <v>14</v>
      </c>
      <c r="U449" s="9">
        <f t="shared" si="67"/>
        <v>1342</v>
      </c>
      <c r="V449" s="9">
        <f>COUNTIF(B:B,B449)</f>
        <v>10</v>
      </c>
      <c r="W449" s="7">
        <v>12.9</v>
      </c>
      <c r="X449" s="7">
        <f>BM358-W358-6</f>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73"/>
        <v>0.65100000000000002</v>
      </c>
      <c r="AN449" s="42">
        <v>0.34200000000000003</v>
      </c>
      <c r="AO449" s="41">
        <v>1</v>
      </c>
      <c r="AP449" s="17">
        <v>0</v>
      </c>
      <c r="AQ449">
        <v>1</v>
      </c>
      <c r="AR449" s="39">
        <v>0</v>
      </c>
      <c r="AS449" s="38">
        <f t="shared" si="7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v>0</v>
      </c>
      <c r="BU449" s="17">
        <v>0</v>
      </c>
      <c r="BV449">
        <v>0</v>
      </c>
      <c r="BW449">
        <v>0</v>
      </c>
      <c r="BX449">
        <v>1</v>
      </c>
      <c r="BY449" s="17">
        <v>0</v>
      </c>
      <c r="BZ449">
        <v>0</v>
      </c>
      <c r="CA449">
        <v>0</v>
      </c>
      <c r="CB449">
        <v>0</v>
      </c>
      <c r="CC449">
        <v>0</v>
      </c>
      <c r="CD449" s="17">
        <v>0</v>
      </c>
      <c r="CE449">
        <v>1</v>
      </c>
      <c r="CF449">
        <v>1</v>
      </c>
      <c r="CG449">
        <v>0</v>
      </c>
      <c r="CH449">
        <v>0</v>
      </c>
      <c r="CI449">
        <v>0</v>
      </c>
      <c r="CJ449">
        <v>0</v>
      </c>
      <c r="CK449">
        <v>0</v>
      </c>
      <c r="CL449">
        <v>0</v>
      </c>
      <c r="CM449">
        <v>1</v>
      </c>
      <c r="CN449">
        <v>0</v>
      </c>
      <c r="CO449">
        <v>0</v>
      </c>
      <c r="CP449" s="17">
        <v>1</v>
      </c>
      <c r="CQ449">
        <v>0.29799999999999999</v>
      </c>
      <c r="CR449">
        <v>3</v>
      </c>
      <c r="CS449">
        <v>0</v>
      </c>
      <c r="CT449">
        <v>1</v>
      </c>
      <c r="CU449">
        <v>28</v>
      </c>
      <c r="DA449" s="33" t="s">
        <v>85</v>
      </c>
    </row>
    <row r="450" spans="1:105" x14ac:dyDescent="0.25">
      <c r="A450">
        <v>449</v>
      </c>
      <c r="B450">
        <v>29</v>
      </c>
      <c r="C450" s="24" t="s">
        <v>9</v>
      </c>
      <c r="D450" s="12">
        <v>6.21</v>
      </c>
      <c r="E450" s="13">
        <v>0.94</v>
      </c>
      <c r="F450" s="7">
        <f t="shared" si="72"/>
        <v>6.6063829787234045</v>
      </c>
      <c r="G450" s="7">
        <f t="shared" ref="G450:G513" si="74">D450-E450</f>
        <v>5.27</v>
      </c>
      <c r="H450" s="15">
        <f t="shared" ref="H450:H513" si="75">D450+E450</f>
        <v>7.15</v>
      </c>
      <c r="I450" s="11">
        <f>IFERROR(F450/SQRT(F450^2+U450), "X")</f>
        <v>0.21460560973649845</v>
      </c>
      <c r="J450" s="32">
        <f>IFERROR(SQRT((1-I450^2)/U450), "X")</f>
        <v>3.2484585048680924E-2</v>
      </c>
      <c r="K450" s="32">
        <f t="shared" ref="K450:K513" si="76">IFERROR(1/J450, "X")</f>
        <v>30.783831731309316</v>
      </c>
      <c r="L450" s="8">
        <v>0</v>
      </c>
      <c r="M450" s="9">
        <v>1</v>
      </c>
      <c r="N450" s="8">
        <v>0</v>
      </c>
      <c r="O450" s="9">
        <v>0</v>
      </c>
      <c r="P450" s="9">
        <v>1</v>
      </c>
      <c r="Q450" s="9">
        <v>0</v>
      </c>
      <c r="R450" s="9">
        <v>0</v>
      </c>
      <c r="S450" s="8">
        <v>919</v>
      </c>
      <c r="T450" s="9">
        <v>14</v>
      </c>
      <c r="U450" s="9">
        <f t="shared" ref="U450:U513" si="77">S450-T450-1</f>
        <v>904</v>
      </c>
      <c r="V450" s="9">
        <f>COUNTIF(B:B,B450)</f>
        <v>10</v>
      </c>
      <c r="W450" s="7">
        <v>13.6</v>
      </c>
      <c r="X450" s="7">
        <f>BM359-W359-6</f>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73"/>
        <v>0.51200000000000001</v>
      </c>
      <c r="AN450" s="42">
        <v>0.48299999999999998</v>
      </c>
      <c r="AO450" s="41">
        <v>1</v>
      </c>
      <c r="AP450" s="17">
        <v>0</v>
      </c>
      <c r="AQ450">
        <v>0</v>
      </c>
      <c r="AR450" s="39">
        <v>1</v>
      </c>
      <c r="AS450" s="38">
        <f t="shared" si="7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v>0</v>
      </c>
      <c r="BU450" s="17">
        <v>0</v>
      </c>
      <c r="BV450">
        <v>0</v>
      </c>
      <c r="BW450">
        <v>0</v>
      </c>
      <c r="BX450">
        <v>1</v>
      </c>
      <c r="BY450" s="17">
        <v>0</v>
      </c>
      <c r="BZ450">
        <v>0</v>
      </c>
      <c r="CA450">
        <v>0</v>
      </c>
      <c r="CB450">
        <v>0</v>
      </c>
      <c r="CC450">
        <v>0</v>
      </c>
      <c r="CD450" s="17">
        <v>0</v>
      </c>
      <c r="CE450">
        <v>1</v>
      </c>
      <c r="CF450">
        <v>1</v>
      </c>
      <c r="CG450">
        <v>0</v>
      </c>
      <c r="CH450">
        <v>0</v>
      </c>
      <c r="CI450">
        <v>0</v>
      </c>
      <c r="CJ450">
        <v>0</v>
      </c>
      <c r="CK450">
        <v>0</v>
      </c>
      <c r="CL450">
        <v>0</v>
      </c>
      <c r="CM450">
        <v>1</v>
      </c>
      <c r="CN450">
        <v>0</v>
      </c>
      <c r="CO450">
        <v>0</v>
      </c>
      <c r="CP450" s="17">
        <v>1</v>
      </c>
      <c r="CQ450">
        <v>0.29799999999999999</v>
      </c>
      <c r="CR450">
        <v>3</v>
      </c>
      <c r="CS450">
        <v>0</v>
      </c>
      <c r="CT450">
        <v>1</v>
      </c>
      <c r="CU450">
        <v>28</v>
      </c>
      <c r="DA450" s="33" t="s">
        <v>85</v>
      </c>
    </row>
    <row r="451" spans="1:105" x14ac:dyDescent="0.25">
      <c r="A451">
        <v>450</v>
      </c>
      <c r="B451">
        <v>29</v>
      </c>
      <c r="C451" s="24" t="s">
        <v>9</v>
      </c>
      <c r="D451" s="12">
        <v>6.16</v>
      </c>
      <c r="E451" s="13">
        <v>0.86</v>
      </c>
      <c r="F451" s="7">
        <f t="shared" si="72"/>
        <v>7.1627906976744189</v>
      </c>
      <c r="G451" s="7">
        <f t="shared" si="74"/>
        <v>5.3</v>
      </c>
      <c r="H451" s="15">
        <f t="shared" si="75"/>
        <v>7.0200000000000005</v>
      </c>
      <c r="I451" s="11">
        <f>IFERROR(F451/SQRT(F451^2+U451), "X")</f>
        <v>0.19189297421546586</v>
      </c>
      <c r="J451" s="32">
        <f>IFERROR(SQRT((1-I451^2)/U451), "X")</f>
        <v>2.6790252893717639E-2</v>
      </c>
      <c r="K451" s="32">
        <f t="shared" si="76"/>
        <v>37.327008594028676</v>
      </c>
      <c r="L451" s="8">
        <v>0</v>
      </c>
      <c r="M451" s="9">
        <v>1</v>
      </c>
      <c r="N451" s="8">
        <v>0</v>
      </c>
      <c r="O451" s="9">
        <v>0</v>
      </c>
      <c r="P451" s="9">
        <v>1</v>
      </c>
      <c r="Q451" s="9">
        <v>0</v>
      </c>
      <c r="R451" s="9">
        <v>0</v>
      </c>
      <c r="S451" s="8">
        <v>1357</v>
      </c>
      <c r="T451" s="9">
        <v>14</v>
      </c>
      <c r="U451" s="9">
        <f t="shared" si="77"/>
        <v>1342</v>
      </c>
      <c r="V451" s="9">
        <f>COUNTIF(B:B,B451)</f>
        <v>10</v>
      </c>
      <c r="W451" s="7">
        <v>12.9</v>
      </c>
      <c r="X451" s="7">
        <f>BM360-W360-6</f>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73"/>
        <v>0.65100000000000002</v>
      </c>
      <c r="AN451" s="42">
        <v>0.34200000000000003</v>
      </c>
      <c r="AO451" s="41">
        <v>1</v>
      </c>
      <c r="AP451" s="17">
        <v>0</v>
      </c>
      <c r="AQ451">
        <v>1</v>
      </c>
      <c r="AR451" s="39">
        <v>0</v>
      </c>
      <c r="AS451" s="38">
        <f t="shared" si="7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0</v>
      </c>
      <c r="BS451">
        <v>1</v>
      </c>
      <c r="BT451">
        <v>0</v>
      </c>
      <c r="BU451" s="17">
        <v>0</v>
      </c>
      <c r="BV451">
        <v>0</v>
      </c>
      <c r="BW451">
        <v>0</v>
      </c>
      <c r="BX451">
        <v>1</v>
      </c>
      <c r="BY451" s="17">
        <v>0</v>
      </c>
      <c r="BZ451">
        <v>0</v>
      </c>
      <c r="CA451">
        <v>0</v>
      </c>
      <c r="CB451">
        <v>0</v>
      </c>
      <c r="CC451">
        <v>0</v>
      </c>
      <c r="CD451" s="17">
        <v>0</v>
      </c>
      <c r="CE451">
        <v>1</v>
      </c>
      <c r="CF451">
        <v>1</v>
      </c>
      <c r="CG451">
        <v>0</v>
      </c>
      <c r="CH451">
        <v>0</v>
      </c>
      <c r="CI451">
        <v>0</v>
      </c>
      <c r="CJ451">
        <v>0</v>
      </c>
      <c r="CK451">
        <v>0</v>
      </c>
      <c r="CL451">
        <v>0</v>
      </c>
      <c r="CM451">
        <v>1</v>
      </c>
      <c r="CN451">
        <v>0</v>
      </c>
      <c r="CO451">
        <v>0</v>
      </c>
      <c r="CP451" s="17">
        <v>1</v>
      </c>
      <c r="CQ451">
        <v>0.29799999999999999</v>
      </c>
      <c r="CR451">
        <v>3</v>
      </c>
      <c r="CS451">
        <v>0</v>
      </c>
      <c r="CT451">
        <v>1</v>
      </c>
      <c r="CU451">
        <v>28</v>
      </c>
      <c r="DA451" s="33" t="s">
        <v>85</v>
      </c>
    </row>
    <row r="452" spans="1:105" x14ac:dyDescent="0.25">
      <c r="A452">
        <v>451</v>
      </c>
      <c r="B452">
        <v>29</v>
      </c>
      <c r="C452" s="24" t="s">
        <v>9</v>
      </c>
      <c r="D452" s="12">
        <v>5.48</v>
      </c>
      <c r="E452" s="13">
        <v>1.3</v>
      </c>
      <c r="F452" s="7">
        <f t="shared" si="72"/>
        <v>4.2153846153846155</v>
      </c>
      <c r="G452" s="7">
        <f t="shared" si="74"/>
        <v>4.1800000000000006</v>
      </c>
      <c r="H452" s="15">
        <f t="shared" si="75"/>
        <v>6.78</v>
      </c>
      <c r="I452" s="11">
        <f>IFERROR(F452/SQRT(F452^2+U452), "X")</f>
        <v>0.13884365792453493</v>
      </c>
      <c r="J452" s="32">
        <f>IFERROR(SQRT((1-I452^2)/U452), "X")</f>
        <v>3.2937364106185293E-2</v>
      </c>
      <c r="K452" s="32">
        <f t="shared" si="76"/>
        <v>30.360656571550315</v>
      </c>
      <c r="L452" s="8">
        <v>0</v>
      </c>
      <c r="M452" s="9">
        <v>1</v>
      </c>
      <c r="N452" s="8">
        <v>0</v>
      </c>
      <c r="O452" s="9">
        <v>0</v>
      </c>
      <c r="P452" s="9">
        <v>1</v>
      </c>
      <c r="Q452" s="9">
        <v>0</v>
      </c>
      <c r="R452" s="9">
        <v>0</v>
      </c>
      <c r="S452" s="8">
        <v>919</v>
      </c>
      <c r="T452" s="9">
        <v>14</v>
      </c>
      <c r="U452" s="9">
        <f t="shared" si="77"/>
        <v>904</v>
      </c>
      <c r="V452" s="9">
        <f>COUNTIF(B:B,B452)</f>
        <v>10</v>
      </c>
      <c r="W452" s="7">
        <v>13.6</v>
      </c>
      <c r="X452" s="7">
        <f>BM361-W361-6</f>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73"/>
        <v>0.51200000000000001</v>
      </c>
      <c r="AN452" s="42">
        <v>0.48299999999999998</v>
      </c>
      <c r="AO452" s="41">
        <v>1</v>
      </c>
      <c r="AP452" s="17">
        <v>0</v>
      </c>
      <c r="AQ452">
        <v>0</v>
      </c>
      <c r="AR452" s="39">
        <v>1</v>
      </c>
      <c r="AS452" s="38">
        <f t="shared" si="7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0</v>
      </c>
      <c r="BS452">
        <v>1</v>
      </c>
      <c r="BT452">
        <v>0</v>
      </c>
      <c r="BU452" s="17">
        <v>0</v>
      </c>
      <c r="BV452">
        <v>0</v>
      </c>
      <c r="BW452">
        <v>0</v>
      </c>
      <c r="BX452">
        <v>1</v>
      </c>
      <c r="BY452" s="17">
        <v>0</v>
      </c>
      <c r="BZ452">
        <v>0</v>
      </c>
      <c r="CA452">
        <v>0</v>
      </c>
      <c r="CB452">
        <v>0</v>
      </c>
      <c r="CC452">
        <v>0</v>
      </c>
      <c r="CD452" s="17">
        <v>0</v>
      </c>
      <c r="CE452">
        <v>1</v>
      </c>
      <c r="CF452">
        <v>1</v>
      </c>
      <c r="CG452">
        <v>0</v>
      </c>
      <c r="CH452">
        <v>0</v>
      </c>
      <c r="CI452">
        <v>0</v>
      </c>
      <c r="CJ452">
        <v>0</v>
      </c>
      <c r="CK452">
        <v>0</v>
      </c>
      <c r="CL452">
        <v>0</v>
      </c>
      <c r="CM452">
        <v>1</v>
      </c>
      <c r="CN452">
        <v>0</v>
      </c>
      <c r="CO452">
        <v>0</v>
      </c>
      <c r="CP452" s="17">
        <v>1</v>
      </c>
      <c r="CQ452">
        <v>0.29799999999999999</v>
      </c>
      <c r="CR452">
        <v>3</v>
      </c>
      <c r="CS452">
        <v>0</v>
      </c>
      <c r="CT452">
        <v>1</v>
      </c>
      <c r="CU452">
        <v>28</v>
      </c>
      <c r="DA452" s="33" t="s">
        <v>85</v>
      </c>
    </row>
    <row r="453" spans="1:105" x14ac:dyDescent="0.25">
      <c r="A453">
        <v>452</v>
      </c>
      <c r="B453">
        <v>29</v>
      </c>
      <c r="C453" s="24" t="s">
        <v>9</v>
      </c>
      <c r="D453" s="12">
        <v>6</v>
      </c>
      <c r="E453" s="13">
        <v>1.2</v>
      </c>
      <c r="F453" s="7">
        <f t="shared" si="72"/>
        <v>5</v>
      </c>
      <c r="G453" s="7">
        <f t="shared" si="74"/>
        <v>4.8</v>
      </c>
      <c r="H453" s="15">
        <f t="shared" si="75"/>
        <v>7.2</v>
      </c>
      <c r="I453" s="11">
        <f>IFERROR(F453/SQRT(F453^2+U453), "X")</f>
        <v>0.16602227504272984</v>
      </c>
      <c r="J453" s="32">
        <f>IFERROR(SQRT((1-I453^2)/U453), "X")</f>
        <v>3.320445500854597E-2</v>
      </c>
      <c r="K453" s="32">
        <f t="shared" si="76"/>
        <v>30.116440692751194</v>
      </c>
      <c r="L453" s="8">
        <v>0</v>
      </c>
      <c r="M453" s="9">
        <v>1</v>
      </c>
      <c r="N453" s="8">
        <v>0</v>
      </c>
      <c r="O453" s="9">
        <v>0</v>
      </c>
      <c r="P453" s="9">
        <v>1</v>
      </c>
      <c r="Q453" s="9">
        <v>0</v>
      </c>
      <c r="R453" s="9">
        <v>0</v>
      </c>
      <c r="S453" s="8">
        <v>897</v>
      </c>
      <c r="T453" s="9">
        <v>14</v>
      </c>
      <c r="U453" s="9">
        <f t="shared" si="77"/>
        <v>882</v>
      </c>
      <c r="V453" s="9">
        <f>COUNTIF(B:B,B453)</f>
        <v>10</v>
      </c>
      <c r="W453" s="7">
        <v>13.3</v>
      </c>
      <c r="X453" s="7">
        <f>BM362-W362-6</f>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73"/>
        <v>0.56800000000000006</v>
      </c>
      <c r="AN453" s="42">
        <v>0.42399999999999999</v>
      </c>
      <c r="AO453" s="41">
        <v>1</v>
      </c>
      <c r="AP453" s="17">
        <v>0</v>
      </c>
      <c r="AQ453">
        <v>1</v>
      </c>
      <c r="AR453" s="39">
        <v>0</v>
      </c>
      <c r="AS453" s="38">
        <f t="shared" si="7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0</v>
      </c>
      <c r="BS453">
        <v>1</v>
      </c>
      <c r="BT453">
        <v>0</v>
      </c>
      <c r="BU453" s="17">
        <v>0</v>
      </c>
      <c r="BV453">
        <v>0</v>
      </c>
      <c r="BW453">
        <v>0</v>
      </c>
      <c r="BX453">
        <v>1</v>
      </c>
      <c r="BY453" s="17">
        <v>0</v>
      </c>
      <c r="BZ453">
        <v>0</v>
      </c>
      <c r="CA453">
        <v>0</v>
      </c>
      <c r="CB453">
        <v>0</v>
      </c>
      <c r="CC453">
        <v>0</v>
      </c>
      <c r="CD453" s="17">
        <v>0</v>
      </c>
      <c r="CE453">
        <v>1</v>
      </c>
      <c r="CF453">
        <v>1</v>
      </c>
      <c r="CG453">
        <v>0</v>
      </c>
      <c r="CH453">
        <v>0</v>
      </c>
      <c r="CI453">
        <v>0</v>
      </c>
      <c r="CJ453">
        <v>0</v>
      </c>
      <c r="CK453">
        <v>0</v>
      </c>
      <c r="CL453">
        <v>0</v>
      </c>
      <c r="CM453">
        <v>1</v>
      </c>
      <c r="CN453">
        <v>0</v>
      </c>
      <c r="CO453">
        <v>0</v>
      </c>
      <c r="CP453" s="17">
        <v>1</v>
      </c>
      <c r="CQ453">
        <v>0.29799999999999999</v>
      </c>
      <c r="CR453">
        <v>3</v>
      </c>
      <c r="CS453">
        <v>0</v>
      </c>
      <c r="CT453">
        <v>1</v>
      </c>
      <c r="CU453">
        <v>28</v>
      </c>
      <c r="DA453" s="33" t="s">
        <v>85</v>
      </c>
    </row>
    <row r="454" spans="1:105" s="50" customFormat="1" x14ac:dyDescent="0.25">
      <c r="A454" s="50">
        <v>453</v>
      </c>
      <c r="B454" s="50">
        <v>29</v>
      </c>
      <c r="C454" s="51" t="s">
        <v>9</v>
      </c>
      <c r="D454" s="52">
        <v>6.29</v>
      </c>
      <c r="E454" s="53">
        <v>1.6</v>
      </c>
      <c r="F454" s="54">
        <f t="shared" si="72"/>
        <v>3.9312499999999999</v>
      </c>
      <c r="G454" s="54">
        <f t="shared" si="74"/>
        <v>4.6899999999999995</v>
      </c>
      <c r="H454" s="55">
        <f t="shared" si="75"/>
        <v>7.8900000000000006</v>
      </c>
      <c r="I454" s="56">
        <f>IFERROR(F454/SQRT(F454^2+U454), "X")</f>
        <v>0.14555646222812504</v>
      </c>
      <c r="J454" s="57">
        <f>IFERROR(SQRT((1-I454^2)/U454), "X")</f>
        <v>3.7025491186804461E-2</v>
      </c>
      <c r="K454" s="57">
        <f t="shared" si="76"/>
        <v>27.008419549512706</v>
      </c>
      <c r="L454" s="58">
        <v>0</v>
      </c>
      <c r="M454" s="59">
        <v>1</v>
      </c>
      <c r="N454" s="58">
        <v>0</v>
      </c>
      <c r="O454" s="59">
        <v>0</v>
      </c>
      <c r="P454" s="59">
        <v>1</v>
      </c>
      <c r="Q454" s="59">
        <v>0</v>
      </c>
      <c r="R454" s="59">
        <v>0</v>
      </c>
      <c r="S454" s="58">
        <v>729</v>
      </c>
      <c r="T454" s="59">
        <v>14</v>
      </c>
      <c r="U454" s="59">
        <f t="shared" si="77"/>
        <v>714</v>
      </c>
      <c r="V454" s="59">
        <f>COUNTIF(B:B,B454)</f>
        <v>10</v>
      </c>
      <c r="W454" s="54">
        <v>14</v>
      </c>
      <c r="X454" s="54">
        <f>BM363-W363-6</f>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73"/>
        <v>0.43899999999999995</v>
      </c>
      <c r="AN454" s="62">
        <v>0.55800000000000005</v>
      </c>
      <c r="AO454" s="63">
        <v>1</v>
      </c>
      <c r="AP454" s="64">
        <v>0</v>
      </c>
      <c r="AQ454" s="50">
        <v>0</v>
      </c>
      <c r="AR454" s="65">
        <v>1</v>
      </c>
      <c r="AS454" s="67">
        <f t="shared" si="7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0</v>
      </c>
      <c r="BS454" s="50">
        <v>1</v>
      </c>
      <c r="BT454" s="50">
        <v>0</v>
      </c>
      <c r="BU454" s="64">
        <v>0</v>
      </c>
      <c r="BV454" s="50">
        <v>0</v>
      </c>
      <c r="BW454" s="50">
        <v>0</v>
      </c>
      <c r="BX454" s="50">
        <v>1</v>
      </c>
      <c r="BY454" s="64">
        <v>0</v>
      </c>
      <c r="BZ454" s="50">
        <v>0</v>
      </c>
      <c r="CA454" s="50">
        <v>0</v>
      </c>
      <c r="CB454" s="50">
        <v>0</v>
      </c>
      <c r="CC454" s="50">
        <v>0</v>
      </c>
      <c r="CD454" s="64">
        <v>0</v>
      </c>
      <c r="CE454" s="50">
        <v>1</v>
      </c>
      <c r="CF454" s="50">
        <v>1</v>
      </c>
      <c r="CG454" s="50">
        <v>0</v>
      </c>
      <c r="CH454" s="50">
        <v>0</v>
      </c>
      <c r="CI454" s="50">
        <v>0</v>
      </c>
      <c r="CJ454" s="50">
        <v>0</v>
      </c>
      <c r="CK454" s="50">
        <v>0</v>
      </c>
      <c r="CL454">
        <v>0</v>
      </c>
      <c r="CM454" s="50">
        <v>1</v>
      </c>
      <c r="CN454" s="50">
        <v>0</v>
      </c>
      <c r="CO454" s="50">
        <v>0</v>
      </c>
      <c r="CP454" s="64">
        <v>1</v>
      </c>
      <c r="CQ454">
        <v>0.29799999999999999</v>
      </c>
      <c r="CR454">
        <v>3</v>
      </c>
      <c r="CS454">
        <v>0</v>
      </c>
      <c r="CT454">
        <v>1</v>
      </c>
      <c r="CU454">
        <v>28</v>
      </c>
      <c r="CV454" s="66"/>
      <c r="DA454" s="33" t="s">
        <v>85</v>
      </c>
    </row>
    <row r="455" spans="1:105" x14ac:dyDescent="0.25">
      <c r="A455">
        <v>454</v>
      </c>
      <c r="B455">
        <v>30</v>
      </c>
      <c r="C455" s="24" t="s">
        <v>312</v>
      </c>
      <c r="D455" s="12">
        <v>14.7</v>
      </c>
      <c r="E455" s="13">
        <f t="shared" ref="E455:E482" si="78">D455/F455</f>
        <v>0.8207705192629815</v>
      </c>
      <c r="F455" s="7">
        <v>17.91</v>
      </c>
      <c r="G455" s="7">
        <f t="shared" si="74"/>
        <v>13.879229480737017</v>
      </c>
      <c r="H455" s="15">
        <f t="shared" si="75"/>
        <v>15.520770519262982</v>
      </c>
      <c r="I455" s="11">
        <f>IFERROR(F455/SQRT(F455^2+U455), "X")</f>
        <v>0.42346601809461165</v>
      </c>
      <c r="J455" s="32">
        <f>IFERROR(SQRT((1-I455^2)/U455), "X")</f>
        <v>2.3644110446376973E-2</v>
      </c>
      <c r="K455" s="32">
        <f t="shared" si="76"/>
        <v>42.2938305193559</v>
      </c>
      <c r="L455" s="8">
        <v>0</v>
      </c>
      <c r="M455" s="9">
        <v>1</v>
      </c>
      <c r="N455" s="8">
        <v>0</v>
      </c>
      <c r="O455" s="9">
        <v>1</v>
      </c>
      <c r="P455" s="9">
        <v>0</v>
      </c>
      <c r="Q455" s="9">
        <v>0</v>
      </c>
      <c r="R455" s="9">
        <v>0</v>
      </c>
      <c r="S455" s="8">
        <v>1476</v>
      </c>
      <c r="T455" s="9">
        <v>7</v>
      </c>
      <c r="U455" s="9">
        <f t="shared" si="77"/>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79">1-AR455</f>
        <v>0.63200000000000001</v>
      </c>
      <c r="AR455" s="39">
        <v>0.36799999999999999</v>
      </c>
      <c r="AS455" s="38">
        <f t="shared" si="7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0</v>
      </c>
      <c r="BQ455">
        <v>1</v>
      </c>
      <c r="BR455">
        <v>0</v>
      </c>
      <c r="BS455">
        <v>0</v>
      </c>
      <c r="BT455">
        <v>0</v>
      </c>
      <c r="BU455" s="17">
        <v>0</v>
      </c>
      <c r="BV455">
        <v>0</v>
      </c>
      <c r="BW455">
        <v>0</v>
      </c>
      <c r="BX455">
        <f>1</f>
        <v>1</v>
      </c>
      <c r="BY455" s="17">
        <v>0</v>
      </c>
      <c r="BZ455">
        <v>0</v>
      </c>
      <c r="CA455">
        <v>0</v>
      </c>
      <c r="CB455">
        <v>0</v>
      </c>
      <c r="CC455">
        <v>0</v>
      </c>
      <c r="CD455" s="17">
        <v>0</v>
      </c>
      <c r="CE455">
        <v>0</v>
      </c>
      <c r="CF455">
        <v>0</v>
      </c>
      <c r="CG455">
        <v>1</v>
      </c>
      <c r="CH455">
        <v>1</v>
      </c>
      <c r="CI455">
        <v>1</v>
      </c>
      <c r="CJ455">
        <v>0</v>
      </c>
      <c r="CK455">
        <v>1</v>
      </c>
      <c r="CL455">
        <v>0</v>
      </c>
      <c r="CM455">
        <v>0</v>
      </c>
      <c r="CN455">
        <v>0</v>
      </c>
      <c r="CO455">
        <v>1</v>
      </c>
      <c r="CP455" s="17">
        <v>0</v>
      </c>
      <c r="CQ455">
        <v>0.13900000000000001</v>
      </c>
      <c r="CR455">
        <v>46</v>
      </c>
      <c r="CS455">
        <v>1</v>
      </c>
      <c r="CT455">
        <v>0</v>
      </c>
      <c r="CU455">
        <v>26</v>
      </c>
      <c r="DA455" s="33" t="s">
        <v>85</v>
      </c>
    </row>
    <row r="456" spans="1:105" x14ac:dyDescent="0.25">
      <c r="A456">
        <v>455</v>
      </c>
      <c r="B456">
        <v>30</v>
      </c>
      <c r="C456" s="24" t="s">
        <v>312</v>
      </c>
      <c r="D456" s="12">
        <v>19.3</v>
      </c>
      <c r="E456" s="13">
        <f t="shared" si="78"/>
        <v>1.2363869314541962</v>
      </c>
      <c r="F456" s="7">
        <v>15.61</v>
      </c>
      <c r="G456" s="7">
        <f t="shared" si="74"/>
        <v>18.063613068545806</v>
      </c>
      <c r="H456" s="15">
        <f t="shared" si="75"/>
        <v>20.536386931454196</v>
      </c>
      <c r="I456" s="11">
        <f>IFERROR(F456/SQRT(F456^2+U456), "X")</f>
        <v>0.37730504926893033</v>
      </c>
      <c r="J456" s="32">
        <f>IFERROR(SQRT((1-I456^2)/U456), "X")</f>
        <v>2.4170727051180674E-2</v>
      </c>
      <c r="K456" s="32">
        <f t="shared" si="76"/>
        <v>41.372359130221227</v>
      </c>
      <c r="L456" s="8">
        <v>0</v>
      </c>
      <c r="M456" s="9">
        <v>1</v>
      </c>
      <c r="N456" s="8">
        <v>0</v>
      </c>
      <c r="O456" s="9">
        <v>1</v>
      </c>
      <c r="P456" s="9">
        <v>0</v>
      </c>
      <c r="Q456" s="9">
        <v>0</v>
      </c>
      <c r="R456" s="9">
        <v>0</v>
      </c>
      <c r="S456" s="8">
        <v>1476</v>
      </c>
      <c r="T456" s="9">
        <v>7</v>
      </c>
      <c r="U456" s="9">
        <f t="shared" si="77"/>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79"/>
        <v>0.63200000000000001</v>
      </c>
      <c r="AR456" s="39">
        <v>0.36799999999999999</v>
      </c>
      <c r="AS456" s="38">
        <f t="shared" si="7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0</v>
      </c>
      <c r="BQ456">
        <v>1</v>
      </c>
      <c r="BR456">
        <v>0</v>
      </c>
      <c r="BS456">
        <v>0</v>
      </c>
      <c r="BT456">
        <v>0</v>
      </c>
      <c r="BU456" s="17">
        <v>0</v>
      </c>
      <c r="BV456">
        <v>0</v>
      </c>
      <c r="BW456">
        <v>0</v>
      </c>
      <c r="BX456">
        <f>1</f>
        <v>1</v>
      </c>
      <c r="BY456" s="17">
        <v>0</v>
      </c>
      <c r="BZ456">
        <v>0</v>
      </c>
      <c r="CA456">
        <v>0</v>
      </c>
      <c r="CB456">
        <v>0</v>
      </c>
      <c r="CC456">
        <v>0</v>
      </c>
      <c r="CD456" s="17">
        <v>0</v>
      </c>
      <c r="CE456">
        <v>0</v>
      </c>
      <c r="CF456">
        <v>0</v>
      </c>
      <c r="CG456">
        <v>1</v>
      </c>
      <c r="CH456">
        <v>1</v>
      </c>
      <c r="CI456">
        <v>1</v>
      </c>
      <c r="CJ456">
        <v>0</v>
      </c>
      <c r="CK456">
        <v>1</v>
      </c>
      <c r="CL456">
        <v>0</v>
      </c>
      <c r="CM456">
        <v>0</v>
      </c>
      <c r="CN456">
        <v>0</v>
      </c>
      <c r="CO456">
        <v>1</v>
      </c>
      <c r="CP456" s="17">
        <v>0</v>
      </c>
      <c r="CQ456">
        <v>0.13900000000000001</v>
      </c>
      <c r="CR456">
        <v>46</v>
      </c>
      <c r="CS456">
        <v>1</v>
      </c>
      <c r="CT456">
        <v>0</v>
      </c>
      <c r="CU456">
        <v>26</v>
      </c>
      <c r="DA456" s="33" t="s">
        <v>85</v>
      </c>
    </row>
    <row r="457" spans="1:105" x14ac:dyDescent="0.25">
      <c r="A457">
        <v>456</v>
      </c>
      <c r="B457">
        <v>30</v>
      </c>
      <c r="C457" s="24" t="s">
        <v>312</v>
      </c>
      <c r="D457" s="12">
        <v>18.899999999999999</v>
      </c>
      <c r="E457" s="13">
        <f t="shared" si="78"/>
        <v>0.84074733096085397</v>
      </c>
      <c r="F457" s="7">
        <v>22.48</v>
      </c>
      <c r="G457" s="7">
        <f t="shared" si="74"/>
        <v>18.059252669039143</v>
      </c>
      <c r="H457" s="15">
        <f t="shared" si="75"/>
        <v>19.740747330960854</v>
      </c>
      <c r="I457" s="11">
        <f>IFERROR(F457/SQRT(F457^2+U457), "X")</f>
        <v>0.50605090150970966</v>
      </c>
      <c r="J457" s="32">
        <f>IFERROR(SQRT((1-I457^2)/U457), "X")</f>
        <v>2.2511161099186373E-2</v>
      </c>
      <c r="K457" s="32">
        <f t="shared" si="76"/>
        <v>44.42240875954387</v>
      </c>
      <c r="L457" s="8">
        <v>0</v>
      </c>
      <c r="M457" s="9">
        <v>1</v>
      </c>
      <c r="N457" s="8">
        <v>0</v>
      </c>
      <c r="O457" s="9">
        <v>1</v>
      </c>
      <c r="P457" s="9">
        <v>0</v>
      </c>
      <c r="Q457" s="9">
        <v>0</v>
      </c>
      <c r="R457" s="9">
        <v>0</v>
      </c>
      <c r="S457" s="8">
        <v>1476</v>
      </c>
      <c r="T457" s="9">
        <v>7</v>
      </c>
      <c r="U457" s="9">
        <f t="shared" si="77"/>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79"/>
        <v>0.63200000000000001</v>
      </c>
      <c r="AR457" s="39">
        <v>0.36799999999999999</v>
      </c>
      <c r="AS457" s="38">
        <f t="shared" si="7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0</v>
      </c>
      <c r="BQ457">
        <v>1</v>
      </c>
      <c r="BR457">
        <v>0</v>
      </c>
      <c r="BS457">
        <v>0</v>
      </c>
      <c r="BT457">
        <v>0</v>
      </c>
      <c r="BU457" s="17">
        <v>0</v>
      </c>
      <c r="BV457">
        <v>0</v>
      </c>
      <c r="BW457">
        <v>0</v>
      </c>
      <c r="BX457">
        <f>1</f>
        <v>1</v>
      </c>
      <c r="BY457" s="17">
        <v>0</v>
      </c>
      <c r="BZ457">
        <v>0</v>
      </c>
      <c r="CA457">
        <v>0</v>
      </c>
      <c r="CB457">
        <v>0</v>
      </c>
      <c r="CC457">
        <v>0</v>
      </c>
      <c r="CD457" s="17">
        <v>0</v>
      </c>
      <c r="CE457">
        <v>0</v>
      </c>
      <c r="CF457">
        <v>0</v>
      </c>
      <c r="CG457">
        <v>1</v>
      </c>
      <c r="CH457">
        <v>1</v>
      </c>
      <c r="CI457">
        <v>1</v>
      </c>
      <c r="CJ457">
        <v>0</v>
      </c>
      <c r="CK457">
        <v>1</v>
      </c>
      <c r="CL457">
        <v>0</v>
      </c>
      <c r="CM457">
        <v>0</v>
      </c>
      <c r="CN457">
        <v>0</v>
      </c>
      <c r="CO457">
        <v>1</v>
      </c>
      <c r="CP457" s="17">
        <v>0</v>
      </c>
      <c r="CQ457">
        <v>0.13900000000000001</v>
      </c>
      <c r="CR457">
        <v>46</v>
      </c>
      <c r="CS457">
        <v>1</v>
      </c>
      <c r="CT457">
        <v>0</v>
      </c>
      <c r="CU457">
        <v>26</v>
      </c>
      <c r="DA457" s="33" t="s">
        <v>85</v>
      </c>
    </row>
    <row r="458" spans="1:105" x14ac:dyDescent="0.25">
      <c r="A458">
        <v>457</v>
      </c>
      <c r="B458">
        <v>30</v>
      </c>
      <c r="C458" s="24" t="s">
        <v>312</v>
      </c>
      <c r="D458" s="12">
        <v>15.2</v>
      </c>
      <c r="E458" s="13">
        <f t="shared" si="78"/>
        <v>0.58800773694390707</v>
      </c>
      <c r="F458" s="7">
        <v>25.85</v>
      </c>
      <c r="G458" s="7">
        <f t="shared" si="74"/>
        <v>14.611992263056091</v>
      </c>
      <c r="H458" s="15">
        <f t="shared" si="75"/>
        <v>15.788007736943907</v>
      </c>
      <c r="I458" s="11">
        <f>IFERROR(F458/SQRT(F458^2+U458), "X")</f>
        <v>0.55929032276646651</v>
      </c>
      <c r="J458" s="32">
        <f>IFERROR(SQRT((1-I458^2)/U458), "X")</f>
        <v>2.1635989275298514E-2</v>
      </c>
      <c r="K458" s="32">
        <f t="shared" si="76"/>
        <v>46.219287099651368</v>
      </c>
      <c r="L458" s="8">
        <v>0</v>
      </c>
      <c r="M458" s="9">
        <v>1</v>
      </c>
      <c r="N458" s="8">
        <v>0</v>
      </c>
      <c r="O458" s="9">
        <v>1</v>
      </c>
      <c r="P458" s="9">
        <v>0</v>
      </c>
      <c r="Q458" s="9">
        <v>0</v>
      </c>
      <c r="R458" s="9">
        <v>0</v>
      </c>
      <c r="S458" s="8">
        <v>1476</v>
      </c>
      <c r="T458" s="9">
        <v>7</v>
      </c>
      <c r="U458" s="9">
        <f t="shared" si="77"/>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79"/>
        <v>0.63200000000000001</v>
      </c>
      <c r="AR458" s="39">
        <v>0.36799999999999999</v>
      </c>
      <c r="AS458" s="38">
        <f t="shared" si="7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0</v>
      </c>
      <c r="BQ458">
        <v>1</v>
      </c>
      <c r="BR458">
        <v>0</v>
      </c>
      <c r="BS458">
        <v>0</v>
      </c>
      <c r="BT458">
        <v>0</v>
      </c>
      <c r="BU458" s="17">
        <v>0</v>
      </c>
      <c r="BV458">
        <v>0</v>
      </c>
      <c r="BW458">
        <v>0</v>
      </c>
      <c r="BX458">
        <f>1</f>
        <v>1</v>
      </c>
      <c r="BY458" s="17">
        <v>0</v>
      </c>
      <c r="BZ458">
        <v>0</v>
      </c>
      <c r="CA458">
        <v>0</v>
      </c>
      <c r="CB458">
        <v>0</v>
      </c>
      <c r="CC458">
        <v>0</v>
      </c>
      <c r="CD458" s="17">
        <v>0</v>
      </c>
      <c r="CE458">
        <v>0</v>
      </c>
      <c r="CF458">
        <v>0</v>
      </c>
      <c r="CG458">
        <v>1</v>
      </c>
      <c r="CH458">
        <v>1</v>
      </c>
      <c r="CI458">
        <v>1</v>
      </c>
      <c r="CJ458">
        <v>0</v>
      </c>
      <c r="CK458">
        <v>1</v>
      </c>
      <c r="CL458">
        <v>0</v>
      </c>
      <c r="CM458">
        <v>0</v>
      </c>
      <c r="CN458">
        <v>0</v>
      </c>
      <c r="CO458">
        <v>1</v>
      </c>
      <c r="CP458" s="17">
        <v>0</v>
      </c>
      <c r="CQ458">
        <v>0.13900000000000001</v>
      </c>
      <c r="CR458">
        <v>46</v>
      </c>
      <c r="CS458">
        <v>1</v>
      </c>
      <c r="CT458">
        <v>0</v>
      </c>
      <c r="CU458">
        <v>26</v>
      </c>
      <c r="DA458" s="33" t="s">
        <v>85</v>
      </c>
    </row>
    <row r="459" spans="1:105" x14ac:dyDescent="0.25">
      <c r="A459">
        <v>458</v>
      </c>
      <c r="B459">
        <v>30</v>
      </c>
      <c r="C459" s="24" t="s">
        <v>312</v>
      </c>
      <c r="D459" s="12">
        <v>12.1</v>
      </c>
      <c r="E459" s="13">
        <f t="shared" si="78"/>
        <v>0.57318806252960686</v>
      </c>
      <c r="F459" s="7">
        <v>21.11</v>
      </c>
      <c r="G459" s="7">
        <f t="shared" si="74"/>
        <v>11.526811937470393</v>
      </c>
      <c r="H459" s="15">
        <f t="shared" si="75"/>
        <v>12.673188062529606</v>
      </c>
      <c r="I459" s="11">
        <f>IFERROR(F459/SQRT(F459^2+U459), "X")</f>
        <v>0.48256854443850716</v>
      </c>
      <c r="J459" s="32">
        <f>IFERROR(SQRT((1-I459^2)/U459), "X")</f>
        <v>2.2859713142515736E-2</v>
      </c>
      <c r="K459" s="32">
        <f t="shared" si="76"/>
        <v>43.745080866309983</v>
      </c>
      <c r="L459" s="8">
        <v>0</v>
      </c>
      <c r="M459" s="9">
        <v>1</v>
      </c>
      <c r="N459" s="8">
        <v>0</v>
      </c>
      <c r="O459" s="9">
        <v>1</v>
      </c>
      <c r="P459" s="9">
        <v>0</v>
      </c>
      <c r="Q459" s="9">
        <v>0</v>
      </c>
      <c r="R459" s="9">
        <v>0</v>
      </c>
      <c r="S459" s="8">
        <v>1476</v>
      </c>
      <c r="T459" s="9">
        <v>7</v>
      </c>
      <c r="U459" s="9">
        <f t="shared" si="77"/>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79"/>
        <v>0.63200000000000001</v>
      </c>
      <c r="AR459" s="39">
        <v>0.36799999999999999</v>
      </c>
      <c r="AS459" s="38">
        <f t="shared" si="7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0</v>
      </c>
      <c r="BQ459">
        <v>1</v>
      </c>
      <c r="BR459">
        <v>0</v>
      </c>
      <c r="BS459">
        <v>0</v>
      </c>
      <c r="BT459">
        <v>0</v>
      </c>
      <c r="BU459" s="17">
        <v>0</v>
      </c>
      <c r="BV459">
        <v>0</v>
      </c>
      <c r="BW459">
        <v>0</v>
      </c>
      <c r="BX459">
        <f>1</f>
        <v>1</v>
      </c>
      <c r="BY459" s="17">
        <v>0</v>
      </c>
      <c r="BZ459">
        <v>0</v>
      </c>
      <c r="CA459">
        <v>0</v>
      </c>
      <c r="CB459">
        <v>0</v>
      </c>
      <c r="CC459">
        <v>0</v>
      </c>
      <c r="CD459" s="17">
        <v>0</v>
      </c>
      <c r="CE459">
        <v>0</v>
      </c>
      <c r="CF459">
        <v>0</v>
      </c>
      <c r="CG459">
        <v>1</v>
      </c>
      <c r="CH459">
        <v>1</v>
      </c>
      <c r="CI459">
        <v>1</v>
      </c>
      <c r="CJ459">
        <v>0</v>
      </c>
      <c r="CK459">
        <v>1</v>
      </c>
      <c r="CL459">
        <v>0</v>
      </c>
      <c r="CM459">
        <v>0</v>
      </c>
      <c r="CN459">
        <v>0</v>
      </c>
      <c r="CO459">
        <v>1</v>
      </c>
      <c r="CP459" s="17">
        <v>0</v>
      </c>
      <c r="CQ459">
        <v>0.13900000000000001</v>
      </c>
      <c r="CR459">
        <v>46</v>
      </c>
      <c r="CS459">
        <v>1</v>
      </c>
      <c r="CT459">
        <v>0</v>
      </c>
      <c r="CU459">
        <v>26</v>
      </c>
      <c r="DA459" s="33" t="s">
        <v>85</v>
      </c>
    </row>
    <row r="460" spans="1:105" x14ac:dyDescent="0.25">
      <c r="A460">
        <v>459</v>
      </c>
      <c r="B460">
        <v>30</v>
      </c>
      <c r="C460" s="24" t="s">
        <v>312</v>
      </c>
      <c r="D460" s="12">
        <v>10.9</v>
      </c>
      <c r="E460" s="13">
        <f t="shared" si="78"/>
        <v>1.0976837865055389</v>
      </c>
      <c r="F460" s="7">
        <v>9.93</v>
      </c>
      <c r="G460" s="7">
        <f t="shared" si="74"/>
        <v>9.8023162134944606</v>
      </c>
      <c r="H460" s="15">
        <f t="shared" si="75"/>
        <v>11.99768378650554</v>
      </c>
      <c r="I460" s="11">
        <f>IFERROR(F460/SQRT(F460^2+U460), "X")</f>
        <v>0.25088200291266882</v>
      </c>
      <c r="J460" s="32">
        <f>IFERROR(SQRT((1-I460^2)/U460), "X")</f>
        <v>2.5265055681034123E-2</v>
      </c>
      <c r="K460" s="32">
        <f t="shared" si="76"/>
        <v>39.580360028680886</v>
      </c>
      <c r="L460" s="8">
        <v>0</v>
      </c>
      <c r="M460" s="9">
        <v>1</v>
      </c>
      <c r="N460" s="8">
        <v>0</v>
      </c>
      <c r="O460" s="9">
        <v>1</v>
      </c>
      <c r="P460" s="9">
        <v>0</v>
      </c>
      <c r="Q460" s="9">
        <v>0</v>
      </c>
      <c r="R460" s="9">
        <v>0</v>
      </c>
      <c r="S460" s="8">
        <v>1476</v>
      </c>
      <c r="T460" s="9">
        <v>7</v>
      </c>
      <c r="U460" s="9">
        <f t="shared" si="77"/>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79"/>
        <v>0.63200000000000001</v>
      </c>
      <c r="AR460" s="39">
        <v>0.36799999999999999</v>
      </c>
      <c r="AS460" s="38">
        <f t="shared" si="7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0</v>
      </c>
      <c r="BQ460">
        <v>1</v>
      </c>
      <c r="BR460">
        <v>0</v>
      </c>
      <c r="BS460">
        <v>0</v>
      </c>
      <c r="BT460">
        <v>0</v>
      </c>
      <c r="BU460" s="17">
        <v>0</v>
      </c>
      <c r="BV460">
        <v>0</v>
      </c>
      <c r="BW460">
        <v>0</v>
      </c>
      <c r="BX460">
        <f>1</f>
        <v>1</v>
      </c>
      <c r="BY460" s="17">
        <v>0</v>
      </c>
      <c r="BZ460">
        <v>0</v>
      </c>
      <c r="CA460">
        <v>0</v>
      </c>
      <c r="CB460">
        <v>0</v>
      </c>
      <c r="CC460">
        <v>0</v>
      </c>
      <c r="CD460" s="17">
        <v>0</v>
      </c>
      <c r="CE460">
        <v>0</v>
      </c>
      <c r="CF460">
        <v>0</v>
      </c>
      <c r="CG460">
        <v>1</v>
      </c>
      <c r="CH460">
        <v>1</v>
      </c>
      <c r="CI460">
        <v>1</v>
      </c>
      <c r="CJ460">
        <v>0</v>
      </c>
      <c r="CK460">
        <v>1</v>
      </c>
      <c r="CL460">
        <v>0</v>
      </c>
      <c r="CM460">
        <v>0</v>
      </c>
      <c r="CN460">
        <v>0</v>
      </c>
      <c r="CO460">
        <v>1</v>
      </c>
      <c r="CP460" s="17">
        <v>0</v>
      </c>
      <c r="CQ460">
        <v>0.13900000000000001</v>
      </c>
      <c r="CR460">
        <v>46</v>
      </c>
      <c r="CS460">
        <v>1</v>
      </c>
      <c r="CT460">
        <v>0</v>
      </c>
      <c r="CU460">
        <v>26</v>
      </c>
      <c r="DA460" s="33" t="s">
        <v>85</v>
      </c>
    </row>
    <row r="461" spans="1:105" x14ac:dyDescent="0.25">
      <c r="A461">
        <v>460</v>
      </c>
      <c r="B461">
        <v>30</v>
      </c>
      <c r="C461" s="24" t="s">
        <v>312</v>
      </c>
      <c r="D461" s="12">
        <v>13.7</v>
      </c>
      <c r="E461" s="13">
        <f t="shared" si="78"/>
        <v>3.3171912832929782</v>
      </c>
      <c r="F461" s="7">
        <v>4.13</v>
      </c>
      <c r="G461" s="7">
        <f t="shared" si="74"/>
        <v>10.382808716707022</v>
      </c>
      <c r="H461" s="15">
        <f t="shared" si="75"/>
        <v>17.017191283292977</v>
      </c>
      <c r="I461" s="11">
        <f>IFERROR(F461/SQRT(F461^2+U461), "X")</f>
        <v>0.10717130145140812</v>
      </c>
      <c r="J461" s="32">
        <f>IFERROR(SQRT((1-I461^2)/U461), "X")</f>
        <v>2.5949467663779209E-2</v>
      </c>
      <c r="K461" s="32">
        <f t="shared" si="76"/>
        <v>38.536436005422189</v>
      </c>
      <c r="L461" s="8">
        <v>0</v>
      </c>
      <c r="M461" s="9">
        <v>1</v>
      </c>
      <c r="N461" s="8">
        <v>0</v>
      </c>
      <c r="O461" s="9">
        <v>1</v>
      </c>
      <c r="P461" s="9">
        <v>0</v>
      </c>
      <c r="Q461" s="9">
        <v>0</v>
      </c>
      <c r="R461" s="9">
        <v>0</v>
      </c>
      <c r="S461" s="8">
        <v>1476</v>
      </c>
      <c r="T461" s="9">
        <v>7</v>
      </c>
      <c r="U461" s="9">
        <f t="shared" si="77"/>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79"/>
        <v>0.63200000000000001</v>
      </c>
      <c r="AR461" s="39">
        <v>0.36799999999999999</v>
      </c>
      <c r="AS461" s="38">
        <f t="shared" si="7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v>0</v>
      </c>
      <c r="BU461" s="17">
        <v>1</v>
      </c>
      <c r="BV461">
        <v>0</v>
      </c>
      <c r="BW461">
        <v>1</v>
      </c>
      <c r="BX461">
        <v>0</v>
      </c>
      <c r="BY461" s="17">
        <v>0</v>
      </c>
      <c r="BZ461">
        <v>1</v>
      </c>
      <c r="CA461">
        <v>0</v>
      </c>
      <c r="CB461">
        <v>0</v>
      </c>
      <c r="CC461">
        <v>0</v>
      </c>
      <c r="CD461" s="17">
        <v>0</v>
      </c>
      <c r="CE461">
        <v>0</v>
      </c>
      <c r="CF461">
        <v>0</v>
      </c>
      <c r="CG461">
        <v>1</v>
      </c>
      <c r="CH461">
        <v>1</v>
      </c>
      <c r="CI461">
        <v>1</v>
      </c>
      <c r="CJ461">
        <v>0</v>
      </c>
      <c r="CK461">
        <v>1</v>
      </c>
      <c r="CL461">
        <v>0</v>
      </c>
      <c r="CM461">
        <v>0</v>
      </c>
      <c r="CN461">
        <v>0</v>
      </c>
      <c r="CO461">
        <v>1</v>
      </c>
      <c r="CP461" s="17">
        <v>0</v>
      </c>
      <c r="CQ461">
        <v>0.13900000000000001</v>
      </c>
      <c r="CR461">
        <v>46</v>
      </c>
      <c r="CS461">
        <v>1</v>
      </c>
      <c r="CT461">
        <v>0</v>
      </c>
      <c r="CU461">
        <v>26</v>
      </c>
      <c r="DA461" s="33" t="s">
        <v>85</v>
      </c>
    </row>
    <row r="462" spans="1:105" x14ac:dyDescent="0.25">
      <c r="A462">
        <v>461</v>
      </c>
      <c r="B462">
        <v>30</v>
      </c>
      <c r="C462" s="24" t="s">
        <v>312</v>
      </c>
      <c r="D462" s="12">
        <v>12.6</v>
      </c>
      <c r="E462" s="13">
        <f t="shared" si="78"/>
        <v>5.25</v>
      </c>
      <c r="F462" s="7">
        <v>2.4</v>
      </c>
      <c r="G462" s="7">
        <f t="shared" si="74"/>
        <v>7.35</v>
      </c>
      <c r="H462" s="15">
        <f t="shared" si="75"/>
        <v>17.850000000000001</v>
      </c>
      <c r="I462" s="11">
        <f>IFERROR(F462/SQRT(F462^2+U462), "X")</f>
        <v>6.2516961111875644E-2</v>
      </c>
      <c r="J462" s="32">
        <f>IFERROR(SQRT((1-I462^2)/U462), "X")</f>
        <v>2.6048733796614851E-2</v>
      </c>
      <c r="K462" s="32">
        <f t="shared" si="76"/>
        <v>38.389581920099104</v>
      </c>
      <c r="L462" s="8">
        <v>0</v>
      </c>
      <c r="M462" s="9">
        <v>1</v>
      </c>
      <c r="N462" s="8">
        <v>0</v>
      </c>
      <c r="O462" s="9">
        <v>1</v>
      </c>
      <c r="P462" s="9">
        <v>0</v>
      </c>
      <c r="Q462" s="9">
        <v>0</v>
      </c>
      <c r="R462" s="9">
        <v>0</v>
      </c>
      <c r="S462" s="8">
        <v>1476</v>
      </c>
      <c r="T462" s="9">
        <v>7</v>
      </c>
      <c r="U462" s="9">
        <f t="shared" si="77"/>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79"/>
        <v>0.63200000000000001</v>
      </c>
      <c r="AR462" s="39">
        <v>0.36799999999999999</v>
      </c>
      <c r="AS462" s="38">
        <f t="shared" si="7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v>0</v>
      </c>
      <c r="BU462" s="17">
        <v>1</v>
      </c>
      <c r="BV462">
        <v>0</v>
      </c>
      <c r="BW462">
        <v>1</v>
      </c>
      <c r="BX462">
        <v>0</v>
      </c>
      <c r="BY462" s="17">
        <v>0</v>
      </c>
      <c r="BZ462">
        <v>1</v>
      </c>
      <c r="CA462">
        <v>0</v>
      </c>
      <c r="CB462">
        <v>0</v>
      </c>
      <c r="CC462">
        <v>0</v>
      </c>
      <c r="CD462" s="17">
        <v>0</v>
      </c>
      <c r="CE462">
        <v>0</v>
      </c>
      <c r="CF462">
        <v>0</v>
      </c>
      <c r="CG462">
        <v>1</v>
      </c>
      <c r="CH462">
        <v>1</v>
      </c>
      <c r="CI462">
        <v>1</v>
      </c>
      <c r="CJ462">
        <v>0</v>
      </c>
      <c r="CK462">
        <v>1</v>
      </c>
      <c r="CL462">
        <v>0</v>
      </c>
      <c r="CM462">
        <v>0</v>
      </c>
      <c r="CN462">
        <v>0</v>
      </c>
      <c r="CO462">
        <v>1</v>
      </c>
      <c r="CP462" s="17">
        <v>0</v>
      </c>
      <c r="CQ462">
        <v>0.13900000000000001</v>
      </c>
      <c r="CR462">
        <v>46</v>
      </c>
      <c r="CS462">
        <v>1</v>
      </c>
      <c r="CT462">
        <v>0</v>
      </c>
      <c r="CU462">
        <v>26</v>
      </c>
      <c r="DA462" s="33" t="s">
        <v>85</v>
      </c>
    </row>
    <row r="463" spans="1:105" x14ac:dyDescent="0.25">
      <c r="A463">
        <v>462</v>
      </c>
      <c r="B463">
        <v>30</v>
      </c>
      <c r="C463" s="24" t="s">
        <v>312</v>
      </c>
      <c r="D463" s="12">
        <v>19.600000000000001</v>
      </c>
      <c r="E463" s="13">
        <f t="shared" si="78"/>
        <v>2.5000000000000004</v>
      </c>
      <c r="F463" s="7">
        <v>7.84</v>
      </c>
      <c r="G463" s="7">
        <f t="shared" si="74"/>
        <v>17.100000000000001</v>
      </c>
      <c r="H463" s="15">
        <f t="shared" si="75"/>
        <v>22.1</v>
      </c>
      <c r="I463" s="11">
        <f>IFERROR(F463/SQRT(F463^2+U463), "X")</f>
        <v>0.20046853007196822</v>
      </c>
      <c r="J463" s="32">
        <f>IFERROR(SQRT((1-I463^2)/U463), "X")</f>
        <v>2.5569965570404109E-2</v>
      </c>
      <c r="K463" s="32">
        <f t="shared" si="76"/>
        <v>39.108382733117459</v>
      </c>
      <c r="L463" s="8">
        <v>0</v>
      </c>
      <c r="M463" s="9">
        <v>1</v>
      </c>
      <c r="N463" s="8">
        <v>0</v>
      </c>
      <c r="O463" s="9">
        <v>1</v>
      </c>
      <c r="P463" s="9">
        <v>0</v>
      </c>
      <c r="Q463" s="9">
        <v>0</v>
      </c>
      <c r="R463" s="9">
        <v>0</v>
      </c>
      <c r="S463" s="8">
        <v>1476</v>
      </c>
      <c r="T463" s="9">
        <v>7</v>
      </c>
      <c r="U463" s="9">
        <f t="shared" si="77"/>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79"/>
        <v>0.63200000000000001</v>
      </c>
      <c r="AR463" s="39">
        <v>0.36799999999999999</v>
      </c>
      <c r="AS463" s="38">
        <f t="shared" si="7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v>0</v>
      </c>
      <c r="BU463" s="17">
        <v>1</v>
      </c>
      <c r="BV463">
        <v>0</v>
      </c>
      <c r="BW463">
        <v>1</v>
      </c>
      <c r="BX463">
        <v>0</v>
      </c>
      <c r="BY463" s="17">
        <v>0</v>
      </c>
      <c r="BZ463">
        <v>1</v>
      </c>
      <c r="CA463">
        <v>0</v>
      </c>
      <c r="CB463">
        <v>0</v>
      </c>
      <c r="CC463">
        <v>0</v>
      </c>
      <c r="CD463" s="17">
        <v>0</v>
      </c>
      <c r="CE463">
        <v>0</v>
      </c>
      <c r="CF463">
        <v>0</v>
      </c>
      <c r="CG463">
        <v>1</v>
      </c>
      <c r="CH463">
        <v>1</v>
      </c>
      <c r="CI463">
        <v>1</v>
      </c>
      <c r="CJ463">
        <v>0</v>
      </c>
      <c r="CK463">
        <v>1</v>
      </c>
      <c r="CL463">
        <v>0</v>
      </c>
      <c r="CM463">
        <v>0</v>
      </c>
      <c r="CN463">
        <v>0</v>
      </c>
      <c r="CO463">
        <v>1</v>
      </c>
      <c r="CP463" s="17">
        <v>0</v>
      </c>
      <c r="CQ463">
        <v>0.13900000000000001</v>
      </c>
      <c r="CR463">
        <v>46</v>
      </c>
      <c r="CS463">
        <v>1</v>
      </c>
      <c r="CT463">
        <v>0</v>
      </c>
      <c r="CU463">
        <v>26</v>
      </c>
      <c r="DA463" s="33" t="s">
        <v>85</v>
      </c>
    </row>
    <row r="464" spans="1:105" x14ac:dyDescent="0.25">
      <c r="A464">
        <v>463</v>
      </c>
      <c r="B464">
        <v>30</v>
      </c>
      <c r="C464" s="24" t="s">
        <v>312</v>
      </c>
      <c r="D464" s="12">
        <v>18.600000000000001</v>
      </c>
      <c r="E464" s="13">
        <f t="shared" si="78"/>
        <v>2.4281984334203655</v>
      </c>
      <c r="F464" s="7">
        <v>7.66</v>
      </c>
      <c r="G464" s="7">
        <f t="shared" si="74"/>
        <v>16.171801566579635</v>
      </c>
      <c r="H464" s="15">
        <f t="shared" si="75"/>
        <v>21.028198433420368</v>
      </c>
      <c r="I464" s="11">
        <f>IFERROR(F464/SQRT(F464^2+U464), "X")</f>
        <v>0.19604482709698576</v>
      </c>
      <c r="J464" s="32">
        <f>IFERROR(SQRT((1-I464^2)/U464), "X")</f>
        <v>2.5593319464358451E-2</v>
      </c>
      <c r="K464" s="32">
        <f t="shared" si="76"/>
        <v>39.072696349241113</v>
      </c>
      <c r="L464" s="8">
        <v>0</v>
      </c>
      <c r="M464" s="9">
        <v>1</v>
      </c>
      <c r="N464" s="8">
        <v>0</v>
      </c>
      <c r="O464" s="9">
        <v>1</v>
      </c>
      <c r="P464" s="9">
        <v>0</v>
      </c>
      <c r="Q464" s="9">
        <v>0</v>
      </c>
      <c r="R464" s="9">
        <v>0</v>
      </c>
      <c r="S464" s="8">
        <v>1476</v>
      </c>
      <c r="T464" s="9">
        <v>7</v>
      </c>
      <c r="U464" s="9">
        <f t="shared" si="77"/>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79"/>
        <v>0.63200000000000001</v>
      </c>
      <c r="AR464" s="39">
        <v>0.36799999999999999</v>
      </c>
      <c r="AS464" s="38">
        <f t="shared" si="7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v>0</v>
      </c>
      <c r="BU464" s="17">
        <v>1</v>
      </c>
      <c r="BV464">
        <v>0</v>
      </c>
      <c r="BW464">
        <v>1</v>
      </c>
      <c r="BX464">
        <v>0</v>
      </c>
      <c r="BY464" s="17">
        <v>0</v>
      </c>
      <c r="BZ464">
        <v>1</v>
      </c>
      <c r="CA464">
        <v>0</v>
      </c>
      <c r="CB464">
        <v>0</v>
      </c>
      <c r="CC464">
        <v>0</v>
      </c>
      <c r="CD464" s="17">
        <v>0</v>
      </c>
      <c r="CE464">
        <v>0</v>
      </c>
      <c r="CF464">
        <v>0</v>
      </c>
      <c r="CG464">
        <v>1</v>
      </c>
      <c r="CH464">
        <v>1</v>
      </c>
      <c r="CI464">
        <v>1</v>
      </c>
      <c r="CJ464">
        <v>0</v>
      </c>
      <c r="CK464">
        <v>1</v>
      </c>
      <c r="CL464">
        <v>0</v>
      </c>
      <c r="CM464">
        <v>0</v>
      </c>
      <c r="CN464">
        <v>0</v>
      </c>
      <c r="CO464">
        <v>1</v>
      </c>
      <c r="CP464" s="17">
        <v>0</v>
      </c>
      <c r="CQ464">
        <v>0.13900000000000001</v>
      </c>
      <c r="CR464">
        <v>46</v>
      </c>
      <c r="CS464">
        <v>1</v>
      </c>
      <c r="CT464">
        <v>0</v>
      </c>
      <c r="CU464">
        <v>26</v>
      </c>
      <c r="DA464" s="33" t="s">
        <v>85</v>
      </c>
    </row>
    <row r="465" spans="1:105" x14ac:dyDescent="0.25">
      <c r="A465">
        <v>464</v>
      </c>
      <c r="B465">
        <v>30</v>
      </c>
      <c r="C465" s="24" t="s">
        <v>312</v>
      </c>
      <c r="D465" s="12">
        <v>10.7</v>
      </c>
      <c r="E465" s="13">
        <f t="shared" si="78"/>
        <v>1.9814814814814812</v>
      </c>
      <c r="F465" s="7">
        <v>5.4</v>
      </c>
      <c r="G465" s="7">
        <f t="shared" si="74"/>
        <v>8.7185185185185183</v>
      </c>
      <c r="H465" s="15">
        <f t="shared" si="75"/>
        <v>12.68148148148148</v>
      </c>
      <c r="I465" s="11">
        <f>IFERROR(F465/SQRT(F465^2+U465), "X")</f>
        <v>0.13955957945972247</v>
      </c>
      <c r="J465" s="32">
        <f>IFERROR(SQRT((1-I465^2)/U465), "X")</f>
        <v>2.5844366566615273E-2</v>
      </c>
      <c r="K465" s="32">
        <f t="shared" si="76"/>
        <v>38.693151848873725</v>
      </c>
      <c r="L465" s="8">
        <v>0</v>
      </c>
      <c r="M465" s="9">
        <v>1</v>
      </c>
      <c r="N465" s="8">
        <v>0</v>
      </c>
      <c r="O465" s="9">
        <v>1</v>
      </c>
      <c r="P465" s="9">
        <v>0</v>
      </c>
      <c r="Q465" s="9">
        <v>0</v>
      </c>
      <c r="R465" s="9">
        <v>0</v>
      </c>
      <c r="S465" s="8">
        <v>1476</v>
      </c>
      <c r="T465" s="9">
        <v>7</v>
      </c>
      <c r="U465" s="9">
        <f t="shared" si="77"/>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79"/>
        <v>0.63200000000000001</v>
      </c>
      <c r="AR465" s="39">
        <v>0.36799999999999999</v>
      </c>
      <c r="AS465" s="38">
        <f t="shared" si="7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v>0</v>
      </c>
      <c r="BU465" s="17">
        <v>1</v>
      </c>
      <c r="BV465">
        <v>0</v>
      </c>
      <c r="BW465">
        <v>1</v>
      </c>
      <c r="BX465">
        <v>0</v>
      </c>
      <c r="BY465" s="17">
        <v>0</v>
      </c>
      <c r="BZ465">
        <v>1</v>
      </c>
      <c r="CA465">
        <v>0</v>
      </c>
      <c r="CB465">
        <v>0</v>
      </c>
      <c r="CC465">
        <v>0</v>
      </c>
      <c r="CD465" s="17">
        <v>0</v>
      </c>
      <c r="CE465">
        <v>0</v>
      </c>
      <c r="CF465">
        <v>0</v>
      </c>
      <c r="CG465">
        <v>1</v>
      </c>
      <c r="CH465">
        <v>1</v>
      </c>
      <c r="CI465">
        <v>1</v>
      </c>
      <c r="CJ465">
        <v>0</v>
      </c>
      <c r="CK465">
        <v>1</v>
      </c>
      <c r="CL465">
        <v>0</v>
      </c>
      <c r="CM465">
        <v>0</v>
      </c>
      <c r="CN465">
        <v>0</v>
      </c>
      <c r="CO465">
        <v>1</v>
      </c>
      <c r="CP465" s="17">
        <v>0</v>
      </c>
      <c r="CQ465">
        <v>0.13900000000000001</v>
      </c>
      <c r="CR465">
        <v>46</v>
      </c>
      <c r="CS465">
        <v>1</v>
      </c>
      <c r="CT465">
        <v>0</v>
      </c>
      <c r="CU465">
        <v>26</v>
      </c>
      <c r="DA465" s="33" t="s">
        <v>85</v>
      </c>
    </row>
    <row r="466" spans="1:105" s="50" customFormat="1" x14ac:dyDescent="0.25">
      <c r="A466" s="50">
        <v>465</v>
      </c>
      <c r="B466" s="50">
        <v>30</v>
      </c>
      <c r="C466" s="51" t="s">
        <v>312</v>
      </c>
      <c r="D466" s="52">
        <v>9.1999999999999993</v>
      </c>
      <c r="E466" s="53">
        <f t="shared" si="78"/>
        <v>4.7179487179487181</v>
      </c>
      <c r="F466" s="54">
        <v>1.95</v>
      </c>
      <c r="G466" s="54">
        <f t="shared" si="74"/>
        <v>4.4820512820512812</v>
      </c>
      <c r="H466" s="55">
        <f t="shared" si="75"/>
        <v>13.917948717948718</v>
      </c>
      <c r="I466" s="56">
        <f>IFERROR(F466/SQRT(F466^2+U466), "X")</f>
        <v>5.0828798421125441E-2</v>
      </c>
      <c r="J466" s="57">
        <f>IFERROR(SQRT((1-I466^2)/U466), "X")</f>
        <v>2.606605047237202E-2</v>
      </c>
      <c r="K466" s="57">
        <f t="shared" si="76"/>
        <v>38.36407825036332</v>
      </c>
      <c r="L466" s="58">
        <v>0</v>
      </c>
      <c r="M466" s="59">
        <v>1</v>
      </c>
      <c r="N466" s="58">
        <v>0</v>
      </c>
      <c r="O466" s="59">
        <v>1</v>
      </c>
      <c r="P466" s="59">
        <v>0</v>
      </c>
      <c r="Q466" s="59">
        <v>0</v>
      </c>
      <c r="R466" s="59">
        <v>0</v>
      </c>
      <c r="S466" s="58">
        <v>1476</v>
      </c>
      <c r="T466" s="59">
        <v>7</v>
      </c>
      <c r="U466" s="59">
        <f t="shared" si="77"/>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79"/>
        <v>0.63200000000000001</v>
      </c>
      <c r="AR466" s="65">
        <v>0.36799999999999999</v>
      </c>
      <c r="AS466" s="67">
        <f t="shared" si="7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50">
        <v>0</v>
      </c>
      <c r="BU466" s="64">
        <v>1</v>
      </c>
      <c r="BV466" s="50">
        <v>0</v>
      </c>
      <c r="BW466" s="50">
        <v>1</v>
      </c>
      <c r="BX466" s="50">
        <v>0</v>
      </c>
      <c r="BY466" s="64">
        <v>0</v>
      </c>
      <c r="BZ466" s="50">
        <v>1</v>
      </c>
      <c r="CA466" s="50">
        <v>0</v>
      </c>
      <c r="CB466" s="50">
        <v>0</v>
      </c>
      <c r="CC466" s="50">
        <v>0</v>
      </c>
      <c r="CD466" s="64">
        <v>0</v>
      </c>
      <c r="CE466" s="50">
        <v>0</v>
      </c>
      <c r="CF466" s="50">
        <v>0</v>
      </c>
      <c r="CG466" s="50">
        <v>1</v>
      </c>
      <c r="CH466" s="50">
        <v>1</v>
      </c>
      <c r="CI466" s="50">
        <v>1</v>
      </c>
      <c r="CJ466" s="50">
        <v>0</v>
      </c>
      <c r="CK466" s="50">
        <v>1</v>
      </c>
      <c r="CL466">
        <v>0</v>
      </c>
      <c r="CM466" s="50">
        <v>0</v>
      </c>
      <c r="CN466" s="50">
        <v>0</v>
      </c>
      <c r="CO466" s="50">
        <v>1</v>
      </c>
      <c r="CP466" s="64">
        <v>0</v>
      </c>
      <c r="CQ466">
        <v>0.13900000000000001</v>
      </c>
      <c r="CR466">
        <v>46</v>
      </c>
      <c r="CS466">
        <v>1</v>
      </c>
      <c r="CT466">
        <v>0</v>
      </c>
      <c r="CU466">
        <v>26</v>
      </c>
      <c r="CV466" s="66"/>
      <c r="DA466" s="33" t="s">
        <v>85</v>
      </c>
    </row>
    <row r="467" spans="1:105" x14ac:dyDescent="0.25">
      <c r="A467">
        <v>466</v>
      </c>
      <c r="B467">
        <v>31</v>
      </c>
      <c r="C467" s="24" t="s">
        <v>311</v>
      </c>
      <c r="D467" s="12">
        <v>6.3</v>
      </c>
      <c r="E467" s="13">
        <f t="shared" si="78"/>
        <v>0.83776595744680848</v>
      </c>
      <c r="F467" s="7">
        <v>7.52</v>
      </c>
      <c r="G467" s="7">
        <f t="shared" si="74"/>
        <v>5.4622340425531917</v>
      </c>
      <c r="H467" s="15">
        <f t="shared" si="75"/>
        <v>7.137765957446808</v>
      </c>
      <c r="I467" s="11">
        <f>IFERROR(F467/SQRT(F467^2+U467), "X")</f>
        <v>0.22951264688149664</v>
      </c>
      <c r="J467" s="32">
        <f>IFERROR(SQRT((1-I467^2)/U467), "X")</f>
        <v>3.0520298787433064E-2</v>
      </c>
      <c r="K467" s="32">
        <f t="shared" si="76"/>
        <v>32.765078971368283</v>
      </c>
      <c r="L467" s="8">
        <v>1</v>
      </c>
      <c r="M467" s="9">
        <v>0</v>
      </c>
      <c r="N467" s="8">
        <v>1</v>
      </c>
      <c r="O467" s="9">
        <v>0</v>
      </c>
      <c r="P467" s="9">
        <v>0</v>
      </c>
      <c r="Q467" s="9">
        <v>0</v>
      </c>
      <c r="R467" s="9">
        <v>0</v>
      </c>
      <c r="S467" s="8">
        <v>1023</v>
      </c>
      <c r="T467" s="9">
        <v>5</v>
      </c>
      <c r="U467" s="9">
        <f t="shared" si="77"/>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0</v>
      </c>
      <c r="BS467">
        <v>1</v>
      </c>
      <c r="BT467">
        <v>0</v>
      </c>
      <c r="BU467" s="17">
        <v>0</v>
      </c>
      <c r="BV467">
        <v>0</v>
      </c>
      <c r="BW467">
        <v>0</v>
      </c>
      <c r="BX467">
        <v>1</v>
      </c>
      <c r="BY467" s="17">
        <v>0</v>
      </c>
      <c r="BZ467">
        <v>0</v>
      </c>
      <c r="CA467">
        <v>0</v>
      </c>
      <c r="CB467">
        <v>0</v>
      </c>
      <c r="CC467">
        <v>0</v>
      </c>
      <c r="CD467" s="17">
        <v>0</v>
      </c>
      <c r="CE467">
        <v>0</v>
      </c>
      <c r="CF467">
        <v>0</v>
      </c>
      <c r="CG467">
        <v>1</v>
      </c>
      <c r="CH467">
        <v>1</v>
      </c>
      <c r="CI467">
        <v>0</v>
      </c>
      <c r="CJ467">
        <v>0</v>
      </c>
      <c r="CK467">
        <v>1</v>
      </c>
      <c r="CL467">
        <v>0</v>
      </c>
      <c r="CM467">
        <v>1</v>
      </c>
      <c r="CN467">
        <v>0</v>
      </c>
      <c r="CO467">
        <v>0</v>
      </c>
      <c r="CP467" s="17">
        <v>0</v>
      </c>
      <c r="CQ467">
        <v>0.123</v>
      </c>
      <c r="CR467">
        <v>226</v>
      </c>
      <c r="CS467">
        <v>1</v>
      </c>
      <c r="CT467">
        <v>0</v>
      </c>
      <c r="CU467">
        <v>29</v>
      </c>
      <c r="DA467" s="33" t="s">
        <v>85</v>
      </c>
    </row>
    <row r="468" spans="1:105" x14ac:dyDescent="0.25">
      <c r="A468">
        <v>467</v>
      </c>
      <c r="B468">
        <v>31</v>
      </c>
      <c r="C468" t="s">
        <v>311</v>
      </c>
      <c r="D468" s="12">
        <v>6.1</v>
      </c>
      <c r="E468" s="13">
        <f t="shared" si="78"/>
        <v>0.8276797829036634</v>
      </c>
      <c r="F468" s="7">
        <v>7.37</v>
      </c>
      <c r="G468" s="7">
        <f t="shared" si="74"/>
        <v>5.2723202170963361</v>
      </c>
      <c r="H468" s="15">
        <f t="shared" si="75"/>
        <v>6.9276797829036632</v>
      </c>
      <c r="I468" s="11">
        <f>IFERROR(F468/SQRT(F468^2+U468), "X")</f>
        <v>0.2252741171820597</v>
      </c>
      <c r="J468" s="32">
        <f>IFERROR(SQRT((1-I468^2)/U468), "X")</f>
        <v>3.0566365967715021E-2</v>
      </c>
      <c r="K468" s="32">
        <f t="shared" si="76"/>
        <v>32.715698066830242</v>
      </c>
      <c r="L468" s="8">
        <v>1</v>
      </c>
      <c r="M468" s="9">
        <v>0</v>
      </c>
      <c r="N468" s="8">
        <v>1</v>
      </c>
      <c r="O468" s="9">
        <v>0</v>
      </c>
      <c r="P468" s="9">
        <v>0</v>
      </c>
      <c r="Q468" s="9">
        <v>0</v>
      </c>
      <c r="R468" s="9">
        <v>0</v>
      </c>
      <c r="S468" s="8">
        <v>1023</v>
      </c>
      <c r="T468" s="9">
        <v>6</v>
      </c>
      <c r="U468" s="9">
        <f t="shared" si="77"/>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0</v>
      </c>
      <c r="BS468">
        <v>1</v>
      </c>
      <c r="BT468">
        <v>0</v>
      </c>
      <c r="BU468" s="17">
        <v>0</v>
      </c>
      <c r="BV468">
        <v>0</v>
      </c>
      <c r="BW468">
        <v>0</v>
      </c>
      <c r="BX468">
        <v>1</v>
      </c>
      <c r="BY468" s="17">
        <v>0</v>
      </c>
      <c r="BZ468">
        <v>0</v>
      </c>
      <c r="CA468">
        <v>0</v>
      </c>
      <c r="CB468">
        <v>0</v>
      </c>
      <c r="CC468">
        <v>0</v>
      </c>
      <c r="CD468" s="17">
        <v>0</v>
      </c>
      <c r="CE468">
        <v>0</v>
      </c>
      <c r="CF468">
        <v>0</v>
      </c>
      <c r="CG468">
        <v>1</v>
      </c>
      <c r="CH468">
        <v>1</v>
      </c>
      <c r="CI468">
        <v>0</v>
      </c>
      <c r="CJ468">
        <v>0</v>
      </c>
      <c r="CK468">
        <v>1</v>
      </c>
      <c r="CL468">
        <v>1</v>
      </c>
      <c r="CM468">
        <v>1</v>
      </c>
      <c r="CN468">
        <v>0</v>
      </c>
      <c r="CO468">
        <v>0</v>
      </c>
      <c r="CP468" s="17">
        <v>0</v>
      </c>
      <c r="CQ468">
        <v>0.123</v>
      </c>
      <c r="CR468">
        <v>226</v>
      </c>
      <c r="CS468">
        <v>1</v>
      </c>
      <c r="CT468">
        <v>0</v>
      </c>
      <c r="CU468">
        <v>29</v>
      </c>
      <c r="DA468" s="33" t="s">
        <v>85</v>
      </c>
    </row>
    <row r="469" spans="1:105" x14ac:dyDescent="0.25">
      <c r="A469">
        <v>468</v>
      </c>
      <c r="B469">
        <v>31</v>
      </c>
      <c r="C469" s="24" t="s">
        <v>311</v>
      </c>
      <c r="D469" s="12">
        <v>6.5</v>
      </c>
      <c r="E469" s="13">
        <f t="shared" si="78"/>
        <v>0.8904109589041096</v>
      </c>
      <c r="F469" s="7">
        <v>7.3</v>
      </c>
      <c r="G469" s="7">
        <f t="shared" si="74"/>
        <v>5.6095890410958908</v>
      </c>
      <c r="H469" s="15">
        <f t="shared" si="75"/>
        <v>7.3904109589041092</v>
      </c>
      <c r="I469" s="11">
        <f>IFERROR(F469/SQRT(F469^2+U469), "X")</f>
        <v>0.22742757354036125</v>
      </c>
      <c r="J469" s="32">
        <f>IFERROR(SQRT((1-I469^2)/U469), "X")</f>
        <v>3.1154462128816611E-2</v>
      </c>
      <c r="K469" s="32">
        <f t="shared" si="76"/>
        <v>32.098130786698469</v>
      </c>
      <c r="L469" s="8">
        <v>1</v>
      </c>
      <c r="M469" s="9">
        <v>0</v>
      </c>
      <c r="N469" s="8">
        <v>1</v>
      </c>
      <c r="O469" s="9">
        <v>0</v>
      </c>
      <c r="P469" s="9">
        <v>0</v>
      </c>
      <c r="Q469" s="9">
        <v>0</v>
      </c>
      <c r="R469" s="9">
        <v>0</v>
      </c>
      <c r="S469" s="8">
        <v>986</v>
      </c>
      <c r="T469" s="9">
        <v>8</v>
      </c>
      <c r="U469" s="9">
        <f t="shared" si="77"/>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0</v>
      </c>
      <c r="BS469">
        <v>1</v>
      </c>
      <c r="BT469">
        <v>0</v>
      </c>
      <c r="BU469" s="17">
        <v>0</v>
      </c>
      <c r="BV469">
        <v>0</v>
      </c>
      <c r="BW469">
        <v>1</v>
      </c>
      <c r="BX469">
        <v>0</v>
      </c>
      <c r="BY469" s="17">
        <v>0</v>
      </c>
      <c r="BZ469">
        <v>1</v>
      </c>
      <c r="CA469">
        <v>0</v>
      </c>
      <c r="CB469">
        <v>0</v>
      </c>
      <c r="CC469">
        <v>0</v>
      </c>
      <c r="CD469" s="17">
        <v>0</v>
      </c>
      <c r="CE469">
        <v>0</v>
      </c>
      <c r="CF469">
        <v>0</v>
      </c>
      <c r="CG469">
        <v>1</v>
      </c>
      <c r="CH469">
        <v>1</v>
      </c>
      <c r="CI469">
        <v>0</v>
      </c>
      <c r="CJ469">
        <v>0</v>
      </c>
      <c r="CK469">
        <v>1</v>
      </c>
      <c r="CL469">
        <v>1</v>
      </c>
      <c r="CM469">
        <v>1</v>
      </c>
      <c r="CN469">
        <v>0</v>
      </c>
      <c r="CO469">
        <v>0</v>
      </c>
      <c r="CP469" s="17">
        <v>0</v>
      </c>
      <c r="CQ469">
        <v>0.123</v>
      </c>
      <c r="CR469">
        <v>226</v>
      </c>
      <c r="CS469">
        <v>1</v>
      </c>
      <c r="CT469">
        <v>0</v>
      </c>
      <c r="CU469">
        <v>29</v>
      </c>
      <c r="DA469" s="33" t="s">
        <v>85</v>
      </c>
    </row>
    <row r="470" spans="1:105" x14ac:dyDescent="0.25">
      <c r="A470">
        <v>469</v>
      </c>
      <c r="B470">
        <v>31</v>
      </c>
      <c r="C470" s="24" t="s">
        <v>311</v>
      </c>
      <c r="D470" s="12">
        <v>6.4</v>
      </c>
      <c r="E470" s="13">
        <f t="shared" si="78"/>
        <v>0.86838534599728634</v>
      </c>
      <c r="F470" s="7">
        <v>7.37</v>
      </c>
      <c r="G470" s="7">
        <f t="shared" si="74"/>
        <v>5.5316146540027145</v>
      </c>
      <c r="H470" s="15">
        <f t="shared" si="75"/>
        <v>7.2683853459972863</v>
      </c>
      <c r="I470" s="11">
        <f>IFERROR(F470/SQRT(F470^2+U470), "X")</f>
        <v>0.12618462893964844</v>
      </c>
      <c r="J470" s="32">
        <f>IFERROR(SQRT((1-I470^2)/U470), "X")</f>
        <v>1.7121387915827468E-2</v>
      </c>
      <c r="K470" s="32">
        <f t="shared" si="76"/>
        <v>58.406479948718022</v>
      </c>
      <c r="L470" s="8">
        <v>1</v>
      </c>
      <c r="M470" s="9">
        <v>0</v>
      </c>
      <c r="N470" s="8">
        <v>1</v>
      </c>
      <c r="O470" s="9">
        <v>0</v>
      </c>
      <c r="P470" s="9">
        <v>0</v>
      </c>
      <c r="Q470" s="9">
        <v>0</v>
      </c>
      <c r="R470" s="9">
        <v>0</v>
      </c>
      <c r="S470" s="8">
        <v>3364</v>
      </c>
      <c r="T470" s="9">
        <v>6</v>
      </c>
      <c r="U470" s="9">
        <f t="shared" si="77"/>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0</v>
      </c>
      <c r="BS470">
        <v>1</v>
      </c>
      <c r="BT470">
        <v>0</v>
      </c>
      <c r="BU470" s="17">
        <v>0</v>
      </c>
      <c r="BV470">
        <v>0</v>
      </c>
      <c r="BW470">
        <v>0</v>
      </c>
      <c r="BX470">
        <v>1</v>
      </c>
      <c r="BY470" s="17">
        <v>0</v>
      </c>
      <c r="BZ470">
        <v>0</v>
      </c>
      <c r="CA470">
        <v>0</v>
      </c>
      <c r="CB470">
        <v>0</v>
      </c>
      <c r="CC470">
        <v>0</v>
      </c>
      <c r="CD470" s="17">
        <v>0</v>
      </c>
      <c r="CE470">
        <v>0</v>
      </c>
      <c r="CF470">
        <v>0</v>
      </c>
      <c r="CG470">
        <v>1</v>
      </c>
      <c r="CH470">
        <v>1</v>
      </c>
      <c r="CI470">
        <v>0</v>
      </c>
      <c r="CJ470">
        <v>0</v>
      </c>
      <c r="CK470">
        <v>1</v>
      </c>
      <c r="CL470">
        <v>1</v>
      </c>
      <c r="CM470">
        <v>1</v>
      </c>
      <c r="CN470">
        <v>0</v>
      </c>
      <c r="CO470">
        <v>0</v>
      </c>
      <c r="CP470" s="17">
        <v>0</v>
      </c>
      <c r="CQ470">
        <v>0.123</v>
      </c>
      <c r="CR470">
        <v>226</v>
      </c>
      <c r="CS470">
        <v>1</v>
      </c>
      <c r="CT470">
        <v>0</v>
      </c>
      <c r="CU470">
        <v>29</v>
      </c>
      <c r="DA470" s="33" t="s">
        <v>85</v>
      </c>
    </row>
    <row r="471" spans="1:105" x14ac:dyDescent="0.25">
      <c r="A471">
        <v>470</v>
      </c>
      <c r="B471">
        <v>31</v>
      </c>
      <c r="C471" s="24" t="s">
        <v>311</v>
      </c>
      <c r="D471" s="12">
        <v>4.3</v>
      </c>
      <c r="E471" s="13">
        <f t="shared" si="78"/>
        <v>1.4625850340136055</v>
      </c>
      <c r="F471" s="7">
        <v>2.94</v>
      </c>
      <c r="G471" s="7">
        <f t="shared" si="74"/>
        <v>2.8374149659863943</v>
      </c>
      <c r="H471" s="15">
        <f t="shared" si="75"/>
        <v>5.7625850340136058</v>
      </c>
      <c r="I471" s="11">
        <f>IFERROR(F471/SQRT(F471^2+U471), "X")</f>
        <v>5.0677276605177769E-2</v>
      </c>
      <c r="J471" s="32">
        <f>IFERROR(SQRT((1-I471^2)/U471), "X")</f>
        <v>1.7237168913325773E-2</v>
      </c>
      <c r="K471" s="32">
        <f t="shared" si="76"/>
        <v>58.014167235253836</v>
      </c>
      <c r="L471" s="8">
        <v>1</v>
      </c>
      <c r="M471" s="9">
        <v>0</v>
      </c>
      <c r="N471" s="8">
        <v>1</v>
      </c>
      <c r="O471" s="9">
        <v>0</v>
      </c>
      <c r="P471" s="9">
        <v>0</v>
      </c>
      <c r="Q471" s="9">
        <v>0</v>
      </c>
      <c r="R471" s="9">
        <v>0</v>
      </c>
      <c r="S471" s="8">
        <v>3364</v>
      </c>
      <c r="T471" s="9">
        <v>6</v>
      </c>
      <c r="U471" s="9">
        <f t="shared" si="77"/>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0</v>
      </c>
      <c r="BS471">
        <v>1</v>
      </c>
      <c r="BT471">
        <v>0</v>
      </c>
      <c r="BU471" s="17">
        <v>0</v>
      </c>
      <c r="BV471">
        <v>0</v>
      </c>
      <c r="BW471">
        <v>0</v>
      </c>
      <c r="BX471">
        <v>1</v>
      </c>
      <c r="BY471" s="17">
        <v>0</v>
      </c>
      <c r="BZ471">
        <v>0</v>
      </c>
      <c r="CA471">
        <v>0</v>
      </c>
      <c r="CB471">
        <v>0</v>
      </c>
      <c r="CC471">
        <v>0</v>
      </c>
      <c r="CD471" s="17">
        <v>0</v>
      </c>
      <c r="CE471">
        <v>0</v>
      </c>
      <c r="CF471">
        <v>0</v>
      </c>
      <c r="CG471">
        <v>1</v>
      </c>
      <c r="CH471">
        <v>1</v>
      </c>
      <c r="CI471">
        <v>0</v>
      </c>
      <c r="CJ471">
        <v>0</v>
      </c>
      <c r="CK471">
        <v>1</v>
      </c>
      <c r="CL471">
        <v>1</v>
      </c>
      <c r="CM471">
        <v>1</v>
      </c>
      <c r="CN471">
        <v>0</v>
      </c>
      <c r="CO471">
        <v>0</v>
      </c>
      <c r="CP471" s="17">
        <v>0</v>
      </c>
      <c r="CQ471">
        <v>0.123</v>
      </c>
      <c r="CR471">
        <v>226</v>
      </c>
      <c r="CS471">
        <v>1</v>
      </c>
      <c r="CT471">
        <v>0</v>
      </c>
      <c r="CU471">
        <v>29</v>
      </c>
      <c r="DA471" s="33" t="s">
        <v>85</v>
      </c>
    </row>
    <row r="472" spans="1:105" x14ac:dyDescent="0.25">
      <c r="A472">
        <v>471</v>
      </c>
      <c r="B472">
        <v>31</v>
      </c>
      <c r="C472" s="24" t="s">
        <v>311</v>
      </c>
      <c r="D472" s="12">
        <v>7.8</v>
      </c>
      <c r="E472" s="13">
        <f t="shared" si="78"/>
        <v>1.1854103343465046</v>
      </c>
      <c r="F472" s="7">
        <v>6.58</v>
      </c>
      <c r="G472" s="7">
        <f t="shared" si="74"/>
        <v>6.6145896656534955</v>
      </c>
      <c r="H472" s="15">
        <f t="shared" si="75"/>
        <v>8.9854103343465042</v>
      </c>
      <c r="I472" s="11">
        <f>IFERROR(F472/SQRT(F472^2+U472), "X")</f>
        <v>0.112841150584339</v>
      </c>
      <c r="J472" s="32">
        <f>IFERROR(SQRT((1-I472^2)/U472), "X")</f>
        <v>1.714911103105456E-2</v>
      </c>
      <c r="K472" s="32">
        <f t="shared" si="76"/>
        <v>58.3120605020951</v>
      </c>
      <c r="L472" s="8">
        <v>1</v>
      </c>
      <c r="M472" s="9">
        <v>0</v>
      </c>
      <c r="N472" s="8">
        <v>1</v>
      </c>
      <c r="O472" s="9">
        <v>0</v>
      </c>
      <c r="P472" s="9">
        <v>0</v>
      </c>
      <c r="Q472" s="9">
        <v>0</v>
      </c>
      <c r="R472" s="9">
        <v>0</v>
      </c>
      <c r="S472" s="8">
        <v>3364</v>
      </c>
      <c r="T472" s="9">
        <v>6</v>
      </c>
      <c r="U472" s="9">
        <f t="shared" si="77"/>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0</v>
      </c>
      <c r="BS472">
        <v>1</v>
      </c>
      <c r="BT472">
        <v>0</v>
      </c>
      <c r="BU472" s="17">
        <v>0</v>
      </c>
      <c r="BV472">
        <v>0</v>
      </c>
      <c r="BW472">
        <v>0</v>
      </c>
      <c r="BX472">
        <v>1</v>
      </c>
      <c r="BY472" s="17">
        <v>0</v>
      </c>
      <c r="BZ472">
        <v>0</v>
      </c>
      <c r="CA472">
        <v>0</v>
      </c>
      <c r="CB472">
        <v>0</v>
      </c>
      <c r="CC472">
        <v>0</v>
      </c>
      <c r="CD472" s="17">
        <v>0</v>
      </c>
      <c r="CE472">
        <v>0</v>
      </c>
      <c r="CF472">
        <v>0</v>
      </c>
      <c r="CG472">
        <v>1</v>
      </c>
      <c r="CH472">
        <v>1</v>
      </c>
      <c r="CI472">
        <v>0</v>
      </c>
      <c r="CJ472">
        <v>0</v>
      </c>
      <c r="CK472">
        <v>1</v>
      </c>
      <c r="CL472">
        <v>1</v>
      </c>
      <c r="CM472">
        <v>1</v>
      </c>
      <c r="CN472">
        <v>0</v>
      </c>
      <c r="CO472">
        <v>0</v>
      </c>
      <c r="CP472" s="17">
        <v>0</v>
      </c>
      <c r="CQ472">
        <v>0.123</v>
      </c>
      <c r="CR472">
        <v>226</v>
      </c>
      <c r="CS472">
        <v>1</v>
      </c>
      <c r="CT472">
        <v>0</v>
      </c>
      <c r="CU472">
        <v>29</v>
      </c>
      <c r="DA472" s="33" t="s">
        <v>85</v>
      </c>
    </row>
    <row r="473" spans="1:105" x14ac:dyDescent="0.25">
      <c r="A473">
        <v>472</v>
      </c>
      <c r="B473">
        <v>31</v>
      </c>
      <c r="C473" s="24" t="s">
        <v>311</v>
      </c>
      <c r="D473" s="12">
        <v>10.5</v>
      </c>
      <c r="E473" s="13">
        <f t="shared" si="78"/>
        <v>1.2804878048780488</v>
      </c>
      <c r="F473" s="7">
        <v>8.1999999999999993</v>
      </c>
      <c r="G473" s="7">
        <f t="shared" si="74"/>
        <v>9.2195121951219505</v>
      </c>
      <c r="H473" s="15">
        <f t="shared" si="75"/>
        <v>11.780487804878049</v>
      </c>
      <c r="I473" s="11">
        <f>IFERROR(F473/SQRT(F473^2+U473), "X")</f>
        <v>0.20660483785702163</v>
      </c>
      <c r="J473" s="32">
        <f>IFERROR(SQRT((1-I473^2)/U473), "X")</f>
        <v>2.5195711933783126E-2</v>
      </c>
      <c r="K473" s="32">
        <f t="shared" si="76"/>
        <v>39.689293266572541</v>
      </c>
      <c r="L473" s="8">
        <v>1</v>
      </c>
      <c r="M473" s="9">
        <v>0</v>
      </c>
      <c r="N473" s="8">
        <v>1</v>
      </c>
      <c r="O473" s="9">
        <v>0</v>
      </c>
      <c r="P473" s="9">
        <v>0</v>
      </c>
      <c r="Q473" s="9">
        <v>0</v>
      </c>
      <c r="R473" s="9">
        <v>0</v>
      </c>
      <c r="S473" s="8">
        <v>1515</v>
      </c>
      <c r="T473" s="9">
        <v>6</v>
      </c>
      <c r="U473" s="9">
        <f t="shared" si="77"/>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0</v>
      </c>
      <c r="BS473">
        <v>1</v>
      </c>
      <c r="BT473">
        <v>0</v>
      </c>
      <c r="BU473" s="17">
        <v>0</v>
      </c>
      <c r="BV473">
        <v>0</v>
      </c>
      <c r="BW473">
        <v>0</v>
      </c>
      <c r="BX473">
        <v>1</v>
      </c>
      <c r="BY473" s="17">
        <v>0</v>
      </c>
      <c r="BZ473">
        <v>0</v>
      </c>
      <c r="CA473">
        <v>0</v>
      </c>
      <c r="CB473">
        <v>0</v>
      </c>
      <c r="CC473">
        <v>0</v>
      </c>
      <c r="CD473" s="17">
        <v>0</v>
      </c>
      <c r="CE473">
        <v>0</v>
      </c>
      <c r="CF473">
        <v>0</v>
      </c>
      <c r="CG473">
        <v>1</v>
      </c>
      <c r="CH473">
        <v>1</v>
      </c>
      <c r="CI473">
        <v>0</v>
      </c>
      <c r="CJ473">
        <v>0</v>
      </c>
      <c r="CK473">
        <v>1</v>
      </c>
      <c r="CL473">
        <v>1</v>
      </c>
      <c r="CM473">
        <v>1</v>
      </c>
      <c r="CN473">
        <v>0</v>
      </c>
      <c r="CO473">
        <v>0</v>
      </c>
      <c r="CP473" s="17">
        <v>0</v>
      </c>
      <c r="CQ473">
        <v>0.123</v>
      </c>
      <c r="CR473">
        <v>226</v>
      </c>
      <c r="CS473">
        <v>1</v>
      </c>
      <c r="CT473">
        <v>0</v>
      </c>
      <c r="CU473">
        <v>29</v>
      </c>
      <c r="DA473" s="33" t="s">
        <v>85</v>
      </c>
    </row>
    <row r="474" spans="1:105" x14ac:dyDescent="0.25">
      <c r="A474">
        <v>473</v>
      </c>
      <c r="B474">
        <v>31</v>
      </c>
      <c r="C474" s="24" t="s">
        <v>311</v>
      </c>
      <c r="D474" s="12">
        <v>8.9</v>
      </c>
      <c r="E474" s="13">
        <f t="shared" si="78"/>
        <v>2.8253968253968256</v>
      </c>
      <c r="F474" s="7">
        <v>3.15</v>
      </c>
      <c r="G474" s="7">
        <f t="shared" si="74"/>
        <v>6.0746031746031743</v>
      </c>
      <c r="H474" s="15">
        <f t="shared" si="75"/>
        <v>11.725396825396826</v>
      </c>
      <c r="I474" s="11">
        <f>IFERROR(F474/SQRT(F474^2+U474), "X")</f>
        <v>8.0851066780717365E-2</v>
      </c>
      <c r="J474" s="32">
        <f>IFERROR(SQRT((1-I474^2)/U474), "X")</f>
        <v>2.5667005327211861E-2</v>
      </c>
      <c r="K474" s="32">
        <f t="shared" si="76"/>
        <v>38.960524893794741</v>
      </c>
      <c r="L474" s="8">
        <v>1</v>
      </c>
      <c r="M474" s="9">
        <v>0</v>
      </c>
      <c r="N474" s="8">
        <v>1</v>
      </c>
      <c r="O474" s="9">
        <v>0</v>
      </c>
      <c r="P474" s="9">
        <v>0</v>
      </c>
      <c r="Q474" s="9">
        <v>0</v>
      </c>
      <c r="R474" s="9">
        <v>0</v>
      </c>
      <c r="S474" s="8">
        <v>1515</v>
      </c>
      <c r="T474" s="9">
        <v>6</v>
      </c>
      <c r="U474" s="9">
        <f t="shared" si="77"/>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0</v>
      </c>
      <c r="BS474">
        <v>1</v>
      </c>
      <c r="BT474">
        <v>0</v>
      </c>
      <c r="BU474" s="17">
        <v>0</v>
      </c>
      <c r="BV474">
        <v>0</v>
      </c>
      <c r="BW474">
        <v>0</v>
      </c>
      <c r="BX474">
        <v>1</v>
      </c>
      <c r="BY474" s="17">
        <v>0</v>
      </c>
      <c r="BZ474">
        <v>0</v>
      </c>
      <c r="CA474">
        <v>0</v>
      </c>
      <c r="CB474">
        <v>0</v>
      </c>
      <c r="CC474">
        <v>0</v>
      </c>
      <c r="CD474" s="17">
        <v>0</v>
      </c>
      <c r="CE474">
        <v>0</v>
      </c>
      <c r="CF474">
        <v>0</v>
      </c>
      <c r="CG474">
        <v>1</v>
      </c>
      <c r="CH474">
        <v>1</v>
      </c>
      <c r="CI474">
        <v>0</v>
      </c>
      <c r="CJ474">
        <v>0</v>
      </c>
      <c r="CK474">
        <v>1</v>
      </c>
      <c r="CL474">
        <v>1</v>
      </c>
      <c r="CM474">
        <v>1</v>
      </c>
      <c r="CN474">
        <v>0</v>
      </c>
      <c r="CO474">
        <v>0</v>
      </c>
      <c r="CP474" s="17">
        <v>0</v>
      </c>
      <c r="CQ474">
        <v>0.123</v>
      </c>
      <c r="CR474">
        <v>226</v>
      </c>
      <c r="CS474">
        <v>1</v>
      </c>
      <c r="CT474">
        <v>0</v>
      </c>
      <c r="CU474">
        <v>29</v>
      </c>
      <c r="DA474" s="33" t="s">
        <v>85</v>
      </c>
    </row>
    <row r="475" spans="1:105" x14ac:dyDescent="0.25">
      <c r="A475">
        <v>474</v>
      </c>
      <c r="B475">
        <v>31</v>
      </c>
      <c r="C475" s="24" t="s">
        <v>311</v>
      </c>
      <c r="D475" s="12">
        <v>11.7</v>
      </c>
      <c r="E475" s="13">
        <f t="shared" si="78"/>
        <v>1.4516129032258063</v>
      </c>
      <c r="F475" s="7">
        <v>8.06</v>
      </c>
      <c r="G475" s="7">
        <f t="shared" si="74"/>
        <v>10.248387096774193</v>
      </c>
      <c r="H475" s="15">
        <f t="shared" si="75"/>
        <v>13.151612903225805</v>
      </c>
      <c r="I475" s="11">
        <f>IFERROR(F475/SQRT(F475^2+U475), "X")</f>
        <v>0.20322433235021214</v>
      </c>
      <c r="J475" s="32">
        <f>IFERROR(SQRT((1-I475^2)/U475), "X")</f>
        <v>2.5213937016155347E-2</v>
      </c>
      <c r="K475" s="32">
        <f t="shared" si="76"/>
        <v>39.66060513910498</v>
      </c>
      <c r="L475" s="8">
        <v>1</v>
      </c>
      <c r="M475" s="9">
        <v>0</v>
      </c>
      <c r="N475" s="8">
        <v>1</v>
      </c>
      <c r="O475" s="9">
        <v>0</v>
      </c>
      <c r="P475" s="9">
        <v>0</v>
      </c>
      <c r="Q475" s="9">
        <v>0</v>
      </c>
      <c r="R475" s="9">
        <v>0</v>
      </c>
      <c r="S475" s="8">
        <v>1515</v>
      </c>
      <c r="T475" s="9">
        <v>6</v>
      </c>
      <c r="U475" s="9">
        <f t="shared" si="77"/>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0</v>
      </c>
      <c r="BS475">
        <v>1</v>
      </c>
      <c r="BT475">
        <v>0</v>
      </c>
      <c r="BU475" s="17">
        <v>0</v>
      </c>
      <c r="BV475">
        <v>0</v>
      </c>
      <c r="BW475">
        <v>0</v>
      </c>
      <c r="BX475">
        <v>1</v>
      </c>
      <c r="BY475" s="17">
        <v>0</v>
      </c>
      <c r="BZ475">
        <v>0</v>
      </c>
      <c r="CA475">
        <v>0</v>
      </c>
      <c r="CB475">
        <v>0</v>
      </c>
      <c r="CC475">
        <v>0</v>
      </c>
      <c r="CD475" s="17">
        <v>0</v>
      </c>
      <c r="CE475">
        <v>0</v>
      </c>
      <c r="CF475">
        <v>0</v>
      </c>
      <c r="CG475">
        <v>1</v>
      </c>
      <c r="CH475">
        <v>1</v>
      </c>
      <c r="CI475">
        <v>0</v>
      </c>
      <c r="CJ475">
        <v>0</v>
      </c>
      <c r="CK475">
        <v>1</v>
      </c>
      <c r="CL475">
        <v>1</v>
      </c>
      <c r="CM475">
        <v>1</v>
      </c>
      <c r="CN475">
        <v>0</v>
      </c>
      <c r="CO475">
        <v>0</v>
      </c>
      <c r="CP475" s="17">
        <v>0</v>
      </c>
      <c r="CQ475">
        <v>0.123</v>
      </c>
      <c r="CR475">
        <v>226</v>
      </c>
      <c r="CS475">
        <v>1</v>
      </c>
      <c r="CT475">
        <v>0</v>
      </c>
      <c r="CU475">
        <v>29</v>
      </c>
      <c r="DA475" s="33" t="s">
        <v>85</v>
      </c>
    </row>
    <row r="476" spans="1:105" x14ac:dyDescent="0.25">
      <c r="A476">
        <v>475</v>
      </c>
      <c r="B476">
        <v>31</v>
      </c>
      <c r="C476" s="24" t="s">
        <v>311</v>
      </c>
      <c r="D476" s="12">
        <v>2.9</v>
      </c>
      <c r="E476" s="13">
        <f t="shared" si="78"/>
        <v>1.5025906735751295</v>
      </c>
      <c r="F476" s="7">
        <v>1.93</v>
      </c>
      <c r="G476" s="7">
        <f t="shared" si="74"/>
        <v>1.3974093264248704</v>
      </c>
      <c r="H476" s="15">
        <f t="shared" si="75"/>
        <v>4.4025906735751299</v>
      </c>
      <c r="I476" s="11">
        <f>IFERROR(F476/SQRT(F476^2+U476), "X")</f>
        <v>4.4245520473194209E-2</v>
      </c>
      <c r="J476" s="32">
        <f>IFERROR(SQRT((1-I476^2)/U476), "X")</f>
        <v>2.2925140141551403E-2</v>
      </c>
      <c r="K476" s="32">
        <f t="shared" si="76"/>
        <v>43.620234983319385</v>
      </c>
      <c r="L476" s="8">
        <v>1</v>
      </c>
      <c r="M476" s="9">
        <v>0</v>
      </c>
      <c r="N476" s="8">
        <v>1</v>
      </c>
      <c r="O476" s="9">
        <v>0</v>
      </c>
      <c r="P476" s="9">
        <v>0</v>
      </c>
      <c r="Q476" s="9">
        <v>0</v>
      </c>
      <c r="R476" s="9">
        <v>0</v>
      </c>
      <c r="S476" s="8">
        <v>1906</v>
      </c>
      <c r="T476" s="9">
        <v>6</v>
      </c>
      <c r="U476" s="9">
        <f t="shared" si="77"/>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0</v>
      </c>
      <c r="BS476">
        <v>1</v>
      </c>
      <c r="BT476">
        <v>0</v>
      </c>
      <c r="BU476" s="17">
        <v>0</v>
      </c>
      <c r="BV476">
        <v>0</v>
      </c>
      <c r="BW476">
        <v>0</v>
      </c>
      <c r="BX476">
        <v>1</v>
      </c>
      <c r="BY476" s="17">
        <v>0</v>
      </c>
      <c r="BZ476">
        <v>0</v>
      </c>
      <c r="CA476">
        <v>0</v>
      </c>
      <c r="CB476">
        <v>0</v>
      </c>
      <c r="CC476">
        <v>0</v>
      </c>
      <c r="CD476" s="17">
        <v>0</v>
      </c>
      <c r="CE476">
        <v>0</v>
      </c>
      <c r="CF476">
        <v>0</v>
      </c>
      <c r="CG476">
        <v>1</v>
      </c>
      <c r="CH476">
        <v>1</v>
      </c>
      <c r="CI476">
        <v>0</v>
      </c>
      <c r="CJ476">
        <v>0</v>
      </c>
      <c r="CK476">
        <v>1</v>
      </c>
      <c r="CL476">
        <v>1</v>
      </c>
      <c r="CM476">
        <v>1</v>
      </c>
      <c r="CN476">
        <v>0</v>
      </c>
      <c r="CO476">
        <v>0</v>
      </c>
      <c r="CP476" s="17">
        <v>0</v>
      </c>
      <c r="CQ476">
        <v>0.123</v>
      </c>
      <c r="CR476">
        <v>226</v>
      </c>
      <c r="CS476">
        <v>1</v>
      </c>
      <c r="CT476">
        <v>0</v>
      </c>
      <c r="CU476">
        <v>29</v>
      </c>
      <c r="DA476" s="33" t="s">
        <v>85</v>
      </c>
    </row>
    <row r="477" spans="1:105" x14ac:dyDescent="0.25">
      <c r="A477">
        <v>476</v>
      </c>
      <c r="B477">
        <v>31</v>
      </c>
      <c r="C477" s="24" t="s">
        <v>311</v>
      </c>
      <c r="D477" s="12">
        <v>2.6</v>
      </c>
      <c r="E477" s="13">
        <f t="shared" si="78"/>
        <v>1.8978102189781021</v>
      </c>
      <c r="F477" s="7">
        <v>1.37</v>
      </c>
      <c r="G477" s="7">
        <f t="shared" si="74"/>
        <v>0.702189781021898</v>
      </c>
      <c r="H477" s="15">
        <f t="shared" si="75"/>
        <v>4.4978102189781026</v>
      </c>
      <c r="I477" s="11">
        <f>IFERROR(F477/SQRT(F477^2+U477), "X")</f>
        <v>3.1422705174053607E-2</v>
      </c>
      <c r="J477" s="32">
        <f>IFERROR(SQRT((1-I477^2)/U477), "X")</f>
        <v>2.2936281148944235E-2</v>
      </c>
      <c r="K477" s="32">
        <f t="shared" si="76"/>
        <v>43.599047007933557</v>
      </c>
      <c r="L477" s="8">
        <v>1</v>
      </c>
      <c r="M477" s="9">
        <v>0</v>
      </c>
      <c r="N477" s="8">
        <v>1</v>
      </c>
      <c r="O477" s="9">
        <v>0</v>
      </c>
      <c r="P477" s="9">
        <v>0</v>
      </c>
      <c r="Q477" s="9">
        <v>0</v>
      </c>
      <c r="R477" s="9">
        <v>0</v>
      </c>
      <c r="S477" s="8">
        <v>1906</v>
      </c>
      <c r="T477" s="9">
        <v>6</v>
      </c>
      <c r="U477" s="9">
        <f t="shared" si="77"/>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0</v>
      </c>
      <c r="BS477">
        <v>1</v>
      </c>
      <c r="BT477">
        <v>0</v>
      </c>
      <c r="BU477" s="17">
        <v>0</v>
      </c>
      <c r="BV477">
        <v>0</v>
      </c>
      <c r="BW477">
        <v>0</v>
      </c>
      <c r="BX477">
        <v>1</v>
      </c>
      <c r="BY477" s="17">
        <v>0</v>
      </c>
      <c r="BZ477">
        <v>0</v>
      </c>
      <c r="CA477">
        <v>0</v>
      </c>
      <c r="CB477">
        <v>0</v>
      </c>
      <c r="CC477">
        <v>0</v>
      </c>
      <c r="CD477" s="17">
        <v>0</v>
      </c>
      <c r="CE477">
        <v>0</v>
      </c>
      <c r="CF477">
        <v>0</v>
      </c>
      <c r="CG477">
        <v>1</v>
      </c>
      <c r="CH477">
        <v>1</v>
      </c>
      <c r="CI477">
        <v>0</v>
      </c>
      <c r="CJ477">
        <v>0</v>
      </c>
      <c r="CK477">
        <v>1</v>
      </c>
      <c r="CL477">
        <v>1</v>
      </c>
      <c r="CM477">
        <v>1</v>
      </c>
      <c r="CN477">
        <v>0</v>
      </c>
      <c r="CO477">
        <v>0</v>
      </c>
      <c r="CP477" s="17">
        <v>0</v>
      </c>
      <c r="CQ477">
        <v>0.123</v>
      </c>
      <c r="CR477">
        <v>226</v>
      </c>
      <c r="CS477">
        <v>1</v>
      </c>
      <c r="CT477">
        <v>0</v>
      </c>
      <c r="CU477">
        <v>29</v>
      </c>
      <c r="DA477" s="33" t="s">
        <v>85</v>
      </c>
    </row>
    <row r="478" spans="1:105" x14ac:dyDescent="0.25">
      <c r="A478">
        <v>477</v>
      </c>
      <c r="B478">
        <v>31</v>
      </c>
      <c r="C478" s="24" t="s">
        <v>311</v>
      </c>
      <c r="D478" s="12">
        <v>-1</v>
      </c>
      <c r="E478" s="13">
        <f t="shared" si="78"/>
        <v>3.8461538461538458</v>
      </c>
      <c r="F478" s="7">
        <v>-0.26</v>
      </c>
      <c r="G478" s="7">
        <f t="shared" si="74"/>
        <v>-4.8461538461538458</v>
      </c>
      <c r="H478" s="15">
        <f t="shared" si="75"/>
        <v>2.8461538461538458</v>
      </c>
      <c r="I478" s="11">
        <f>IFERROR(F478/SQRT(F478^2+U478), "X")</f>
        <v>-5.966273195313905E-3</v>
      </c>
      <c r="J478" s="32">
        <f>IFERROR(SQRT((1-I478^2)/U478), "X")</f>
        <v>2.294720459736117E-2</v>
      </c>
      <c r="K478" s="32">
        <f t="shared" si="76"/>
        <v>43.578292761419654</v>
      </c>
      <c r="L478" s="8">
        <v>1</v>
      </c>
      <c r="M478" s="9">
        <v>0</v>
      </c>
      <c r="N478" s="8">
        <v>1</v>
      </c>
      <c r="O478" s="9">
        <v>0</v>
      </c>
      <c r="P478" s="9">
        <v>0</v>
      </c>
      <c r="Q478" s="9">
        <v>0</v>
      </c>
      <c r="R478" s="9">
        <v>0</v>
      </c>
      <c r="S478" s="8">
        <v>1906</v>
      </c>
      <c r="T478" s="9">
        <v>6</v>
      </c>
      <c r="U478" s="9">
        <f t="shared" si="77"/>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0</v>
      </c>
      <c r="BS478">
        <v>1</v>
      </c>
      <c r="BT478">
        <v>0</v>
      </c>
      <c r="BU478" s="17">
        <v>0</v>
      </c>
      <c r="BV478">
        <v>0</v>
      </c>
      <c r="BW478">
        <v>0</v>
      </c>
      <c r="BX478">
        <v>1</v>
      </c>
      <c r="BY478" s="17">
        <v>0</v>
      </c>
      <c r="BZ478">
        <v>0</v>
      </c>
      <c r="CA478">
        <v>0</v>
      </c>
      <c r="CB478">
        <v>0</v>
      </c>
      <c r="CC478">
        <v>0</v>
      </c>
      <c r="CD478" s="17">
        <v>0</v>
      </c>
      <c r="CE478">
        <v>0</v>
      </c>
      <c r="CF478">
        <v>0</v>
      </c>
      <c r="CG478">
        <v>1</v>
      </c>
      <c r="CH478">
        <v>1</v>
      </c>
      <c r="CI478">
        <v>0</v>
      </c>
      <c r="CJ478">
        <v>0</v>
      </c>
      <c r="CK478">
        <v>1</v>
      </c>
      <c r="CL478">
        <v>1</v>
      </c>
      <c r="CM478">
        <v>1</v>
      </c>
      <c r="CN478">
        <v>0</v>
      </c>
      <c r="CO478">
        <v>0</v>
      </c>
      <c r="CP478" s="17">
        <v>0</v>
      </c>
      <c r="CQ478">
        <v>0.123</v>
      </c>
      <c r="CR478">
        <v>226</v>
      </c>
      <c r="CS478">
        <v>1</v>
      </c>
      <c r="CT478">
        <v>0</v>
      </c>
      <c r="CU478">
        <v>29</v>
      </c>
      <c r="DA478" s="33" t="s">
        <v>85</v>
      </c>
    </row>
    <row r="479" spans="1:105" x14ac:dyDescent="0.25">
      <c r="A479">
        <v>478</v>
      </c>
      <c r="B479">
        <v>31</v>
      </c>
      <c r="C479" s="24" t="s">
        <v>311</v>
      </c>
      <c r="D479" s="12">
        <v>3.9</v>
      </c>
      <c r="E479" s="13">
        <f t="shared" si="78"/>
        <v>1.9509754877438719</v>
      </c>
      <c r="F479" s="7">
        <v>1.9990000000000001</v>
      </c>
      <c r="G479" s="7">
        <f t="shared" si="74"/>
        <v>1.949024512256128</v>
      </c>
      <c r="H479" s="15">
        <f t="shared" si="75"/>
        <v>5.850975487743872</v>
      </c>
      <c r="I479" s="11">
        <f>IFERROR(F479/SQRT(F479^2+U479), "X")</f>
        <v>6.2621945271200061E-2</v>
      </c>
      <c r="J479" s="32">
        <f>IFERROR(SQRT((1-I479^2)/U479), "X")</f>
        <v>3.132663595357682E-2</v>
      </c>
      <c r="K479" s="32">
        <f t="shared" si="76"/>
        <v>31.921716761477601</v>
      </c>
      <c r="L479" s="8">
        <v>1</v>
      </c>
      <c r="M479" s="9">
        <v>0</v>
      </c>
      <c r="N479" s="8">
        <v>1</v>
      </c>
      <c r="O479" s="9">
        <v>0</v>
      </c>
      <c r="P479" s="9">
        <v>0</v>
      </c>
      <c r="Q479" s="9">
        <v>0</v>
      </c>
      <c r="R479" s="9">
        <v>0</v>
      </c>
      <c r="S479" s="8">
        <v>1023</v>
      </c>
      <c r="T479" s="9">
        <v>7</v>
      </c>
      <c r="U479" s="9">
        <f t="shared" si="77"/>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0</v>
      </c>
      <c r="BS479">
        <v>1</v>
      </c>
      <c r="BT479">
        <v>0</v>
      </c>
      <c r="BU479" s="17">
        <v>0</v>
      </c>
      <c r="BV479">
        <v>0</v>
      </c>
      <c r="BW479">
        <v>0</v>
      </c>
      <c r="BX479">
        <v>1</v>
      </c>
      <c r="BY479" s="17">
        <v>0</v>
      </c>
      <c r="BZ479">
        <v>0</v>
      </c>
      <c r="CA479">
        <v>0</v>
      </c>
      <c r="CB479">
        <v>0</v>
      </c>
      <c r="CC479">
        <v>0</v>
      </c>
      <c r="CD479" s="17">
        <v>0</v>
      </c>
      <c r="CE479">
        <v>0</v>
      </c>
      <c r="CF479">
        <v>0</v>
      </c>
      <c r="CG479">
        <v>1</v>
      </c>
      <c r="CH479">
        <v>1</v>
      </c>
      <c r="CI479">
        <v>0</v>
      </c>
      <c r="CJ479">
        <v>0</v>
      </c>
      <c r="CK479">
        <v>1</v>
      </c>
      <c r="CL479">
        <v>1</v>
      </c>
      <c r="CM479">
        <v>1</v>
      </c>
      <c r="CN479">
        <v>0</v>
      </c>
      <c r="CO479">
        <v>0</v>
      </c>
      <c r="CP479" s="17">
        <v>0</v>
      </c>
      <c r="CQ479">
        <v>0.123</v>
      </c>
      <c r="CR479">
        <v>226</v>
      </c>
      <c r="CS479">
        <v>1</v>
      </c>
      <c r="CT479">
        <v>0</v>
      </c>
      <c r="CU479">
        <v>29</v>
      </c>
      <c r="DA479" s="33" t="s">
        <v>85</v>
      </c>
    </row>
    <row r="480" spans="1:105" x14ac:dyDescent="0.25">
      <c r="A480">
        <v>479</v>
      </c>
      <c r="B480">
        <v>31</v>
      </c>
      <c r="C480" s="24" t="s">
        <v>311</v>
      </c>
      <c r="D480" s="12">
        <v>7.4</v>
      </c>
      <c r="E480" s="13">
        <f t="shared" si="78"/>
        <v>1.1297709923664123</v>
      </c>
      <c r="F480" s="7">
        <v>6.55</v>
      </c>
      <c r="G480" s="7">
        <f t="shared" si="74"/>
        <v>6.2702290076335885</v>
      </c>
      <c r="H480" s="15">
        <f t="shared" si="75"/>
        <v>8.5297709923664122</v>
      </c>
      <c r="I480" s="11">
        <f>IFERROR(F480/SQRT(F480^2+U480), "X")</f>
        <v>0.20138099312014243</v>
      </c>
      <c r="J480" s="32">
        <f>IFERROR(SQRT((1-I480^2)/U480), "X")</f>
        <v>3.0745189789334722E-2</v>
      </c>
      <c r="K480" s="32">
        <f t="shared" si="76"/>
        <v>32.52541314111167</v>
      </c>
      <c r="L480" s="8">
        <v>1</v>
      </c>
      <c r="M480" s="9">
        <v>0</v>
      </c>
      <c r="N480" s="8">
        <v>1</v>
      </c>
      <c r="O480" s="9">
        <v>0</v>
      </c>
      <c r="P480" s="9">
        <v>0</v>
      </c>
      <c r="Q480" s="9">
        <v>0</v>
      </c>
      <c r="R480" s="9">
        <v>0</v>
      </c>
      <c r="S480" s="8">
        <v>1023</v>
      </c>
      <c r="T480" s="9">
        <v>7</v>
      </c>
      <c r="U480" s="9">
        <f t="shared" si="77"/>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0</v>
      </c>
      <c r="BS480">
        <v>1</v>
      </c>
      <c r="BT480">
        <v>0</v>
      </c>
      <c r="BU480" s="17">
        <v>0</v>
      </c>
      <c r="BV480">
        <v>0</v>
      </c>
      <c r="BW480">
        <v>0</v>
      </c>
      <c r="BX480">
        <v>1</v>
      </c>
      <c r="BY480" s="17">
        <v>0</v>
      </c>
      <c r="BZ480">
        <v>0</v>
      </c>
      <c r="CA480">
        <v>0</v>
      </c>
      <c r="CB480">
        <v>0</v>
      </c>
      <c r="CC480">
        <v>0</v>
      </c>
      <c r="CD480" s="17">
        <v>0</v>
      </c>
      <c r="CE480">
        <v>0</v>
      </c>
      <c r="CF480">
        <v>0</v>
      </c>
      <c r="CG480">
        <v>1</v>
      </c>
      <c r="CH480">
        <v>1</v>
      </c>
      <c r="CI480">
        <v>0</v>
      </c>
      <c r="CJ480">
        <v>0</v>
      </c>
      <c r="CK480">
        <v>1</v>
      </c>
      <c r="CL480">
        <v>1</v>
      </c>
      <c r="CM480">
        <v>1</v>
      </c>
      <c r="CN480">
        <v>0</v>
      </c>
      <c r="CO480">
        <v>0</v>
      </c>
      <c r="CP480" s="17">
        <v>0</v>
      </c>
      <c r="CQ480">
        <v>0.123</v>
      </c>
      <c r="CR480">
        <v>226</v>
      </c>
      <c r="CS480">
        <v>1</v>
      </c>
      <c r="CT480">
        <v>0</v>
      </c>
      <c r="CU480">
        <v>29</v>
      </c>
      <c r="DA480" s="33" t="s">
        <v>85</v>
      </c>
    </row>
    <row r="481" spans="1:105" x14ac:dyDescent="0.25">
      <c r="A481">
        <v>480</v>
      </c>
      <c r="B481">
        <v>31</v>
      </c>
      <c r="C481" s="24" t="s">
        <v>311</v>
      </c>
      <c r="D481" s="12">
        <v>6</v>
      </c>
      <c r="E481" s="13">
        <f t="shared" si="78"/>
        <v>3.333333333333333</v>
      </c>
      <c r="F481" s="7">
        <v>1.8</v>
      </c>
      <c r="G481" s="7">
        <f t="shared" si="74"/>
        <v>2.666666666666667</v>
      </c>
      <c r="H481" s="15">
        <f t="shared" si="75"/>
        <v>9.3333333333333321</v>
      </c>
      <c r="I481" s="11">
        <f>IFERROR(F481/SQRT(F481^2+U481), "X")</f>
        <v>6.9683742661882223E-2</v>
      </c>
      <c r="J481" s="32">
        <f>IFERROR(SQRT((1-I481^2)/U481), "X")</f>
        <v>3.8713190367712341E-2</v>
      </c>
      <c r="K481" s="32">
        <f t="shared" si="76"/>
        <v>25.830989140952386</v>
      </c>
      <c r="L481" s="8">
        <v>1</v>
      </c>
      <c r="M481" s="9">
        <v>0</v>
      </c>
      <c r="N481" s="8">
        <v>1</v>
      </c>
      <c r="O481" s="9">
        <v>0</v>
      </c>
      <c r="P481" s="9">
        <v>0</v>
      </c>
      <c r="Q481" s="9">
        <v>0</v>
      </c>
      <c r="R481" s="9">
        <v>0</v>
      </c>
      <c r="S481" s="8">
        <v>672</v>
      </c>
      <c r="T481" s="9">
        <v>7</v>
      </c>
      <c r="U481" s="9">
        <f t="shared" si="77"/>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0</v>
      </c>
      <c r="BS481">
        <v>1</v>
      </c>
      <c r="BT481">
        <v>0</v>
      </c>
      <c r="BU481" s="17">
        <v>0</v>
      </c>
      <c r="BV481">
        <v>0</v>
      </c>
      <c r="BW481">
        <v>0</v>
      </c>
      <c r="BX481">
        <v>1</v>
      </c>
      <c r="BY481" s="17">
        <v>0</v>
      </c>
      <c r="BZ481">
        <v>0</v>
      </c>
      <c r="CA481">
        <v>0</v>
      </c>
      <c r="CB481">
        <v>0</v>
      </c>
      <c r="CC481">
        <v>0</v>
      </c>
      <c r="CD481" s="17">
        <v>0</v>
      </c>
      <c r="CE481">
        <v>0</v>
      </c>
      <c r="CF481">
        <v>0</v>
      </c>
      <c r="CG481">
        <v>1</v>
      </c>
      <c r="CH481">
        <v>1</v>
      </c>
      <c r="CI481">
        <v>0</v>
      </c>
      <c r="CJ481">
        <v>0</v>
      </c>
      <c r="CK481">
        <v>1</v>
      </c>
      <c r="CL481">
        <v>1</v>
      </c>
      <c r="CM481">
        <v>1</v>
      </c>
      <c r="CN481">
        <v>0</v>
      </c>
      <c r="CO481">
        <v>0</v>
      </c>
      <c r="CP481" s="17">
        <v>0</v>
      </c>
      <c r="CQ481">
        <v>0.123</v>
      </c>
      <c r="CR481">
        <v>226</v>
      </c>
      <c r="CS481">
        <v>1</v>
      </c>
      <c r="CT481">
        <v>0</v>
      </c>
      <c r="CU481">
        <v>29</v>
      </c>
      <c r="DA481" s="33" t="s">
        <v>85</v>
      </c>
    </row>
    <row r="482" spans="1:105" s="50" customFormat="1" x14ac:dyDescent="0.25">
      <c r="A482" s="50">
        <v>481</v>
      </c>
      <c r="B482" s="50">
        <v>31</v>
      </c>
      <c r="C482" s="51" t="s">
        <v>311</v>
      </c>
      <c r="D482" s="52">
        <v>11.5</v>
      </c>
      <c r="E482" s="53">
        <f t="shared" si="78"/>
        <v>1.4631043256997456</v>
      </c>
      <c r="F482" s="54">
        <v>7.86</v>
      </c>
      <c r="G482" s="54">
        <f t="shared" si="74"/>
        <v>10.036895674300254</v>
      </c>
      <c r="H482" s="55">
        <f t="shared" si="75"/>
        <v>12.963104325699746</v>
      </c>
      <c r="I482" s="56">
        <f>IFERROR(F482/SQRT(F482^2+U482), "X")</f>
        <v>0.29175624950447748</v>
      </c>
      <c r="J482" s="57">
        <f>IFERROR(SQRT((1-I482^2)/U482), "X")</f>
        <v>3.7119115713037845E-2</v>
      </c>
      <c r="K482" s="57">
        <f t="shared" si="76"/>
        <v>26.940296954562324</v>
      </c>
      <c r="L482" s="58">
        <v>1</v>
      </c>
      <c r="M482" s="59">
        <v>0</v>
      </c>
      <c r="N482" s="58">
        <v>1</v>
      </c>
      <c r="O482" s="59">
        <v>0</v>
      </c>
      <c r="P482" s="59">
        <v>0</v>
      </c>
      <c r="Q482" s="59">
        <v>0</v>
      </c>
      <c r="R482" s="59">
        <v>0</v>
      </c>
      <c r="S482" s="58">
        <v>672</v>
      </c>
      <c r="T482" s="59">
        <v>7</v>
      </c>
      <c r="U482" s="59">
        <f t="shared" si="77"/>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0</v>
      </c>
      <c r="BS482" s="50">
        <v>1</v>
      </c>
      <c r="BT482" s="50">
        <v>0</v>
      </c>
      <c r="BU482" s="64">
        <v>0</v>
      </c>
      <c r="BV482" s="50">
        <v>0</v>
      </c>
      <c r="BW482" s="50">
        <v>0</v>
      </c>
      <c r="BX482" s="50">
        <v>1</v>
      </c>
      <c r="BY482" s="64">
        <v>0</v>
      </c>
      <c r="BZ482" s="50">
        <v>0</v>
      </c>
      <c r="CA482" s="50">
        <v>0</v>
      </c>
      <c r="CB482" s="50">
        <v>0</v>
      </c>
      <c r="CC482" s="50">
        <v>0</v>
      </c>
      <c r="CD482" s="64">
        <v>0</v>
      </c>
      <c r="CE482" s="50">
        <v>0</v>
      </c>
      <c r="CF482" s="50">
        <v>0</v>
      </c>
      <c r="CG482" s="50">
        <v>1</v>
      </c>
      <c r="CH482" s="50">
        <v>1</v>
      </c>
      <c r="CI482" s="50">
        <v>0</v>
      </c>
      <c r="CJ482" s="50">
        <v>0</v>
      </c>
      <c r="CK482" s="50">
        <v>1</v>
      </c>
      <c r="CL482">
        <v>1</v>
      </c>
      <c r="CM482" s="50">
        <v>1</v>
      </c>
      <c r="CN482" s="50">
        <v>0</v>
      </c>
      <c r="CO482" s="50">
        <v>0</v>
      </c>
      <c r="CP482" s="64">
        <v>0</v>
      </c>
      <c r="CQ482">
        <v>0.123</v>
      </c>
      <c r="CR482">
        <v>226</v>
      </c>
      <c r="CS482">
        <v>1</v>
      </c>
      <c r="CT482">
        <v>0</v>
      </c>
      <c r="CU482">
        <v>29</v>
      </c>
      <c r="CV482" s="66"/>
      <c r="DA482" s="33" t="s">
        <v>85</v>
      </c>
    </row>
    <row r="483" spans="1:105" x14ac:dyDescent="0.25">
      <c r="A483">
        <v>482</v>
      </c>
      <c r="B483">
        <v>32</v>
      </c>
      <c r="C483" s="24" t="s">
        <v>313</v>
      </c>
      <c r="D483" s="12">
        <v>6.62</v>
      </c>
      <c r="E483" s="13">
        <v>0.39</v>
      </c>
      <c r="F483" s="7">
        <f t="shared" ref="F483:F488" si="80">D483/E483</f>
        <v>16.974358974358974</v>
      </c>
      <c r="G483" s="7">
        <f t="shared" si="74"/>
        <v>6.23</v>
      </c>
      <c r="H483" s="15">
        <f t="shared" si="75"/>
        <v>7.01</v>
      </c>
      <c r="I483" s="11">
        <f>IFERROR(F483/SQRT(F483^2+U483), "X")</f>
        <v>0.7442826674266283</v>
      </c>
      <c r="J483" s="32">
        <f>IFERROR(SQRT((1-I483^2)/U483), "X")</f>
        <v>4.3847468322716771E-2</v>
      </c>
      <c r="K483" s="32">
        <f t="shared" si="76"/>
        <v>22.806333826163318</v>
      </c>
      <c r="L483" s="8">
        <v>1</v>
      </c>
      <c r="M483" s="9">
        <v>0</v>
      </c>
      <c r="N483" s="8">
        <v>1</v>
      </c>
      <c r="O483" s="9">
        <v>0</v>
      </c>
      <c r="P483" s="9">
        <v>0</v>
      </c>
      <c r="Q483" s="9">
        <v>0</v>
      </c>
      <c r="R483" s="9">
        <v>0</v>
      </c>
      <c r="S483" s="8">
        <v>237</v>
      </c>
      <c r="T483" s="9">
        <v>4</v>
      </c>
      <c r="U483" s="9">
        <f t="shared" si="77"/>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81">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v>0</v>
      </c>
      <c r="BU483" s="17">
        <v>0</v>
      </c>
      <c r="BV483">
        <v>0</v>
      </c>
      <c r="BW483">
        <v>0</v>
      </c>
      <c r="BX483">
        <v>1</v>
      </c>
      <c r="BY483" s="17">
        <v>0</v>
      </c>
      <c r="BZ483">
        <v>0</v>
      </c>
      <c r="CA483">
        <v>0</v>
      </c>
      <c r="CB483">
        <v>0</v>
      </c>
      <c r="CC483">
        <v>0</v>
      </c>
      <c r="CD483" s="17">
        <v>0</v>
      </c>
      <c r="CE483">
        <v>0</v>
      </c>
      <c r="CF483">
        <v>0</v>
      </c>
      <c r="CG483">
        <v>1</v>
      </c>
      <c r="CH483">
        <v>1</v>
      </c>
      <c r="CI483">
        <v>0</v>
      </c>
      <c r="CJ483">
        <v>0</v>
      </c>
      <c r="CK483">
        <v>1</v>
      </c>
      <c r="CL483">
        <v>1</v>
      </c>
      <c r="CM483">
        <v>0</v>
      </c>
      <c r="CN483">
        <v>0</v>
      </c>
      <c r="CO483">
        <v>0</v>
      </c>
      <c r="CP483" s="17">
        <v>0</v>
      </c>
      <c r="CQ483">
        <v>1.35</v>
      </c>
      <c r="CR483">
        <v>0</v>
      </c>
      <c r="CS483">
        <v>1</v>
      </c>
      <c r="CT483">
        <v>0</v>
      </c>
      <c r="CU483">
        <v>42</v>
      </c>
      <c r="DA483" s="33" t="s">
        <v>85</v>
      </c>
    </row>
    <row r="484" spans="1:105" x14ac:dyDescent="0.25">
      <c r="A484">
        <v>483</v>
      </c>
      <c r="B484">
        <v>32</v>
      </c>
      <c r="C484" s="24" t="s">
        <v>313</v>
      </c>
      <c r="D484" s="12">
        <v>9.9700000000000006</v>
      </c>
      <c r="E484" s="13">
        <v>1.1100000000000001</v>
      </c>
      <c r="F484" s="7">
        <f t="shared" si="80"/>
        <v>8.9819819819819813</v>
      </c>
      <c r="G484" s="7">
        <f t="shared" si="74"/>
        <v>8.8600000000000012</v>
      </c>
      <c r="H484" s="15">
        <f t="shared" si="75"/>
        <v>11.08</v>
      </c>
      <c r="I484" s="11">
        <f>IFERROR(F484/SQRT(F484^2+U484), "X")</f>
        <v>0.51040909554348857</v>
      </c>
      <c r="J484" s="32">
        <f>IFERROR(SQRT((1-I484^2)/U484), "X")</f>
        <v>5.6825887267128616E-2</v>
      </c>
      <c r="K484" s="32">
        <f t="shared" si="76"/>
        <v>17.597613483783789</v>
      </c>
      <c r="L484" s="8">
        <v>1</v>
      </c>
      <c r="M484" s="9">
        <v>0</v>
      </c>
      <c r="N484" s="8">
        <v>1</v>
      </c>
      <c r="O484" s="9">
        <v>0</v>
      </c>
      <c r="P484" s="9">
        <v>0</v>
      </c>
      <c r="Q484" s="9">
        <v>0</v>
      </c>
      <c r="R484" s="9">
        <v>0</v>
      </c>
      <c r="S484" s="8">
        <v>237</v>
      </c>
      <c r="T484" s="9">
        <v>7</v>
      </c>
      <c r="U484" s="9">
        <f t="shared" si="77"/>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81"/>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0</v>
      </c>
      <c r="BR484">
        <v>1</v>
      </c>
      <c r="BS484">
        <v>0</v>
      </c>
      <c r="BT484">
        <v>0</v>
      </c>
      <c r="BU484" s="17">
        <v>0</v>
      </c>
      <c r="BV484">
        <v>1</v>
      </c>
      <c r="BW484">
        <v>0</v>
      </c>
      <c r="BX484">
        <v>0</v>
      </c>
      <c r="BY484" s="17">
        <v>0</v>
      </c>
      <c r="BZ484">
        <v>0</v>
      </c>
      <c r="CA484">
        <v>0</v>
      </c>
      <c r="CB484">
        <v>0</v>
      </c>
      <c r="CC484">
        <v>1</v>
      </c>
      <c r="CD484" s="17">
        <v>0</v>
      </c>
      <c r="CE484">
        <v>0</v>
      </c>
      <c r="CF484">
        <v>0</v>
      </c>
      <c r="CG484">
        <v>1</v>
      </c>
      <c r="CH484">
        <v>1</v>
      </c>
      <c r="CI484">
        <v>0</v>
      </c>
      <c r="CJ484">
        <v>0</v>
      </c>
      <c r="CK484">
        <v>1</v>
      </c>
      <c r="CL484">
        <v>1</v>
      </c>
      <c r="CM484">
        <v>0</v>
      </c>
      <c r="CN484">
        <v>0</v>
      </c>
      <c r="CO484">
        <v>0</v>
      </c>
      <c r="CP484" s="17">
        <v>0</v>
      </c>
      <c r="CQ484">
        <v>1.35</v>
      </c>
      <c r="CR484">
        <v>0</v>
      </c>
      <c r="CS484">
        <v>1</v>
      </c>
      <c r="CT484">
        <v>0</v>
      </c>
      <c r="CU484">
        <v>42</v>
      </c>
      <c r="DA484" s="33" t="s">
        <v>85</v>
      </c>
    </row>
    <row r="485" spans="1:105" x14ac:dyDescent="0.25">
      <c r="A485">
        <v>484</v>
      </c>
      <c r="B485">
        <v>32</v>
      </c>
      <c r="C485" s="24" t="s">
        <v>313</v>
      </c>
      <c r="D485" s="12">
        <v>5.72</v>
      </c>
      <c r="E485" s="13">
        <v>0.67</v>
      </c>
      <c r="F485" s="7">
        <f t="shared" si="80"/>
        <v>8.5373134328358198</v>
      </c>
      <c r="G485" s="7">
        <f t="shared" si="74"/>
        <v>5.05</v>
      </c>
      <c r="H485" s="15">
        <f t="shared" si="75"/>
        <v>6.39</v>
      </c>
      <c r="I485" s="11">
        <f>IFERROR(F485/SQRT(F485^2+U485), "X")</f>
        <v>0.49217600558469293</v>
      </c>
      <c r="J485" s="32">
        <f>IFERROR(SQRT((1-I485^2)/U485), "X")</f>
        <v>5.7649986668137115E-2</v>
      </c>
      <c r="K485" s="32">
        <f t="shared" si="76"/>
        <v>17.346057784132938</v>
      </c>
      <c r="L485" s="8">
        <v>1</v>
      </c>
      <c r="M485" s="9">
        <v>0</v>
      </c>
      <c r="N485" s="8">
        <v>1</v>
      </c>
      <c r="O485" s="9">
        <v>0</v>
      </c>
      <c r="P485" s="9">
        <v>0</v>
      </c>
      <c r="Q485" s="9">
        <v>0</v>
      </c>
      <c r="R485" s="9">
        <v>0</v>
      </c>
      <c r="S485" s="8">
        <v>237</v>
      </c>
      <c r="T485" s="9">
        <v>8</v>
      </c>
      <c r="U485" s="9">
        <f t="shared" si="77"/>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81"/>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0</v>
      </c>
      <c r="BT485">
        <v>1</v>
      </c>
      <c r="BU485" s="17">
        <v>0</v>
      </c>
      <c r="BV485">
        <v>0</v>
      </c>
      <c r="BW485">
        <v>1</v>
      </c>
      <c r="BX485">
        <v>0</v>
      </c>
      <c r="BY485" s="17">
        <v>0</v>
      </c>
      <c r="BZ485">
        <v>0</v>
      </c>
      <c r="CA485">
        <v>0</v>
      </c>
      <c r="CB485">
        <v>0</v>
      </c>
      <c r="CC485">
        <v>1</v>
      </c>
      <c r="CD485" s="17">
        <v>0</v>
      </c>
      <c r="CE485">
        <v>0</v>
      </c>
      <c r="CF485">
        <v>0</v>
      </c>
      <c r="CG485">
        <v>1</v>
      </c>
      <c r="CH485">
        <v>1</v>
      </c>
      <c r="CI485">
        <v>0</v>
      </c>
      <c r="CJ485">
        <v>0</v>
      </c>
      <c r="CK485">
        <v>1</v>
      </c>
      <c r="CL485">
        <v>1</v>
      </c>
      <c r="CM485">
        <v>0</v>
      </c>
      <c r="CN485">
        <v>0</v>
      </c>
      <c r="CO485">
        <v>0</v>
      </c>
      <c r="CP485" s="17">
        <v>0</v>
      </c>
      <c r="CQ485">
        <v>1.35</v>
      </c>
      <c r="CR485">
        <v>0</v>
      </c>
      <c r="CS485">
        <v>1</v>
      </c>
      <c r="CT485">
        <v>0</v>
      </c>
      <c r="CU485">
        <v>42</v>
      </c>
      <c r="DA485" s="33" t="s">
        <v>85</v>
      </c>
    </row>
    <row r="486" spans="1:105" x14ac:dyDescent="0.25">
      <c r="A486">
        <v>485</v>
      </c>
      <c r="B486">
        <v>32</v>
      </c>
      <c r="C486" s="24" t="s">
        <v>313</v>
      </c>
      <c r="D486" s="12">
        <v>5.28</v>
      </c>
      <c r="E486" s="13">
        <v>0.7</v>
      </c>
      <c r="F486" s="7">
        <f t="shared" si="80"/>
        <v>7.5428571428571436</v>
      </c>
      <c r="G486" s="7">
        <f t="shared" si="74"/>
        <v>4.58</v>
      </c>
      <c r="H486" s="15">
        <f t="shared" si="75"/>
        <v>5.98</v>
      </c>
      <c r="I486" s="11">
        <f>IFERROR(F486/SQRT(F486^2+U486), "X")</f>
        <v>0.44688286452391052</v>
      </c>
      <c r="J486" s="32">
        <f>IFERROR(SQRT((1-I486^2)/U486), "X")</f>
        <v>5.924583431188208E-2</v>
      </c>
      <c r="K486" s="32">
        <f t="shared" si="76"/>
        <v>16.87882382980375</v>
      </c>
      <c r="L486" s="8">
        <v>1</v>
      </c>
      <c r="M486" s="9">
        <v>0</v>
      </c>
      <c r="N486" s="8">
        <v>1</v>
      </c>
      <c r="O486" s="9">
        <v>0</v>
      </c>
      <c r="P486" s="9">
        <v>0</v>
      </c>
      <c r="Q486" s="9">
        <v>0</v>
      </c>
      <c r="R486" s="9">
        <v>0</v>
      </c>
      <c r="S486" s="8">
        <v>237</v>
      </c>
      <c r="T486" s="9">
        <v>8</v>
      </c>
      <c r="U486" s="9">
        <f t="shared" si="77"/>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81"/>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0</v>
      </c>
      <c r="BR486">
        <v>1</v>
      </c>
      <c r="BS486">
        <v>0</v>
      </c>
      <c r="BT486">
        <v>0</v>
      </c>
      <c r="BU486" s="17">
        <v>0</v>
      </c>
      <c r="BV486">
        <v>0</v>
      </c>
      <c r="BW486">
        <v>1</v>
      </c>
      <c r="BX486">
        <v>0</v>
      </c>
      <c r="BY486" s="17">
        <v>0</v>
      </c>
      <c r="BZ486">
        <v>0</v>
      </c>
      <c r="CA486">
        <v>0</v>
      </c>
      <c r="CB486">
        <v>0</v>
      </c>
      <c r="CC486">
        <v>1</v>
      </c>
      <c r="CD486" s="17">
        <v>0</v>
      </c>
      <c r="CE486">
        <v>0</v>
      </c>
      <c r="CF486">
        <v>0</v>
      </c>
      <c r="CG486">
        <v>1</v>
      </c>
      <c r="CH486">
        <v>1</v>
      </c>
      <c r="CI486">
        <v>0</v>
      </c>
      <c r="CJ486">
        <v>0</v>
      </c>
      <c r="CK486">
        <v>1</v>
      </c>
      <c r="CL486">
        <v>1</v>
      </c>
      <c r="CM486">
        <v>0</v>
      </c>
      <c r="CN486">
        <v>0</v>
      </c>
      <c r="CO486">
        <v>0</v>
      </c>
      <c r="CP486" s="17">
        <v>0</v>
      </c>
      <c r="CQ486">
        <v>1.35</v>
      </c>
      <c r="CR486">
        <v>0</v>
      </c>
      <c r="CS486">
        <v>1</v>
      </c>
      <c r="CT486">
        <v>0</v>
      </c>
      <c r="CU486">
        <v>42</v>
      </c>
      <c r="DA486" s="33" t="s">
        <v>85</v>
      </c>
    </row>
    <row r="487" spans="1:105" x14ac:dyDescent="0.25">
      <c r="A487">
        <v>486</v>
      </c>
      <c r="B487">
        <v>32</v>
      </c>
      <c r="C487" s="24" t="s">
        <v>313</v>
      </c>
      <c r="D487" s="12">
        <v>8.99</v>
      </c>
      <c r="E487" s="13">
        <v>1.39</v>
      </c>
      <c r="F487" s="7">
        <f t="shared" si="80"/>
        <v>6.4676258992805762</v>
      </c>
      <c r="G487" s="7">
        <f t="shared" si="74"/>
        <v>7.6000000000000005</v>
      </c>
      <c r="H487" s="15">
        <f t="shared" si="75"/>
        <v>10.38</v>
      </c>
      <c r="I487" s="11">
        <f>IFERROR(F487/SQRT(F487^2+U487), "X")</f>
        <v>0.39373101472301469</v>
      </c>
      <c r="J487" s="32">
        <f>IFERROR(SQRT((1-I487^2)/U487), "X")</f>
        <v>6.0877209172968898E-2</v>
      </c>
      <c r="K487" s="32">
        <f t="shared" si="76"/>
        <v>16.426508599609502</v>
      </c>
      <c r="L487" s="8">
        <v>1</v>
      </c>
      <c r="M487" s="9">
        <v>0</v>
      </c>
      <c r="N487" s="8">
        <v>1</v>
      </c>
      <c r="O487" s="9">
        <v>0</v>
      </c>
      <c r="P487" s="9">
        <v>0</v>
      </c>
      <c r="Q487" s="9">
        <v>0</v>
      </c>
      <c r="R487" s="9">
        <v>0</v>
      </c>
      <c r="S487" s="8">
        <v>237</v>
      </c>
      <c r="T487" s="9">
        <v>8</v>
      </c>
      <c r="U487" s="9">
        <f t="shared" si="77"/>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81"/>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0</v>
      </c>
      <c r="BT487">
        <v>1</v>
      </c>
      <c r="BU487" s="17">
        <v>0</v>
      </c>
      <c r="BV487">
        <v>0</v>
      </c>
      <c r="BW487">
        <v>1</v>
      </c>
      <c r="BX487">
        <v>0</v>
      </c>
      <c r="BY487" s="17">
        <v>0</v>
      </c>
      <c r="BZ487">
        <v>0</v>
      </c>
      <c r="CA487">
        <v>0</v>
      </c>
      <c r="CB487">
        <v>0</v>
      </c>
      <c r="CC487">
        <v>1</v>
      </c>
      <c r="CD487" s="17">
        <v>0</v>
      </c>
      <c r="CE487">
        <v>0</v>
      </c>
      <c r="CF487">
        <v>0</v>
      </c>
      <c r="CG487">
        <v>1</v>
      </c>
      <c r="CH487">
        <v>1</v>
      </c>
      <c r="CI487">
        <v>0</v>
      </c>
      <c r="CJ487">
        <v>0</v>
      </c>
      <c r="CK487">
        <v>1</v>
      </c>
      <c r="CL487">
        <v>1</v>
      </c>
      <c r="CM487">
        <v>0</v>
      </c>
      <c r="CN487">
        <v>0</v>
      </c>
      <c r="CO487">
        <v>0</v>
      </c>
      <c r="CP487" s="17">
        <v>0</v>
      </c>
      <c r="CQ487">
        <v>1.35</v>
      </c>
      <c r="CR487">
        <v>0</v>
      </c>
      <c r="CS487">
        <v>1</v>
      </c>
      <c r="CT487">
        <v>0</v>
      </c>
      <c r="CU487">
        <v>42</v>
      </c>
      <c r="DA487" s="33" t="s">
        <v>85</v>
      </c>
    </row>
    <row r="488" spans="1:105" s="50" customFormat="1" x14ac:dyDescent="0.25">
      <c r="A488" s="50">
        <v>487</v>
      </c>
      <c r="B488" s="50">
        <v>32</v>
      </c>
      <c r="C488" s="51" t="s">
        <v>313</v>
      </c>
      <c r="D488" s="52">
        <v>7.98</v>
      </c>
      <c r="E488" s="53">
        <v>1.8</v>
      </c>
      <c r="F488" s="54">
        <f t="shared" si="80"/>
        <v>4.4333333333333336</v>
      </c>
      <c r="G488" s="54">
        <f t="shared" si="74"/>
        <v>6.1800000000000006</v>
      </c>
      <c r="H488" s="55">
        <f t="shared" si="75"/>
        <v>9.7800000000000011</v>
      </c>
      <c r="I488" s="56">
        <f>IFERROR(F488/SQRT(F488^2+U488), "X")</f>
        <v>0.28171328190061568</v>
      </c>
      <c r="J488" s="57">
        <f>IFERROR(SQRT((1-I488^2)/U488), "X")</f>
        <v>6.3544349300890743E-2</v>
      </c>
      <c r="K488" s="57">
        <f t="shared" si="76"/>
        <v>15.737040523695823</v>
      </c>
      <c r="L488" s="58">
        <v>1</v>
      </c>
      <c r="M488" s="59">
        <v>0</v>
      </c>
      <c r="N488" s="58">
        <v>1</v>
      </c>
      <c r="O488" s="59">
        <v>0</v>
      </c>
      <c r="P488" s="59">
        <v>0</v>
      </c>
      <c r="Q488" s="59">
        <v>0</v>
      </c>
      <c r="R488" s="59">
        <v>0</v>
      </c>
      <c r="S488" s="58">
        <v>237</v>
      </c>
      <c r="T488" s="59">
        <v>8</v>
      </c>
      <c r="U488" s="59">
        <f t="shared" si="77"/>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81"/>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0</v>
      </c>
      <c r="BR488" s="50">
        <v>1</v>
      </c>
      <c r="BS488" s="50">
        <v>0</v>
      </c>
      <c r="BT488" s="50">
        <v>0</v>
      </c>
      <c r="BU488" s="64">
        <v>0</v>
      </c>
      <c r="BV488" s="50">
        <v>0</v>
      </c>
      <c r="BW488" s="50">
        <v>1</v>
      </c>
      <c r="BX488" s="50">
        <v>0</v>
      </c>
      <c r="BY488" s="64">
        <v>0</v>
      </c>
      <c r="BZ488" s="50">
        <v>0</v>
      </c>
      <c r="CA488" s="50">
        <v>0</v>
      </c>
      <c r="CB488" s="50">
        <v>0</v>
      </c>
      <c r="CC488" s="50">
        <v>1</v>
      </c>
      <c r="CD488" s="64">
        <v>0</v>
      </c>
      <c r="CE488" s="50">
        <v>0</v>
      </c>
      <c r="CF488" s="50">
        <v>0</v>
      </c>
      <c r="CG488" s="50">
        <v>1</v>
      </c>
      <c r="CH488" s="50">
        <v>1</v>
      </c>
      <c r="CI488" s="50">
        <v>0</v>
      </c>
      <c r="CJ488" s="50">
        <v>0</v>
      </c>
      <c r="CK488" s="50">
        <v>1</v>
      </c>
      <c r="CL488">
        <v>1</v>
      </c>
      <c r="CM488" s="50">
        <v>0</v>
      </c>
      <c r="CN488" s="50">
        <v>0</v>
      </c>
      <c r="CO488" s="50">
        <v>0</v>
      </c>
      <c r="CP488" s="64">
        <v>0</v>
      </c>
      <c r="CQ488">
        <v>1.35</v>
      </c>
      <c r="CR488">
        <v>0</v>
      </c>
      <c r="CS488">
        <v>1</v>
      </c>
      <c r="CT488">
        <v>0</v>
      </c>
      <c r="CU488">
        <v>42</v>
      </c>
      <c r="CV488" s="66"/>
      <c r="DA488" s="33" t="s">
        <v>85</v>
      </c>
    </row>
    <row r="489" spans="1:105" x14ac:dyDescent="0.25">
      <c r="A489">
        <v>488</v>
      </c>
      <c r="B489">
        <v>33</v>
      </c>
      <c r="C489" s="24" t="s">
        <v>320</v>
      </c>
      <c r="D489" s="12">
        <v>7.9902948865804291</v>
      </c>
      <c r="E489" s="13">
        <v>0.1997573721645107</v>
      </c>
      <c r="F489" s="7">
        <v>40</v>
      </c>
      <c r="G489" s="7">
        <f t="shared" si="74"/>
        <v>7.7905375144159184</v>
      </c>
      <c r="H489" s="15">
        <f t="shared" si="75"/>
        <v>8.1900522587449398</v>
      </c>
      <c r="I489" s="11">
        <f>IFERROR(F489/SQRT(F489^2+U489), "X")</f>
        <v>0.18815249919273908</v>
      </c>
      <c r="J489" s="32">
        <f>IFERROR(SQRT((1-I489^2)/U489), "X")</f>
        <v>4.7038124798184765E-3</v>
      </c>
      <c r="K489" s="32">
        <f t="shared" si="76"/>
        <v>212.59350883787585</v>
      </c>
      <c r="L489" s="8">
        <v>0</v>
      </c>
      <c r="M489" s="9">
        <v>1</v>
      </c>
      <c r="N489" s="8">
        <v>0</v>
      </c>
      <c r="O489" s="9">
        <v>0</v>
      </c>
      <c r="P489" s="9">
        <v>1</v>
      </c>
      <c r="Q489" s="9">
        <v>0</v>
      </c>
      <c r="R489" s="9">
        <v>0</v>
      </c>
      <c r="S489" s="8">
        <v>43611</v>
      </c>
      <c r="T489" s="9">
        <v>14</v>
      </c>
      <c r="U489" s="9">
        <f t="shared" si="77"/>
        <v>43596</v>
      </c>
      <c r="V489" s="9">
        <f>COUNTIF(B:B,B489)</f>
        <v>16</v>
      </c>
      <c r="W489" s="7">
        <v>16</v>
      </c>
      <c r="X489" s="7">
        <f>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82">1-AR489</f>
        <v>0.42900000000000005</v>
      </c>
      <c r="AR489" s="39">
        <v>0.57099999999999995</v>
      </c>
      <c r="AS489">
        <v>0.61499999999999999</v>
      </c>
      <c r="AT489" s="39">
        <f t="shared" ref="AT489:AT504" si="83">1-AS489</f>
        <v>0.38500000000000001</v>
      </c>
      <c r="AU489">
        <v>0</v>
      </c>
      <c r="AV489" s="17">
        <v>1</v>
      </c>
      <c r="AW489">
        <f t="shared" ref="AW489:AW504" si="84">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v>0</v>
      </c>
      <c r="BU489" s="17">
        <v>0</v>
      </c>
      <c r="BV489">
        <v>0</v>
      </c>
      <c r="BW489">
        <v>0</v>
      </c>
      <c r="BX489">
        <v>1</v>
      </c>
      <c r="BY489" s="17">
        <v>0</v>
      </c>
      <c r="BZ489">
        <v>0</v>
      </c>
      <c r="CA489">
        <v>0</v>
      </c>
      <c r="CB489">
        <v>0</v>
      </c>
      <c r="CC489">
        <v>0</v>
      </c>
      <c r="CD489" s="17">
        <v>0</v>
      </c>
      <c r="CE489">
        <v>1</v>
      </c>
      <c r="CF489">
        <v>1</v>
      </c>
      <c r="CG489">
        <v>0</v>
      </c>
      <c r="CH489">
        <v>0</v>
      </c>
      <c r="CI489">
        <v>0</v>
      </c>
      <c r="CJ489">
        <v>0</v>
      </c>
      <c r="CK489">
        <v>1</v>
      </c>
      <c r="CL489">
        <v>1</v>
      </c>
      <c r="CM489">
        <v>1</v>
      </c>
      <c r="CN489">
        <v>0</v>
      </c>
      <c r="CO489">
        <v>1</v>
      </c>
      <c r="CP489" s="17">
        <v>1</v>
      </c>
      <c r="CQ489">
        <v>1.232</v>
      </c>
      <c r="CR489">
        <v>2</v>
      </c>
      <c r="CS489">
        <v>1</v>
      </c>
      <c r="CT489">
        <v>0</v>
      </c>
      <c r="CU489">
        <v>36</v>
      </c>
      <c r="DA489" s="33" t="s">
        <v>85</v>
      </c>
    </row>
    <row r="490" spans="1:105" x14ac:dyDescent="0.25">
      <c r="A490">
        <v>489</v>
      </c>
      <c r="B490">
        <v>33</v>
      </c>
      <c r="C490" s="24" t="s">
        <v>320</v>
      </c>
      <c r="D490" s="12">
        <v>14.89125293076059</v>
      </c>
      <c r="E490" s="13">
        <v>0.28468571779395241</v>
      </c>
      <c r="F490" s="7">
        <v>52.307692307692307</v>
      </c>
      <c r="G490" s="7">
        <f t="shared" si="74"/>
        <v>14.606567212966638</v>
      </c>
      <c r="H490" s="15">
        <f t="shared" si="75"/>
        <v>15.175938648554542</v>
      </c>
      <c r="I490" s="11">
        <f>IFERROR(F490/SQRT(F490^2+U490), "X")</f>
        <v>0.24301025035175566</v>
      </c>
      <c r="J490" s="32">
        <f>IFERROR(SQRT((1-I490^2)/U490), "X")</f>
        <v>4.6457841979012111E-3</v>
      </c>
      <c r="K490" s="32">
        <f t="shared" si="76"/>
        <v>215.24891329471612</v>
      </c>
      <c r="L490" s="8">
        <v>0</v>
      </c>
      <c r="M490" s="9">
        <v>1</v>
      </c>
      <c r="N490" s="8">
        <v>0</v>
      </c>
      <c r="O490" s="9">
        <v>0</v>
      </c>
      <c r="P490" s="9">
        <v>1</v>
      </c>
      <c r="Q490" s="9">
        <v>0</v>
      </c>
      <c r="R490" s="9">
        <v>0</v>
      </c>
      <c r="S490" s="8">
        <v>43611</v>
      </c>
      <c r="T490" s="9">
        <v>14</v>
      </c>
      <c r="U490" s="9">
        <f t="shared" si="77"/>
        <v>43596</v>
      </c>
      <c r="V490" s="9">
        <f>COUNTIF(B:B,B490)</f>
        <v>16</v>
      </c>
      <c r="W490" s="7">
        <v>18</v>
      </c>
      <c r="X490" s="7">
        <f>BM490-W490-6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82"/>
        <v>0.42900000000000005</v>
      </c>
      <c r="AR490" s="39">
        <v>0.57099999999999995</v>
      </c>
      <c r="AS490">
        <v>0.61499999999999999</v>
      </c>
      <c r="AT490" s="39">
        <f t="shared" si="83"/>
        <v>0.38500000000000001</v>
      </c>
      <c r="AU490">
        <v>0</v>
      </c>
      <c r="AV490" s="17">
        <v>1</v>
      </c>
      <c r="AW490">
        <f t="shared" si="84"/>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v>0</v>
      </c>
      <c r="BU490" s="17">
        <v>0</v>
      </c>
      <c r="BV490">
        <v>0</v>
      </c>
      <c r="BW490">
        <v>0</v>
      </c>
      <c r="BX490">
        <v>1</v>
      </c>
      <c r="BY490" s="17">
        <v>0</v>
      </c>
      <c r="BZ490">
        <v>0</v>
      </c>
      <c r="CA490">
        <v>0</v>
      </c>
      <c r="CB490">
        <v>0</v>
      </c>
      <c r="CC490">
        <v>0</v>
      </c>
      <c r="CD490" s="17">
        <v>0</v>
      </c>
      <c r="CE490">
        <v>1</v>
      </c>
      <c r="CF490">
        <v>1</v>
      </c>
      <c r="CG490">
        <v>0</v>
      </c>
      <c r="CH490">
        <v>0</v>
      </c>
      <c r="CI490">
        <v>0</v>
      </c>
      <c r="CJ490">
        <v>0</v>
      </c>
      <c r="CK490">
        <v>1</v>
      </c>
      <c r="CL490">
        <v>1</v>
      </c>
      <c r="CM490">
        <v>1</v>
      </c>
      <c r="CN490">
        <v>0</v>
      </c>
      <c r="CO490">
        <v>1</v>
      </c>
      <c r="CP490" s="17">
        <v>1</v>
      </c>
      <c r="CQ490">
        <v>1.232</v>
      </c>
      <c r="CR490">
        <v>2</v>
      </c>
      <c r="CS490">
        <v>1</v>
      </c>
      <c r="CT490">
        <v>0</v>
      </c>
      <c r="CU490">
        <v>36</v>
      </c>
      <c r="DA490" s="33" t="s">
        <v>85</v>
      </c>
    </row>
    <row r="491" spans="1:105" x14ac:dyDescent="0.25">
      <c r="A491">
        <v>490</v>
      </c>
      <c r="B491">
        <v>33</v>
      </c>
      <c r="C491" s="24" t="s">
        <v>320</v>
      </c>
      <c r="D491" s="12">
        <v>8.1882614275672125</v>
      </c>
      <c r="E491" s="13">
        <v>0.1327826177443332</v>
      </c>
      <c r="F491" s="7">
        <v>61.666666666666657</v>
      </c>
      <c r="G491" s="7">
        <f t="shared" si="74"/>
        <v>8.0554788098228798</v>
      </c>
      <c r="H491" s="15">
        <f t="shared" si="75"/>
        <v>8.3210440453115453</v>
      </c>
      <c r="I491" s="11">
        <f>IFERROR(F491/SQRT(F491^2+U491), "X")</f>
        <v>0.28325102065209717</v>
      </c>
      <c r="J491" s="32">
        <f>IFERROR(SQRT((1-I491^2)/U491), "X")</f>
        <v>4.5932597943583323E-3</v>
      </c>
      <c r="K491" s="32">
        <f t="shared" si="76"/>
        <v>217.71030700859751</v>
      </c>
      <c r="L491" s="8">
        <v>0</v>
      </c>
      <c r="M491" s="9">
        <v>1</v>
      </c>
      <c r="N491" s="8">
        <v>0</v>
      </c>
      <c r="O491" s="9">
        <v>0</v>
      </c>
      <c r="P491" s="9">
        <v>1</v>
      </c>
      <c r="Q491" s="9">
        <v>0</v>
      </c>
      <c r="R491" s="9">
        <v>0</v>
      </c>
      <c r="S491" s="8">
        <v>43611</v>
      </c>
      <c r="T491" s="9">
        <v>15</v>
      </c>
      <c r="U491" s="9">
        <f t="shared" si="77"/>
        <v>43595</v>
      </c>
      <c r="V491" s="9">
        <f>COUNTIF(B:B,B491)</f>
        <v>16</v>
      </c>
      <c r="W491" s="7">
        <v>16</v>
      </c>
      <c r="X491" s="7">
        <f>BM491-W491-6</f>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82"/>
        <v>0.42900000000000005</v>
      </c>
      <c r="AR491" s="39">
        <v>0.57099999999999995</v>
      </c>
      <c r="AS491">
        <v>0.61499999999999999</v>
      </c>
      <c r="AT491" s="39">
        <f t="shared" si="83"/>
        <v>0.38500000000000001</v>
      </c>
      <c r="AU491">
        <v>0</v>
      </c>
      <c r="AV491" s="17">
        <v>1</v>
      </c>
      <c r="AW491">
        <f t="shared" si="84"/>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v>0</v>
      </c>
      <c r="BU491" s="17">
        <v>0</v>
      </c>
      <c r="BV491">
        <v>0</v>
      </c>
      <c r="BW491">
        <v>0</v>
      </c>
      <c r="BX491">
        <v>1</v>
      </c>
      <c r="BY491" s="17">
        <v>0</v>
      </c>
      <c r="BZ491">
        <v>0</v>
      </c>
      <c r="CA491">
        <v>0</v>
      </c>
      <c r="CB491">
        <v>0</v>
      </c>
      <c r="CC491">
        <v>0</v>
      </c>
      <c r="CD491" s="17">
        <v>0</v>
      </c>
      <c r="CE491">
        <v>1</v>
      </c>
      <c r="CF491">
        <v>1</v>
      </c>
      <c r="CG491">
        <v>0</v>
      </c>
      <c r="CH491">
        <v>0</v>
      </c>
      <c r="CI491">
        <v>0</v>
      </c>
      <c r="CJ491">
        <v>0</v>
      </c>
      <c r="CK491">
        <v>1</v>
      </c>
      <c r="CL491">
        <v>1</v>
      </c>
      <c r="CM491">
        <v>1</v>
      </c>
      <c r="CN491">
        <v>0</v>
      </c>
      <c r="CO491">
        <v>1</v>
      </c>
      <c r="CP491" s="17">
        <v>1</v>
      </c>
      <c r="CQ491">
        <v>1.232</v>
      </c>
      <c r="CR491">
        <v>2</v>
      </c>
      <c r="CS491">
        <v>1</v>
      </c>
      <c r="CT491">
        <v>0</v>
      </c>
      <c r="CU491">
        <v>36</v>
      </c>
      <c r="DA491" s="33" t="s">
        <v>85</v>
      </c>
    </row>
    <row r="492" spans="1:105" x14ac:dyDescent="0.25">
      <c r="A492">
        <v>491</v>
      </c>
      <c r="B492">
        <v>33</v>
      </c>
      <c r="C492" s="24" t="s">
        <v>320</v>
      </c>
      <c r="D492" s="12">
        <v>14.891252930760571</v>
      </c>
      <c r="E492" s="13">
        <v>0.1942337338794857</v>
      </c>
      <c r="F492" s="7">
        <v>76.666666666666671</v>
      </c>
      <c r="G492" s="7">
        <f t="shared" si="74"/>
        <v>14.697019196881085</v>
      </c>
      <c r="H492" s="15">
        <f t="shared" si="75"/>
        <v>15.085486664640056</v>
      </c>
      <c r="I492" s="11">
        <f>IFERROR(F492/SQRT(F492^2+U492), "X")</f>
        <v>0.34468583278159914</v>
      </c>
      <c r="J492" s="32">
        <f>IFERROR(SQRT((1-I492^2)/U492), "X")</f>
        <v>4.4959021667165108E-3</v>
      </c>
      <c r="K492" s="32">
        <f t="shared" si="76"/>
        <v>222.42476880459552</v>
      </c>
      <c r="L492" s="8">
        <v>0</v>
      </c>
      <c r="M492" s="9">
        <v>1</v>
      </c>
      <c r="N492" s="8">
        <v>0</v>
      </c>
      <c r="O492" s="9">
        <v>0</v>
      </c>
      <c r="P492" s="9">
        <v>1</v>
      </c>
      <c r="Q492" s="9">
        <v>0</v>
      </c>
      <c r="R492" s="9">
        <v>0</v>
      </c>
      <c r="S492" s="8">
        <v>43611</v>
      </c>
      <c r="T492" s="9">
        <v>15</v>
      </c>
      <c r="U492" s="9">
        <f t="shared" si="77"/>
        <v>43595</v>
      </c>
      <c r="V492" s="9">
        <f>COUNTIF(B:B,B492)</f>
        <v>16</v>
      </c>
      <c r="W492" s="7">
        <v>18</v>
      </c>
      <c r="X492" s="7">
        <f>BM492-W492-6</f>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82"/>
        <v>0.42900000000000005</v>
      </c>
      <c r="AR492" s="39">
        <v>0.57099999999999995</v>
      </c>
      <c r="AS492">
        <v>0.61499999999999999</v>
      </c>
      <c r="AT492" s="39">
        <f t="shared" si="83"/>
        <v>0.38500000000000001</v>
      </c>
      <c r="AU492">
        <v>0</v>
      </c>
      <c r="AV492" s="17">
        <v>1</v>
      </c>
      <c r="AW492">
        <f t="shared" si="84"/>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v>0</v>
      </c>
      <c r="BU492" s="17">
        <v>0</v>
      </c>
      <c r="BV492">
        <v>0</v>
      </c>
      <c r="BW492">
        <v>0</v>
      </c>
      <c r="BX492">
        <v>1</v>
      </c>
      <c r="BY492" s="17">
        <v>0</v>
      </c>
      <c r="BZ492">
        <v>0</v>
      </c>
      <c r="CA492">
        <v>0</v>
      </c>
      <c r="CB492">
        <v>0</v>
      </c>
      <c r="CC492">
        <v>0</v>
      </c>
      <c r="CD492" s="17">
        <v>0</v>
      </c>
      <c r="CE492">
        <v>1</v>
      </c>
      <c r="CF492">
        <v>1</v>
      </c>
      <c r="CG492">
        <v>0</v>
      </c>
      <c r="CH492">
        <v>0</v>
      </c>
      <c r="CI492">
        <v>0</v>
      </c>
      <c r="CJ492">
        <v>0</v>
      </c>
      <c r="CK492">
        <v>1</v>
      </c>
      <c r="CL492">
        <v>1</v>
      </c>
      <c r="CM492">
        <v>1</v>
      </c>
      <c r="CN492">
        <v>0</v>
      </c>
      <c r="CO492">
        <v>1</v>
      </c>
      <c r="CP492" s="17">
        <v>1</v>
      </c>
      <c r="CQ492">
        <v>1.232</v>
      </c>
      <c r="CR492">
        <v>2</v>
      </c>
      <c r="CS492">
        <v>1</v>
      </c>
      <c r="CT492">
        <v>0</v>
      </c>
      <c r="CU492">
        <v>36</v>
      </c>
      <c r="DA492" s="33" t="s">
        <v>85</v>
      </c>
    </row>
    <row r="493" spans="1:105" x14ac:dyDescent="0.25">
      <c r="A493">
        <v>492</v>
      </c>
      <c r="B493">
        <v>33</v>
      </c>
      <c r="C493" s="24" t="s">
        <v>320</v>
      </c>
      <c r="D493" s="12">
        <v>7.9902948865804291</v>
      </c>
      <c r="E493" s="13">
        <v>0.13317158144300709</v>
      </c>
      <c r="F493" s="7">
        <v>60</v>
      </c>
      <c r="G493" s="7">
        <f t="shared" si="74"/>
        <v>7.8571233051374216</v>
      </c>
      <c r="H493" s="15">
        <f t="shared" si="75"/>
        <v>8.1234664680234356</v>
      </c>
      <c r="I493" s="11">
        <f>IFERROR(F493/SQRT(F493^2+U493), "X")</f>
        <v>0.2761899403727695</v>
      </c>
      <c r="J493" s="32">
        <f>IFERROR(SQRT((1-I493^2)/U493), "X")</f>
        <v>4.603165672879491E-3</v>
      </c>
      <c r="K493" s="32">
        <f t="shared" si="76"/>
        <v>217.2418007658747</v>
      </c>
      <c r="L493" s="8">
        <v>0</v>
      </c>
      <c r="M493" s="9">
        <v>1</v>
      </c>
      <c r="N493" s="8">
        <v>0</v>
      </c>
      <c r="O493" s="9">
        <v>0</v>
      </c>
      <c r="P493" s="9">
        <v>1</v>
      </c>
      <c r="Q493" s="9">
        <v>0</v>
      </c>
      <c r="R493" s="9">
        <v>0</v>
      </c>
      <c r="S493" s="8">
        <v>43611</v>
      </c>
      <c r="T493" s="9">
        <v>16</v>
      </c>
      <c r="U493" s="9">
        <f t="shared" si="77"/>
        <v>43594</v>
      </c>
      <c r="V493" s="9">
        <f>COUNTIF(B:B,B493)</f>
        <v>16</v>
      </c>
      <c r="W493" s="7">
        <v>16</v>
      </c>
      <c r="X493" s="7">
        <f>BM493-W493-6</f>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82"/>
        <v>0.42900000000000005</v>
      </c>
      <c r="AR493" s="39">
        <v>0.57099999999999995</v>
      </c>
      <c r="AS493">
        <v>0.61499999999999999</v>
      </c>
      <c r="AT493" s="39">
        <f t="shared" si="83"/>
        <v>0.38500000000000001</v>
      </c>
      <c r="AU493">
        <v>0</v>
      </c>
      <c r="AV493" s="17">
        <v>1</v>
      </c>
      <c r="AW493">
        <f t="shared" si="84"/>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v>0</v>
      </c>
      <c r="BU493" s="17">
        <v>0</v>
      </c>
      <c r="BV493">
        <v>0</v>
      </c>
      <c r="BW493">
        <v>0</v>
      </c>
      <c r="BX493">
        <v>1</v>
      </c>
      <c r="BY493" s="17">
        <v>0</v>
      </c>
      <c r="BZ493">
        <v>0</v>
      </c>
      <c r="CA493">
        <v>0</v>
      </c>
      <c r="CB493">
        <v>0</v>
      </c>
      <c r="CC493">
        <v>0</v>
      </c>
      <c r="CD493" s="17">
        <v>0</v>
      </c>
      <c r="CE493">
        <v>1</v>
      </c>
      <c r="CF493">
        <v>1</v>
      </c>
      <c r="CG493">
        <v>0</v>
      </c>
      <c r="CH493">
        <v>0</v>
      </c>
      <c r="CI493">
        <v>0</v>
      </c>
      <c r="CJ493">
        <v>0</v>
      </c>
      <c r="CK493">
        <v>1</v>
      </c>
      <c r="CL493">
        <v>1</v>
      </c>
      <c r="CM493">
        <v>1</v>
      </c>
      <c r="CN493">
        <v>0</v>
      </c>
      <c r="CO493">
        <v>1</v>
      </c>
      <c r="CP493" s="17">
        <v>1</v>
      </c>
      <c r="CQ493">
        <v>1.232</v>
      </c>
      <c r="CR493">
        <v>2</v>
      </c>
      <c r="CS493">
        <v>1</v>
      </c>
      <c r="CT493">
        <v>0</v>
      </c>
      <c r="CU493">
        <v>36</v>
      </c>
      <c r="DA493" s="33" t="s">
        <v>85</v>
      </c>
    </row>
    <row r="494" spans="1:105" x14ac:dyDescent="0.25">
      <c r="A494">
        <v>493</v>
      </c>
      <c r="B494">
        <v>33</v>
      </c>
      <c r="C494" s="24" t="s">
        <v>320</v>
      </c>
      <c r="D494" s="12">
        <v>14.89125293076059</v>
      </c>
      <c r="E494" s="13">
        <v>0.19709011231889009</v>
      </c>
      <c r="F494" s="7">
        <v>75.555555555555571</v>
      </c>
      <c r="G494" s="7">
        <f t="shared" si="74"/>
        <v>14.694162818441701</v>
      </c>
      <c r="H494" s="15">
        <f t="shared" si="75"/>
        <v>15.08834304307948</v>
      </c>
      <c r="I494" s="11">
        <f>IFERROR(F494/SQRT(F494^2+U494), "X")</f>
        <v>0.34027599068456138</v>
      </c>
      <c r="J494" s="32">
        <f>IFERROR(SQRT((1-I494^2)/U494), "X")</f>
        <v>4.5036528178838998E-3</v>
      </c>
      <c r="K494" s="32">
        <f t="shared" si="76"/>
        <v>222.04198246121979</v>
      </c>
      <c r="L494" s="8">
        <v>0</v>
      </c>
      <c r="M494" s="9">
        <v>1</v>
      </c>
      <c r="N494" s="8">
        <v>0</v>
      </c>
      <c r="O494" s="9">
        <v>0</v>
      </c>
      <c r="P494" s="9">
        <v>1</v>
      </c>
      <c r="Q494" s="9">
        <v>0</v>
      </c>
      <c r="R494" s="9">
        <v>0</v>
      </c>
      <c r="S494" s="8">
        <v>43611</v>
      </c>
      <c r="T494" s="9">
        <v>16</v>
      </c>
      <c r="U494" s="9">
        <f t="shared" si="77"/>
        <v>43594</v>
      </c>
      <c r="V494" s="9">
        <f>COUNTIF(B:B,B494)</f>
        <v>16</v>
      </c>
      <c r="W494" s="7">
        <v>18</v>
      </c>
      <c r="X494" s="7">
        <f>BM494-W494-6</f>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82"/>
        <v>0.42900000000000005</v>
      </c>
      <c r="AR494" s="39">
        <v>0.57099999999999995</v>
      </c>
      <c r="AS494">
        <v>0.61499999999999999</v>
      </c>
      <c r="AT494" s="39">
        <f t="shared" si="83"/>
        <v>0.38500000000000001</v>
      </c>
      <c r="AU494">
        <v>0</v>
      </c>
      <c r="AV494" s="17">
        <v>1</v>
      </c>
      <c r="AW494">
        <f t="shared" si="84"/>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v>0</v>
      </c>
      <c r="BU494" s="17">
        <v>0</v>
      </c>
      <c r="BV494">
        <v>0</v>
      </c>
      <c r="BW494">
        <v>0</v>
      </c>
      <c r="BX494">
        <v>1</v>
      </c>
      <c r="BY494" s="17">
        <v>0</v>
      </c>
      <c r="BZ494">
        <v>0</v>
      </c>
      <c r="CA494">
        <v>0</v>
      </c>
      <c r="CB494">
        <v>0</v>
      </c>
      <c r="CC494">
        <v>0</v>
      </c>
      <c r="CD494" s="17">
        <v>0</v>
      </c>
      <c r="CE494">
        <v>1</v>
      </c>
      <c r="CF494">
        <v>1</v>
      </c>
      <c r="CG494">
        <v>0</v>
      </c>
      <c r="CH494">
        <v>0</v>
      </c>
      <c r="CI494">
        <v>0</v>
      </c>
      <c r="CJ494">
        <v>0</v>
      </c>
      <c r="CK494">
        <v>1</v>
      </c>
      <c r="CL494">
        <v>1</v>
      </c>
      <c r="CM494">
        <v>1</v>
      </c>
      <c r="CN494">
        <v>0</v>
      </c>
      <c r="CO494">
        <v>1</v>
      </c>
      <c r="CP494" s="17">
        <v>1</v>
      </c>
      <c r="CQ494">
        <v>1.232</v>
      </c>
      <c r="CR494">
        <v>2</v>
      </c>
      <c r="CS494">
        <v>1</v>
      </c>
      <c r="CT494">
        <v>0</v>
      </c>
      <c r="CU494">
        <v>36</v>
      </c>
      <c r="DA494" s="33" t="s">
        <v>85</v>
      </c>
    </row>
    <row r="495" spans="1:105" x14ac:dyDescent="0.25">
      <c r="A495">
        <v>494</v>
      </c>
      <c r="B495">
        <v>33</v>
      </c>
      <c r="C495" s="24" t="s">
        <v>320</v>
      </c>
      <c r="D495" s="12">
        <v>7.9902948865804291</v>
      </c>
      <c r="E495" s="13">
        <v>0.13317158144300709</v>
      </c>
      <c r="F495" s="7">
        <v>60</v>
      </c>
      <c r="G495" s="7">
        <f t="shared" si="74"/>
        <v>7.8571233051374216</v>
      </c>
      <c r="H495" s="15">
        <f t="shared" si="75"/>
        <v>8.1234664680234356</v>
      </c>
      <c r="I495" s="11">
        <f>IFERROR(F495/SQRT(F495^2+U495), "X")</f>
        <v>0.27619286653212893</v>
      </c>
      <c r="J495" s="32">
        <f>IFERROR(SQRT((1-I495^2)/U495), "X")</f>
        <v>4.6032144422021486E-3</v>
      </c>
      <c r="K495" s="32">
        <f t="shared" si="76"/>
        <v>217.23949917084599</v>
      </c>
      <c r="L495" s="8">
        <v>0</v>
      </c>
      <c r="M495" s="9">
        <v>1</v>
      </c>
      <c r="N495" s="8">
        <v>0</v>
      </c>
      <c r="O495" s="9">
        <v>0</v>
      </c>
      <c r="P495" s="9">
        <v>1</v>
      </c>
      <c r="Q495" s="9">
        <v>0</v>
      </c>
      <c r="R495" s="9">
        <v>0</v>
      </c>
      <c r="S495" s="8">
        <v>43611</v>
      </c>
      <c r="T495" s="9">
        <v>17</v>
      </c>
      <c r="U495" s="9">
        <f t="shared" si="77"/>
        <v>43593</v>
      </c>
      <c r="V495" s="9">
        <f>COUNTIF(B:B,B495)</f>
        <v>16</v>
      </c>
      <c r="W495" s="7">
        <v>16</v>
      </c>
      <c r="X495" s="7">
        <f>BM495-W495-6</f>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82"/>
        <v>0.42900000000000005</v>
      </c>
      <c r="AR495" s="39">
        <v>0.57099999999999995</v>
      </c>
      <c r="AS495">
        <v>0.61499999999999999</v>
      </c>
      <c r="AT495" s="39">
        <f t="shared" si="83"/>
        <v>0.38500000000000001</v>
      </c>
      <c r="AU495">
        <v>0</v>
      </c>
      <c r="AV495" s="17">
        <v>1</v>
      </c>
      <c r="AW495">
        <f t="shared" si="84"/>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v>0</v>
      </c>
      <c r="BU495" s="17">
        <v>0</v>
      </c>
      <c r="BV495">
        <v>0</v>
      </c>
      <c r="BW495">
        <v>0</v>
      </c>
      <c r="BX495">
        <v>1</v>
      </c>
      <c r="BY495" s="17">
        <v>0</v>
      </c>
      <c r="BZ495">
        <v>0</v>
      </c>
      <c r="CA495">
        <v>0</v>
      </c>
      <c r="CB495">
        <v>0</v>
      </c>
      <c r="CC495">
        <v>0</v>
      </c>
      <c r="CD495" s="17">
        <v>0</v>
      </c>
      <c r="CE495">
        <v>1</v>
      </c>
      <c r="CF495">
        <v>1</v>
      </c>
      <c r="CG495">
        <v>0</v>
      </c>
      <c r="CH495">
        <v>0</v>
      </c>
      <c r="CI495">
        <v>0</v>
      </c>
      <c r="CJ495">
        <v>0</v>
      </c>
      <c r="CK495">
        <v>1</v>
      </c>
      <c r="CL495">
        <v>1</v>
      </c>
      <c r="CM495">
        <v>1</v>
      </c>
      <c r="CN495">
        <v>0</v>
      </c>
      <c r="CO495">
        <v>1</v>
      </c>
      <c r="CP495" s="17">
        <v>1</v>
      </c>
      <c r="CQ495">
        <v>1.232</v>
      </c>
      <c r="CR495">
        <v>2</v>
      </c>
      <c r="CS495">
        <v>1</v>
      </c>
      <c r="CT495">
        <v>0</v>
      </c>
      <c r="CU495">
        <v>36</v>
      </c>
      <c r="DA495" s="33" t="s">
        <v>85</v>
      </c>
    </row>
    <row r="496" spans="1:105" x14ac:dyDescent="0.25">
      <c r="A496">
        <v>495</v>
      </c>
      <c r="B496">
        <v>33</v>
      </c>
      <c r="C496" s="24" t="s">
        <v>320</v>
      </c>
      <c r="D496" s="12">
        <v>14.45523142259597</v>
      </c>
      <c r="E496" s="13">
        <v>0.19417475045278171</v>
      </c>
      <c r="F496" s="7">
        <v>74.444444444444457</v>
      </c>
      <c r="G496" s="7">
        <f t="shared" si="74"/>
        <v>14.261056672143189</v>
      </c>
      <c r="H496" s="15">
        <f t="shared" si="75"/>
        <v>14.649406173048751</v>
      </c>
      <c r="I496" s="11">
        <f>IFERROR(F496/SQRT(F496^2+U496), "X")</f>
        <v>0.33584348060361058</v>
      </c>
      <c r="J496" s="32">
        <f>IFERROR(SQRT((1-I496^2)/U496), "X")</f>
        <v>4.5113303364664112E-3</v>
      </c>
      <c r="K496" s="32">
        <f t="shared" si="76"/>
        <v>221.66410469140459</v>
      </c>
      <c r="L496" s="8">
        <v>0</v>
      </c>
      <c r="M496" s="9">
        <v>1</v>
      </c>
      <c r="N496" s="8">
        <v>0</v>
      </c>
      <c r="O496" s="9">
        <v>0</v>
      </c>
      <c r="P496" s="9">
        <v>1</v>
      </c>
      <c r="Q496" s="9">
        <v>0</v>
      </c>
      <c r="R496" s="9">
        <v>0</v>
      </c>
      <c r="S496" s="8">
        <v>43611</v>
      </c>
      <c r="T496" s="9">
        <v>17</v>
      </c>
      <c r="U496" s="9">
        <f t="shared" si="77"/>
        <v>43593</v>
      </c>
      <c r="V496" s="9">
        <f>COUNTIF(B:B,B496)</f>
        <v>16</v>
      </c>
      <c r="W496" s="7">
        <v>18</v>
      </c>
      <c r="X496" s="7">
        <f>BM496-W496-6</f>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82"/>
        <v>0.42900000000000005</v>
      </c>
      <c r="AR496" s="39">
        <v>0.57099999999999995</v>
      </c>
      <c r="AS496">
        <v>0.61499999999999999</v>
      </c>
      <c r="AT496" s="39">
        <f t="shared" si="83"/>
        <v>0.38500000000000001</v>
      </c>
      <c r="AU496">
        <v>0</v>
      </c>
      <c r="AV496" s="17">
        <v>1</v>
      </c>
      <c r="AW496">
        <f t="shared" si="84"/>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v>0</v>
      </c>
      <c r="BU496" s="17">
        <v>0</v>
      </c>
      <c r="BV496">
        <v>0</v>
      </c>
      <c r="BW496">
        <v>0</v>
      </c>
      <c r="BX496">
        <v>1</v>
      </c>
      <c r="BY496" s="17">
        <v>0</v>
      </c>
      <c r="BZ496">
        <v>0</v>
      </c>
      <c r="CA496">
        <v>0</v>
      </c>
      <c r="CB496">
        <v>0</v>
      </c>
      <c r="CC496">
        <v>0</v>
      </c>
      <c r="CD496" s="17">
        <v>0</v>
      </c>
      <c r="CE496">
        <v>1</v>
      </c>
      <c r="CF496">
        <v>1</v>
      </c>
      <c r="CG496">
        <v>0</v>
      </c>
      <c r="CH496">
        <v>0</v>
      </c>
      <c r="CI496">
        <v>0</v>
      </c>
      <c r="CJ496">
        <v>0</v>
      </c>
      <c r="CK496">
        <v>1</v>
      </c>
      <c r="CL496">
        <v>1</v>
      </c>
      <c r="CM496">
        <v>1</v>
      </c>
      <c r="CN496">
        <v>0</v>
      </c>
      <c r="CO496">
        <v>1</v>
      </c>
      <c r="CP496" s="17">
        <v>1</v>
      </c>
      <c r="CQ496">
        <v>1.232</v>
      </c>
      <c r="CR496">
        <v>2</v>
      </c>
      <c r="CS496">
        <v>1</v>
      </c>
      <c r="CT496">
        <v>0</v>
      </c>
      <c r="CU496">
        <v>36</v>
      </c>
      <c r="DA496" s="33" t="s">
        <v>85</v>
      </c>
    </row>
    <row r="497" spans="1:105" x14ac:dyDescent="0.25">
      <c r="A497">
        <v>496</v>
      </c>
      <c r="B497">
        <v>33</v>
      </c>
      <c r="C497" s="24" t="s">
        <v>320</v>
      </c>
      <c r="D497" s="12">
        <v>8.5809657470018905</v>
      </c>
      <c r="E497" s="13">
        <v>0.30803466784109351</v>
      </c>
      <c r="F497" s="7">
        <v>27.857142857142861</v>
      </c>
      <c r="G497" s="7">
        <f t="shared" si="74"/>
        <v>8.2729310791607968</v>
      </c>
      <c r="H497" s="15">
        <f t="shared" si="75"/>
        <v>8.8890004148429842</v>
      </c>
      <c r="I497" s="11">
        <f>IFERROR(F497/SQRT(F497^2+U497), "X")</f>
        <v>0.13839588612814366</v>
      </c>
      <c r="J497" s="32">
        <f>IFERROR(SQRT((1-I497^2)/U497), "X")</f>
        <v>4.9680574507538749E-3</v>
      </c>
      <c r="K497" s="32">
        <f t="shared" si="76"/>
        <v>201.28591706367155</v>
      </c>
      <c r="L497" s="8">
        <v>0</v>
      </c>
      <c r="M497" s="9">
        <v>1</v>
      </c>
      <c r="N497" s="8">
        <v>0</v>
      </c>
      <c r="O497" s="9">
        <v>0</v>
      </c>
      <c r="P497" s="9">
        <v>1</v>
      </c>
      <c r="Q497" s="9">
        <v>0</v>
      </c>
      <c r="R497" s="9">
        <v>0</v>
      </c>
      <c r="S497" s="8">
        <v>39756</v>
      </c>
      <c r="T497" s="9">
        <v>15</v>
      </c>
      <c r="U497" s="9">
        <f t="shared" si="77"/>
        <v>39740</v>
      </c>
      <c r="V497" s="9">
        <f>COUNTIF(B:B,B497)</f>
        <v>16</v>
      </c>
      <c r="W497" s="7">
        <v>16</v>
      </c>
      <c r="X497" s="7">
        <f>BM497-W497-6</f>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82"/>
        <v>0.42900000000000005</v>
      </c>
      <c r="AR497" s="39">
        <v>0.57099999999999995</v>
      </c>
      <c r="AS497">
        <v>0.61499999999999999</v>
      </c>
      <c r="AT497" s="39">
        <f t="shared" si="83"/>
        <v>0.38500000000000001</v>
      </c>
      <c r="AU497">
        <v>0</v>
      </c>
      <c r="AV497" s="17">
        <v>1</v>
      </c>
      <c r="AW497">
        <f t="shared" si="84"/>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v>0</v>
      </c>
      <c r="BU497" s="17">
        <v>1</v>
      </c>
      <c r="BV497">
        <v>0</v>
      </c>
      <c r="BW497">
        <v>1</v>
      </c>
      <c r="BX497">
        <v>0</v>
      </c>
      <c r="BY497" s="17">
        <v>0</v>
      </c>
      <c r="BZ497">
        <v>0</v>
      </c>
      <c r="CA497">
        <v>1</v>
      </c>
      <c r="CB497">
        <v>0</v>
      </c>
      <c r="CC497">
        <v>0</v>
      </c>
      <c r="CD497" s="17">
        <v>0</v>
      </c>
      <c r="CE497">
        <v>1</v>
      </c>
      <c r="CF497">
        <v>1</v>
      </c>
      <c r="CG497">
        <v>0</v>
      </c>
      <c r="CH497">
        <v>0</v>
      </c>
      <c r="CI497">
        <v>0</v>
      </c>
      <c r="CJ497">
        <v>0</v>
      </c>
      <c r="CK497">
        <v>1</v>
      </c>
      <c r="CL497">
        <v>1</v>
      </c>
      <c r="CM497">
        <v>1</v>
      </c>
      <c r="CN497">
        <v>0</v>
      </c>
      <c r="CO497">
        <v>1</v>
      </c>
      <c r="CP497" s="17">
        <v>1</v>
      </c>
      <c r="CQ497">
        <v>1.232</v>
      </c>
      <c r="CR497">
        <v>2</v>
      </c>
      <c r="CS497">
        <v>1</v>
      </c>
      <c r="CT497">
        <v>0</v>
      </c>
      <c r="CU497">
        <v>36</v>
      </c>
      <c r="DA497" s="33" t="s">
        <v>85</v>
      </c>
    </row>
    <row r="498" spans="1:105" x14ac:dyDescent="0.25">
      <c r="A498">
        <v>497</v>
      </c>
      <c r="B498">
        <v>33</v>
      </c>
      <c r="C498" s="24" t="s">
        <v>320</v>
      </c>
      <c r="D498" s="12">
        <v>14.45523142259597</v>
      </c>
      <c r="E498" s="13">
        <v>0.35105562026304499</v>
      </c>
      <c r="F498" s="7">
        <v>41.17647058823529</v>
      </c>
      <c r="G498" s="7">
        <f t="shared" si="74"/>
        <v>14.104175802332925</v>
      </c>
      <c r="H498" s="15">
        <f t="shared" si="75"/>
        <v>14.806287042859015</v>
      </c>
      <c r="I498" s="11">
        <f>IFERROR(F498/SQRT(F498^2+U498), "X")</f>
        <v>0.20228459842864593</v>
      </c>
      <c r="J498" s="32">
        <f>IFERROR(SQRT((1-I498^2)/U498), "X")</f>
        <v>4.912625961838544E-3</v>
      </c>
      <c r="K498" s="32">
        <f t="shared" si="76"/>
        <v>203.55712154111387</v>
      </c>
      <c r="L498" s="8">
        <v>0</v>
      </c>
      <c r="M498" s="9">
        <v>1</v>
      </c>
      <c r="N498" s="8">
        <v>0</v>
      </c>
      <c r="O498" s="9">
        <v>0</v>
      </c>
      <c r="P498" s="9">
        <v>1</v>
      </c>
      <c r="Q498" s="9">
        <v>0</v>
      </c>
      <c r="R498" s="9">
        <v>0</v>
      </c>
      <c r="S498" s="8">
        <v>39756</v>
      </c>
      <c r="T498" s="9">
        <v>15</v>
      </c>
      <c r="U498" s="9">
        <f t="shared" si="77"/>
        <v>39740</v>
      </c>
      <c r="V498" s="9">
        <f>COUNTIF(B:B,B498)</f>
        <v>16</v>
      </c>
      <c r="W498" s="7">
        <v>18</v>
      </c>
      <c r="X498" s="7">
        <f>BM498-W498-6</f>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82"/>
        <v>0.42900000000000005</v>
      </c>
      <c r="AR498" s="39">
        <v>0.57099999999999995</v>
      </c>
      <c r="AS498">
        <v>0.61499999999999999</v>
      </c>
      <c r="AT498" s="39">
        <f t="shared" si="83"/>
        <v>0.38500000000000001</v>
      </c>
      <c r="AU498">
        <v>0</v>
      </c>
      <c r="AV498" s="17">
        <v>1</v>
      </c>
      <c r="AW498">
        <f t="shared" si="84"/>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v>0</v>
      </c>
      <c r="BU498" s="17">
        <v>1</v>
      </c>
      <c r="BV498">
        <v>0</v>
      </c>
      <c r="BW498">
        <v>1</v>
      </c>
      <c r="BX498">
        <v>0</v>
      </c>
      <c r="BY498" s="17">
        <v>0</v>
      </c>
      <c r="BZ498">
        <v>0</v>
      </c>
      <c r="CA498">
        <v>1</v>
      </c>
      <c r="CB498">
        <v>0</v>
      </c>
      <c r="CC498">
        <v>0</v>
      </c>
      <c r="CD498" s="17">
        <v>0</v>
      </c>
      <c r="CE498">
        <v>1</v>
      </c>
      <c r="CF498">
        <v>1</v>
      </c>
      <c r="CG498">
        <v>0</v>
      </c>
      <c r="CH498">
        <v>0</v>
      </c>
      <c r="CI498">
        <v>0</v>
      </c>
      <c r="CJ498">
        <v>0</v>
      </c>
      <c r="CK498">
        <v>1</v>
      </c>
      <c r="CL498">
        <v>1</v>
      </c>
      <c r="CM498">
        <v>1</v>
      </c>
      <c r="CN498">
        <v>0</v>
      </c>
      <c r="CO498">
        <v>1</v>
      </c>
      <c r="CP498" s="17">
        <v>1</v>
      </c>
      <c r="CQ498">
        <v>1.232</v>
      </c>
      <c r="CR498">
        <v>2</v>
      </c>
      <c r="CS498">
        <v>1</v>
      </c>
      <c r="CT498">
        <v>0</v>
      </c>
      <c r="CU498">
        <v>36</v>
      </c>
      <c r="DA498" s="33" t="s">
        <v>85</v>
      </c>
    </row>
    <row r="499" spans="1:105" x14ac:dyDescent="0.25">
      <c r="A499">
        <v>498</v>
      </c>
      <c r="B499">
        <v>33</v>
      </c>
      <c r="C499" s="24" t="s">
        <v>320</v>
      </c>
      <c r="D499" s="12">
        <v>7.59106330355801</v>
      </c>
      <c r="E499" s="13">
        <v>1.160986152308872</v>
      </c>
      <c r="F499" s="7">
        <v>6.5384615384615392</v>
      </c>
      <c r="G499" s="7">
        <f t="shared" si="74"/>
        <v>6.4300771512491384</v>
      </c>
      <c r="H499" s="15">
        <f t="shared" si="75"/>
        <v>8.7520494558668815</v>
      </c>
      <c r="I499" s="11">
        <f>IFERROR(F499/SQRT(F499^2+U499), "X")</f>
        <v>0.10494498983487337</v>
      </c>
      <c r="J499" s="32">
        <f>IFERROR(SQRT((1-I499^2)/U499), "X")</f>
        <v>1.6050410210039456E-2</v>
      </c>
      <c r="K499" s="32">
        <f t="shared" si="76"/>
        <v>62.303703576031019</v>
      </c>
      <c r="L499" s="8">
        <v>0</v>
      </c>
      <c r="M499" s="9">
        <v>1</v>
      </c>
      <c r="N499" s="8">
        <v>0</v>
      </c>
      <c r="O499" s="9">
        <v>0</v>
      </c>
      <c r="P499" s="9">
        <v>1</v>
      </c>
      <c r="Q499" s="9">
        <v>0</v>
      </c>
      <c r="R499" s="9">
        <v>0</v>
      </c>
      <c r="S499" s="8">
        <v>3855</v>
      </c>
      <c r="T499" s="9">
        <v>15</v>
      </c>
      <c r="U499" s="9">
        <f t="shared" si="77"/>
        <v>3839</v>
      </c>
      <c r="V499" s="9">
        <f>COUNTIF(B:B,B499)</f>
        <v>16</v>
      </c>
      <c r="W499" s="7">
        <v>16</v>
      </c>
      <c r="X499" s="7">
        <f>BM499-W499-6</f>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82"/>
        <v>0.42900000000000005</v>
      </c>
      <c r="AR499" s="39">
        <v>0.57099999999999995</v>
      </c>
      <c r="AS499">
        <v>0.61499999999999999</v>
      </c>
      <c r="AT499" s="39">
        <f t="shared" si="83"/>
        <v>0.38500000000000001</v>
      </c>
      <c r="AU499">
        <v>0</v>
      </c>
      <c r="AV499" s="17">
        <v>1</v>
      </c>
      <c r="AW499">
        <f t="shared" si="84"/>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v>0</v>
      </c>
      <c r="BU499" s="17">
        <v>1</v>
      </c>
      <c r="BV499">
        <v>0</v>
      </c>
      <c r="BW499">
        <v>1</v>
      </c>
      <c r="BX499">
        <v>0</v>
      </c>
      <c r="BY499" s="17">
        <v>0</v>
      </c>
      <c r="BZ499">
        <v>0</v>
      </c>
      <c r="CA499">
        <v>1</v>
      </c>
      <c r="CB499">
        <v>0</v>
      </c>
      <c r="CC499">
        <v>0</v>
      </c>
      <c r="CD499" s="17">
        <v>0</v>
      </c>
      <c r="CE499">
        <v>1</v>
      </c>
      <c r="CF499">
        <v>1</v>
      </c>
      <c r="CG499">
        <v>0</v>
      </c>
      <c r="CH499">
        <v>0</v>
      </c>
      <c r="CI499">
        <v>0</v>
      </c>
      <c r="CJ499">
        <v>0</v>
      </c>
      <c r="CK499">
        <v>1</v>
      </c>
      <c r="CL499">
        <v>1</v>
      </c>
      <c r="CM499">
        <v>1</v>
      </c>
      <c r="CN499">
        <v>0</v>
      </c>
      <c r="CO499">
        <v>1</v>
      </c>
      <c r="CP499" s="17">
        <v>1</v>
      </c>
      <c r="CQ499">
        <v>1.232</v>
      </c>
      <c r="CR499">
        <v>2</v>
      </c>
      <c r="CS499">
        <v>1</v>
      </c>
      <c r="CT499">
        <v>0</v>
      </c>
      <c r="CU499">
        <v>36</v>
      </c>
      <c r="DA499" s="33" t="s">
        <v>85</v>
      </c>
    </row>
    <row r="500" spans="1:105" x14ac:dyDescent="0.25">
      <c r="A500">
        <v>499</v>
      </c>
      <c r="B500">
        <v>33</v>
      </c>
      <c r="C500" s="24" t="s">
        <v>320</v>
      </c>
      <c r="D500" s="12">
        <v>15.75836902790226</v>
      </c>
      <c r="E500" s="13">
        <v>0.88061473979453819</v>
      </c>
      <c r="F500" s="7">
        <v>17.89473684210526</v>
      </c>
      <c r="G500" s="7">
        <f t="shared" si="74"/>
        <v>14.877754288107722</v>
      </c>
      <c r="H500" s="15">
        <f t="shared" si="75"/>
        <v>16.6389837676968</v>
      </c>
      <c r="I500" s="11">
        <f>IFERROR(F500/SQRT(F500^2+U500), "X")</f>
        <v>0.277472077484269</v>
      </c>
      <c r="J500" s="32">
        <f>IFERROR(SQRT((1-I500^2)/U500), "X")</f>
        <v>1.5505792565297388E-2</v>
      </c>
      <c r="K500" s="32">
        <f t="shared" si="76"/>
        <v>64.492027465789903</v>
      </c>
      <c r="L500" s="8">
        <v>0</v>
      </c>
      <c r="M500" s="9">
        <v>1</v>
      </c>
      <c r="N500" s="8">
        <v>0</v>
      </c>
      <c r="O500" s="9">
        <v>0</v>
      </c>
      <c r="P500" s="9">
        <v>1</v>
      </c>
      <c r="Q500" s="9">
        <v>0</v>
      </c>
      <c r="R500" s="9">
        <v>0</v>
      </c>
      <c r="S500" s="8">
        <v>3855</v>
      </c>
      <c r="T500" s="9">
        <v>15</v>
      </c>
      <c r="U500" s="9">
        <f t="shared" si="77"/>
        <v>3839</v>
      </c>
      <c r="V500" s="9">
        <f>COUNTIF(B:B,B500)</f>
        <v>16</v>
      </c>
      <c r="W500" s="7">
        <v>18</v>
      </c>
      <c r="X500" s="7">
        <f>BM500-W500-6</f>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82"/>
        <v>0.42900000000000005</v>
      </c>
      <c r="AR500" s="39">
        <v>0.57099999999999995</v>
      </c>
      <c r="AS500">
        <v>0.61499999999999999</v>
      </c>
      <c r="AT500" s="39">
        <f t="shared" si="83"/>
        <v>0.38500000000000001</v>
      </c>
      <c r="AU500">
        <v>0</v>
      </c>
      <c r="AV500" s="17">
        <v>1</v>
      </c>
      <c r="AW500">
        <f t="shared" si="84"/>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v>0</v>
      </c>
      <c r="BU500" s="17">
        <v>1</v>
      </c>
      <c r="BV500">
        <v>0</v>
      </c>
      <c r="BW500">
        <v>1</v>
      </c>
      <c r="BX500">
        <v>0</v>
      </c>
      <c r="BY500" s="17">
        <v>0</v>
      </c>
      <c r="BZ500">
        <v>0</v>
      </c>
      <c r="CA500">
        <v>1</v>
      </c>
      <c r="CB500">
        <v>0</v>
      </c>
      <c r="CC500">
        <v>0</v>
      </c>
      <c r="CD500" s="17">
        <v>0</v>
      </c>
      <c r="CE500">
        <v>1</v>
      </c>
      <c r="CF500">
        <v>1</v>
      </c>
      <c r="CG500">
        <v>0</v>
      </c>
      <c r="CH500">
        <v>0</v>
      </c>
      <c r="CI500">
        <v>0</v>
      </c>
      <c r="CJ500">
        <v>0</v>
      </c>
      <c r="CK500">
        <v>1</v>
      </c>
      <c r="CL500">
        <v>1</v>
      </c>
      <c r="CM500">
        <v>1</v>
      </c>
      <c r="CN500">
        <v>0</v>
      </c>
      <c r="CO500">
        <v>1</v>
      </c>
      <c r="CP500" s="17">
        <v>1</v>
      </c>
      <c r="CQ500">
        <v>1.232</v>
      </c>
      <c r="CR500">
        <v>2</v>
      </c>
      <c r="CS500">
        <v>1</v>
      </c>
      <c r="CT500">
        <v>0</v>
      </c>
      <c r="CU500">
        <v>36</v>
      </c>
      <c r="DA500" s="33" t="s">
        <v>85</v>
      </c>
    </row>
    <row r="501" spans="1:105" x14ac:dyDescent="0.25">
      <c r="A501">
        <v>500</v>
      </c>
      <c r="B501">
        <v>33</v>
      </c>
      <c r="C501" s="24" t="s">
        <v>320</v>
      </c>
      <c r="D501" s="12">
        <v>7.9902948865804291</v>
      </c>
      <c r="E501" s="13">
        <v>0.1997573721645107</v>
      </c>
      <c r="F501" s="7">
        <v>40</v>
      </c>
      <c r="G501" s="7">
        <f t="shared" si="74"/>
        <v>7.7905375144159184</v>
      </c>
      <c r="H501" s="15">
        <f t="shared" si="75"/>
        <v>8.1900522587449398</v>
      </c>
      <c r="I501" s="11">
        <f>IFERROR(F501/SQRT(F501^2+U501), "X")</f>
        <v>0.28075187769348076</v>
      </c>
      <c r="J501" s="32">
        <f>IFERROR(SQRT((1-I501^2)/U501), "X")</f>
        <v>7.0187969423370199E-3</v>
      </c>
      <c r="K501" s="32">
        <f t="shared" si="76"/>
        <v>142.47455913249917</v>
      </c>
      <c r="L501" s="8">
        <v>0</v>
      </c>
      <c r="M501" s="9">
        <v>1</v>
      </c>
      <c r="N501" s="8">
        <v>0</v>
      </c>
      <c r="O501" s="9">
        <v>0</v>
      </c>
      <c r="P501" s="9">
        <v>1</v>
      </c>
      <c r="Q501" s="9">
        <v>0</v>
      </c>
      <c r="R501" s="9">
        <v>0</v>
      </c>
      <c r="S501" s="8">
        <v>18716</v>
      </c>
      <c r="T501" s="9">
        <v>16</v>
      </c>
      <c r="U501" s="9">
        <f t="shared" si="77"/>
        <v>18699</v>
      </c>
      <c r="V501" s="9">
        <f>COUNTIF(B:B,B501)</f>
        <v>16</v>
      </c>
      <c r="W501" s="7">
        <v>16</v>
      </c>
      <c r="X501" s="7">
        <f>BM501-W501-6</f>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83"/>
        <v>0.38500000000000001</v>
      </c>
      <c r="AU501">
        <v>0</v>
      </c>
      <c r="AV501" s="17">
        <v>1</v>
      </c>
      <c r="AW501">
        <f t="shared" si="84"/>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v>0</v>
      </c>
      <c r="BU501" s="17">
        <v>0</v>
      </c>
      <c r="BV501">
        <v>0</v>
      </c>
      <c r="BW501">
        <v>0</v>
      </c>
      <c r="BX501">
        <v>1</v>
      </c>
      <c r="BY501" s="17">
        <v>0</v>
      </c>
      <c r="BZ501">
        <v>0</v>
      </c>
      <c r="CA501">
        <v>0</v>
      </c>
      <c r="CB501">
        <v>0</v>
      </c>
      <c r="CC501">
        <v>0</v>
      </c>
      <c r="CD501" s="17">
        <v>0</v>
      </c>
      <c r="CE501">
        <v>1</v>
      </c>
      <c r="CF501">
        <v>1</v>
      </c>
      <c r="CG501">
        <v>0</v>
      </c>
      <c r="CH501">
        <v>0</v>
      </c>
      <c r="CI501">
        <v>0</v>
      </c>
      <c r="CJ501">
        <v>0</v>
      </c>
      <c r="CK501">
        <v>0</v>
      </c>
      <c r="CL501">
        <v>1</v>
      </c>
      <c r="CM501">
        <v>1</v>
      </c>
      <c r="CN501">
        <v>0</v>
      </c>
      <c r="CO501">
        <v>1</v>
      </c>
      <c r="CP501" s="17">
        <v>1</v>
      </c>
      <c r="CQ501">
        <v>1.232</v>
      </c>
      <c r="CR501">
        <v>2</v>
      </c>
      <c r="CS501">
        <v>1</v>
      </c>
      <c r="CT501">
        <v>0</v>
      </c>
      <c r="CU501">
        <v>36</v>
      </c>
      <c r="DA501" s="33" t="s">
        <v>85</v>
      </c>
    </row>
    <row r="502" spans="1:105" x14ac:dyDescent="0.25">
      <c r="A502">
        <v>501</v>
      </c>
      <c r="B502">
        <v>33</v>
      </c>
      <c r="C502" s="24" t="s">
        <v>320</v>
      </c>
      <c r="D502" s="12">
        <v>14.89125293076059</v>
      </c>
      <c r="E502" s="13">
        <v>0.28468571779395241</v>
      </c>
      <c r="F502" s="7">
        <v>52.307692307692307</v>
      </c>
      <c r="G502" s="7">
        <f t="shared" si="74"/>
        <v>14.606567212966638</v>
      </c>
      <c r="H502" s="15">
        <f t="shared" si="75"/>
        <v>15.175938648554542</v>
      </c>
      <c r="I502" s="11">
        <f>IFERROR(F502/SQRT(F502^2+U502), "X")</f>
        <v>0.35727518878461623</v>
      </c>
      <c r="J502" s="32">
        <f>IFERROR(SQRT((1-I502^2)/U502), "X")</f>
        <v>6.8302609620588409E-3</v>
      </c>
      <c r="K502" s="32">
        <f t="shared" si="76"/>
        <v>146.40729037365662</v>
      </c>
      <c r="L502" s="8">
        <v>0</v>
      </c>
      <c r="M502" s="9">
        <v>1</v>
      </c>
      <c r="N502" s="8">
        <v>0</v>
      </c>
      <c r="O502" s="9">
        <v>0</v>
      </c>
      <c r="P502" s="9">
        <v>1</v>
      </c>
      <c r="Q502" s="9">
        <v>0</v>
      </c>
      <c r="R502" s="9">
        <v>0</v>
      </c>
      <c r="S502" s="8">
        <v>18716</v>
      </c>
      <c r="T502" s="9">
        <v>16</v>
      </c>
      <c r="U502" s="9">
        <f t="shared" si="77"/>
        <v>18699</v>
      </c>
      <c r="V502" s="9">
        <f>COUNTIF(B:B,B502)</f>
        <v>16</v>
      </c>
      <c r="W502" s="7">
        <v>18</v>
      </c>
      <c r="X502" s="7">
        <f>BM502-W502-6</f>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83"/>
        <v>0.38500000000000001</v>
      </c>
      <c r="AU502">
        <v>0</v>
      </c>
      <c r="AV502" s="17">
        <v>1</v>
      </c>
      <c r="AW502">
        <f t="shared" si="84"/>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v>0</v>
      </c>
      <c r="BU502" s="17">
        <v>0</v>
      </c>
      <c r="BV502">
        <v>0</v>
      </c>
      <c r="BW502">
        <v>0</v>
      </c>
      <c r="BX502">
        <v>1</v>
      </c>
      <c r="BY502" s="17">
        <v>0</v>
      </c>
      <c r="BZ502">
        <v>0</v>
      </c>
      <c r="CA502">
        <v>0</v>
      </c>
      <c r="CB502">
        <v>0</v>
      </c>
      <c r="CC502">
        <v>0</v>
      </c>
      <c r="CD502" s="17">
        <v>0</v>
      </c>
      <c r="CE502">
        <v>1</v>
      </c>
      <c r="CF502">
        <v>1</v>
      </c>
      <c r="CG502">
        <v>0</v>
      </c>
      <c r="CH502">
        <v>0</v>
      </c>
      <c r="CI502">
        <v>0</v>
      </c>
      <c r="CJ502">
        <v>0</v>
      </c>
      <c r="CK502">
        <v>0</v>
      </c>
      <c r="CL502">
        <v>1</v>
      </c>
      <c r="CM502">
        <v>1</v>
      </c>
      <c r="CN502">
        <v>0</v>
      </c>
      <c r="CO502">
        <v>1</v>
      </c>
      <c r="CP502" s="17">
        <v>1</v>
      </c>
      <c r="CQ502">
        <v>1.232</v>
      </c>
      <c r="CR502">
        <v>2</v>
      </c>
      <c r="CS502">
        <v>1</v>
      </c>
      <c r="CT502">
        <v>0</v>
      </c>
      <c r="CU502">
        <v>36</v>
      </c>
      <c r="DA502" s="33" t="s">
        <v>85</v>
      </c>
    </row>
    <row r="503" spans="1:105" x14ac:dyDescent="0.25">
      <c r="A503">
        <v>502</v>
      </c>
      <c r="B503">
        <v>33</v>
      </c>
      <c r="C503" s="24" t="s">
        <v>320</v>
      </c>
      <c r="D503" s="12">
        <v>8.1882614275672125</v>
      </c>
      <c r="E503" s="13">
        <v>0.1770434903257776</v>
      </c>
      <c r="F503" s="7">
        <v>46.25</v>
      </c>
      <c r="G503" s="7">
        <f t="shared" si="74"/>
        <v>8.0112179372414349</v>
      </c>
      <c r="H503" s="15">
        <f t="shared" si="75"/>
        <v>8.3653049178929901</v>
      </c>
      <c r="I503" s="11">
        <f>IFERROR(F503/SQRT(F503^2+U503), "X")</f>
        <v>0.28136402135764199</v>
      </c>
      <c r="J503" s="32">
        <f>IFERROR(SQRT((1-I503^2)/U503), "X")</f>
        <v>6.0835464077327985E-3</v>
      </c>
      <c r="K503" s="32">
        <f t="shared" si="76"/>
        <v>164.37780415859072</v>
      </c>
      <c r="L503" s="8">
        <v>0</v>
      </c>
      <c r="M503" s="9">
        <v>1</v>
      </c>
      <c r="N503" s="8">
        <v>0</v>
      </c>
      <c r="O503" s="9">
        <v>0</v>
      </c>
      <c r="P503" s="9">
        <v>1</v>
      </c>
      <c r="Q503" s="9">
        <v>0</v>
      </c>
      <c r="R503" s="9">
        <v>0</v>
      </c>
      <c r="S503" s="8">
        <v>24898</v>
      </c>
      <c r="T503" s="9">
        <v>16</v>
      </c>
      <c r="U503" s="9">
        <f t="shared" si="77"/>
        <v>24881</v>
      </c>
      <c r="V503" s="9">
        <f>COUNTIF(B:B,B503)</f>
        <v>16</v>
      </c>
      <c r="W503" s="7">
        <v>16</v>
      </c>
      <c r="X503" s="7">
        <f>BM503-W503-6</f>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83"/>
        <v>0.38500000000000001</v>
      </c>
      <c r="AU503">
        <v>0</v>
      </c>
      <c r="AV503" s="17">
        <v>1</v>
      </c>
      <c r="AW503">
        <f t="shared" si="84"/>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v>0</v>
      </c>
      <c r="BU503" s="17">
        <v>0</v>
      </c>
      <c r="BV503">
        <v>0</v>
      </c>
      <c r="BW503">
        <v>0</v>
      </c>
      <c r="BX503">
        <v>1</v>
      </c>
      <c r="BY503" s="17">
        <v>0</v>
      </c>
      <c r="BZ503">
        <v>0</v>
      </c>
      <c r="CA503">
        <v>0</v>
      </c>
      <c r="CB503">
        <v>0</v>
      </c>
      <c r="CC503">
        <v>0</v>
      </c>
      <c r="CD503" s="17">
        <v>0</v>
      </c>
      <c r="CE503">
        <v>1</v>
      </c>
      <c r="CF503">
        <v>1</v>
      </c>
      <c r="CG503">
        <v>0</v>
      </c>
      <c r="CH503">
        <v>0</v>
      </c>
      <c r="CI503">
        <v>0</v>
      </c>
      <c r="CJ503">
        <v>0</v>
      </c>
      <c r="CK503">
        <v>0</v>
      </c>
      <c r="CL503">
        <v>1</v>
      </c>
      <c r="CM503">
        <v>1</v>
      </c>
      <c r="CN503">
        <v>0</v>
      </c>
      <c r="CO503">
        <v>1</v>
      </c>
      <c r="CP503" s="17">
        <v>1</v>
      </c>
      <c r="CQ503">
        <v>1.232</v>
      </c>
      <c r="CR503">
        <v>2</v>
      </c>
      <c r="CS503">
        <v>1</v>
      </c>
      <c r="CT503">
        <v>0</v>
      </c>
      <c r="CU503">
        <v>36</v>
      </c>
      <c r="DA503" s="33" t="s">
        <v>85</v>
      </c>
    </row>
    <row r="504" spans="1:105" x14ac:dyDescent="0.25">
      <c r="A504">
        <v>503</v>
      </c>
      <c r="B504">
        <v>33</v>
      </c>
      <c r="C504" s="24" t="s">
        <v>320</v>
      </c>
      <c r="D504" s="12">
        <v>14.891252930760571</v>
      </c>
      <c r="E504" s="13">
        <v>0.25897831183931419</v>
      </c>
      <c r="F504" s="7">
        <v>57.499999999999993</v>
      </c>
      <c r="G504" s="7">
        <f t="shared" si="74"/>
        <v>14.632274618921256</v>
      </c>
      <c r="H504" s="15">
        <f t="shared" si="75"/>
        <v>15.150231242599885</v>
      </c>
      <c r="I504" s="11">
        <f>IFERROR(F504/SQRT(F504^2+U504), "X")</f>
        <v>0.34248494936346119</v>
      </c>
      <c r="J504" s="32">
        <f>IFERROR(SQRT((1-I504^2)/U504), "X")</f>
        <v>5.9562599889297612E-3</v>
      </c>
      <c r="K504" s="32">
        <f t="shared" si="76"/>
        <v>167.89058937296036</v>
      </c>
      <c r="L504" s="8">
        <v>0</v>
      </c>
      <c r="M504" s="9">
        <v>1</v>
      </c>
      <c r="N504" s="8">
        <v>0</v>
      </c>
      <c r="O504" s="9">
        <v>0</v>
      </c>
      <c r="P504" s="9">
        <v>1</v>
      </c>
      <c r="Q504" s="9">
        <v>0</v>
      </c>
      <c r="R504" s="9">
        <v>0</v>
      </c>
      <c r="S504" s="8">
        <v>24898</v>
      </c>
      <c r="T504" s="9">
        <v>16</v>
      </c>
      <c r="U504" s="9">
        <f t="shared" si="77"/>
        <v>24881</v>
      </c>
      <c r="V504" s="9">
        <f>COUNTIF(B:B,B504)</f>
        <v>16</v>
      </c>
      <c r="W504" s="7">
        <v>18</v>
      </c>
      <c r="X504" s="7">
        <f>BM504-W504-6</f>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83"/>
        <v>0.38500000000000001</v>
      </c>
      <c r="AU504">
        <v>0</v>
      </c>
      <c r="AV504" s="17">
        <v>1</v>
      </c>
      <c r="AW504">
        <f t="shared" si="84"/>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v>0</v>
      </c>
      <c r="BU504" s="17">
        <v>0</v>
      </c>
      <c r="BV504">
        <v>0</v>
      </c>
      <c r="BW504">
        <v>0</v>
      </c>
      <c r="BX504">
        <v>1</v>
      </c>
      <c r="BY504" s="17">
        <v>0</v>
      </c>
      <c r="BZ504">
        <v>0</v>
      </c>
      <c r="CA504">
        <v>0</v>
      </c>
      <c r="CB504">
        <v>0</v>
      </c>
      <c r="CC504">
        <v>0</v>
      </c>
      <c r="CD504" s="17">
        <v>0</v>
      </c>
      <c r="CE504">
        <v>1</v>
      </c>
      <c r="CF504">
        <v>1</v>
      </c>
      <c r="CG504">
        <v>0</v>
      </c>
      <c r="CH504">
        <v>0</v>
      </c>
      <c r="CI504">
        <v>0</v>
      </c>
      <c r="CJ504">
        <v>0</v>
      </c>
      <c r="CK504">
        <v>0</v>
      </c>
      <c r="CL504">
        <v>1</v>
      </c>
      <c r="CM504">
        <v>1</v>
      </c>
      <c r="CN504">
        <v>0</v>
      </c>
      <c r="CO504">
        <v>1</v>
      </c>
      <c r="CP504" s="17">
        <v>1</v>
      </c>
      <c r="CQ504">
        <v>1.232</v>
      </c>
      <c r="CR504">
        <v>2</v>
      </c>
      <c r="CS504">
        <v>1</v>
      </c>
      <c r="CT504">
        <v>0</v>
      </c>
      <c r="CU504">
        <v>36</v>
      </c>
      <c r="DA504" s="33" t="s">
        <v>85</v>
      </c>
    </row>
    <row r="505" spans="1:105" s="91" customFormat="1" x14ac:dyDescent="0.25">
      <c r="A505" s="91">
        <v>504</v>
      </c>
      <c r="B505" s="91">
        <v>34</v>
      </c>
      <c r="C505" s="92" t="s">
        <v>321</v>
      </c>
      <c r="D505" s="93">
        <v>8.07</v>
      </c>
      <c r="E505" s="94">
        <v>0.36</v>
      </c>
      <c r="F505" s="95">
        <f t="shared" ref="F505:F528" si="85">D505/E505</f>
        <v>22.416666666666668</v>
      </c>
      <c r="G505" s="95">
        <f t="shared" si="74"/>
        <v>7.71</v>
      </c>
      <c r="H505" s="96">
        <f t="shared" si="75"/>
        <v>8.43</v>
      </c>
      <c r="I505" s="97">
        <f>IFERROR(F505/SQRT(F505^2+U505), "X")</f>
        <v>0.13448371164683043</v>
      </c>
      <c r="J505" s="98">
        <f>IFERROR(SQRT((1-I505^2)/U505), "X")</f>
        <v>5.9992733820147404E-3</v>
      </c>
      <c r="K505" s="98">
        <f t="shared" si="76"/>
        <v>166.68685294420925</v>
      </c>
      <c r="L505" s="99">
        <v>1</v>
      </c>
      <c r="M505" s="100">
        <v>0</v>
      </c>
      <c r="N505" s="99">
        <v>0</v>
      </c>
      <c r="O505" s="100">
        <v>0</v>
      </c>
      <c r="P505" s="100">
        <v>1</v>
      </c>
      <c r="Q505" s="100">
        <v>0</v>
      </c>
      <c r="R505" s="100">
        <v>0</v>
      </c>
      <c r="S505" s="99">
        <v>27356</v>
      </c>
      <c r="T505" s="100">
        <v>73</v>
      </c>
      <c r="U505" s="100">
        <f t="shared" si="77"/>
        <v>27282</v>
      </c>
      <c r="V505" s="100">
        <f>COUNTIF(B:B,B505)</f>
        <v>24</v>
      </c>
      <c r="W505" s="95">
        <v>5</v>
      </c>
      <c r="X505" s="95">
        <f>BM505-W505-6</f>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86">1-SUM(AL505:AN505)</f>
        <v>0.28200000000000003</v>
      </c>
      <c r="AL505" s="98">
        <v>0.1472</v>
      </c>
      <c r="AM505" s="98">
        <v>0.43049999999999999</v>
      </c>
      <c r="AN505" s="103">
        <v>0.14030000000000001</v>
      </c>
      <c r="AO505" s="104">
        <f t="shared" ref="AO505:AO528" si="87">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88">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0</v>
      </c>
      <c r="BT505" s="91">
        <v>1</v>
      </c>
      <c r="BU505" s="105">
        <v>0</v>
      </c>
      <c r="BV505" s="91">
        <v>0</v>
      </c>
      <c r="BW505" s="91">
        <v>0</v>
      </c>
      <c r="BX505" s="91">
        <v>0</v>
      </c>
      <c r="BY505" s="105">
        <v>1</v>
      </c>
      <c r="BZ505" s="91">
        <v>0</v>
      </c>
      <c r="CA505" s="91">
        <v>0</v>
      </c>
      <c r="CB505" s="91">
        <v>0</v>
      </c>
      <c r="CC505" s="91">
        <v>0</v>
      </c>
      <c r="CD505" s="105">
        <v>0</v>
      </c>
      <c r="CE505" s="91">
        <v>1</v>
      </c>
      <c r="CF505" s="91">
        <v>0</v>
      </c>
      <c r="CG505" s="91">
        <v>0</v>
      </c>
      <c r="CH505" s="91">
        <v>0</v>
      </c>
      <c r="CI505" s="91">
        <v>1</v>
      </c>
      <c r="CJ505" s="91">
        <v>0</v>
      </c>
      <c r="CK505" s="91">
        <v>0</v>
      </c>
      <c r="CL505" s="91">
        <v>1</v>
      </c>
      <c r="CM505" s="91">
        <v>0</v>
      </c>
      <c r="CN505" s="91">
        <v>1</v>
      </c>
      <c r="CO505" s="91">
        <v>1</v>
      </c>
      <c r="CP505" s="105">
        <v>1</v>
      </c>
      <c r="CQ505">
        <v>0.14599999999999999</v>
      </c>
      <c r="CR505">
        <v>118</v>
      </c>
      <c r="CS505">
        <v>1</v>
      </c>
      <c r="CT505">
        <v>0</v>
      </c>
      <c r="CU505">
        <v>27</v>
      </c>
      <c r="CV505" s="107"/>
      <c r="DA505" s="33" t="s">
        <v>85</v>
      </c>
    </row>
    <row r="506" spans="1:105" x14ac:dyDescent="0.25">
      <c r="A506">
        <v>505</v>
      </c>
      <c r="B506">
        <v>34</v>
      </c>
      <c r="C506" s="24" t="s">
        <v>321</v>
      </c>
      <c r="D506" s="12">
        <v>5.0999999999999996</v>
      </c>
      <c r="E506" s="13">
        <v>0.47</v>
      </c>
      <c r="F506" s="7">
        <f t="shared" si="85"/>
        <v>10.851063829787234</v>
      </c>
      <c r="G506" s="7">
        <f t="shared" si="74"/>
        <v>4.63</v>
      </c>
      <c r="H506" s="15">
        <f t="shared" si="75"/>
        <v>5.5699999999999994</v>
      </c>
      <c r="I506" s="11">
        <f>IFERROR(F506/SQRT(F506^2+U506), "X")</f>
        <v>6.6744826887680936E-2</v>
      </c>
      <c r="J506" s="32">
        <f>IFERROR(SQRT((1-I506^2)/U506), "X")</f>
        <v>6.1509938504333405E-3</v>
      </c>
      <c r="K506" s="32">
        <f t="shared" si="76"/>
        <v>162.5753535633188</v>
      </c>
      <c r="L506" s="8">
        <v>1</v>
      </c>
      <c r="M506" s="9">
        <v>0</v>
      </c>
      <c r="N506" s="8">
        <v>0</v>
      </c>
      <c r="O506" s="9">
        <v>0</v>
      </c>
      <c r="P506" s="9">
        <v>1</v>
      </c>
      <c r="Q506" s="9">
        <v>0</v>
      </c>
      <c r="R506" s="9">
        <v>0</v>
      </c>
      <c r="S506" s="8">
        <v>26387</v>
      </c>
      <c r="T506" s="9">
        <v>73</v>
      </c>
      <c r="U506" s="9">
        <f t="shared" si="77"/>
        <v>26313</v>
      </c>
      <c r="V506" s="9">
        <f>COUNTIF(B:B,B506)</f>
        <v>24</v>
      </c>
      <c r="W506" s="7">
        <v>5</v>
      </c>
      <c r="X506" s="7">
        <f>BM506-W506-6</f>
        <v>25.769599999999997</v>
      </c>
      <c r="Y506" s="9">
        <v>1</v>
      </c>
      <c r="Z506" s="9">
        <v>0</v>
      </c>
      <c r="AA506" s="9">
        <v>1</v>
      </c>
      <c r="AB506" s="9">
        <v>0</v>
      </c>
      <c r="AC506" s="9">
        <v>0</v>
      </c>
      <c r="AD506" s="29">
        <v>0</v>
      </c>
      <c r="AE506" s="9">
        <v>0</v>
      </c>
      <c r="AF506" s="9">
        <v>1</v>
      </c>
      <c r="AG506" s="29">
        <v>0</v>
      </c>
      <c r="AH506" s="9">
        <v>0</v>
      </c>
      <c r="AI506" s="29">
        <v>1</v>
      </c>
      <c r="AJ506" s="20">
        <v>1993</v>
      </c>
      <c r="AK506" s="32">
        <f t="shared" si="86"/>
        <v>0.19130000000000003</v>
      </c>
      <c r="AL506" s="32">
        <v>0.1027</v>
      </c>
      <c r="AM506" s="32">
        <v>0.4718</v>
      </c>
      <c r="AN506" s="42">
        <v>0.23419999999999999</v>
      </c>
      <c r="AO506" s="41">
        <f t="shared" si="87"/>
        <v>0.52929399999999993</v>
      </c>
      <c r="AP506" s="17">
        <f>(0.622*AW506+0.4104*AX506)</f>
        <v>0.47070600000000001</v>
      </c>
      <c r="AQ506">
        <v>1</v>
      </c>
      <c r="AR506" s="39">
        <v>0</v>
      </c>
      <c r="AS506" t="s">
        <v>98</v>
      </c>
      <c r="AT506" s="39" t="s">
        <v>98</v>
      </c>
      <c r="AU506">
        <v>0</v>
      </c>
      <c r="AV506" s="17">
        <v>1</v>
      </c>
      <c r="AW506">
        <v>0.28499999999999998</v>
      </c>
      <c r="AX506" s="17">
        <f t="shared" si="88"/>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0</v>
      </c>
      <c r="BT506">
        <v>1</v>
      </c>
      <c r="BU506" s="17">
        <v>0</v>
      </c>
      <c r="BV506">
        <v>0</v>
      </c>
      <c r="BW506">
        <v>0</v>
      </c>
      <c r="BX506">
        <v>0</v>
      </c>
      <c r="BY506" s="17">
        <v>1</v>
      </c>
      <c r="BZ506">
        <v>0</v>
      </c>
      <c r="CA506">
        <v>0</v>
      </c>
      <c r="CB506">
        <v>0</v>
      </c>
      <c r="CC506">
        <v>0</v>
      </c>
      <c r="CD506" s="17">
        <v>0</v>
      </c>
      <c r="CE506">
        <v>1</v>
      </c>
      <c r="CF506">
        <v>0</v>
      </c>
      <c r="CG506">
        <v>0</v>
      </c>
      <c r="CH506">
        <v>0</v>
      </c>
      <c r="CI506">
        <v>1</v>
      </c>
      <c r="CJ506">
        <v>0</v>
      </c>
      <c r="CK506">
        <v>0</v>
      </c>
      <c r="CL506">
        <v>1</v>
      </c>
      <c r="CM506">
        <v>0</v>
      </c>
      <c r="CN506">
        <v>1</v>
      </c>
      <c r="CO506">
        <v>1</v>
      </c>
      <c r="CP506" s="17">
        <v>1</v>
      </c>
      <c r="CQ506">
        <v>0.14599999999999999</v>
      </c>
      <c r="CR506">
        <v>118</v>
      </c>
      <c r="CS506">
        <v>1</v>
      </c>
      <c r="CT506">
        <v>0</v>
      </c>
      <c r="CU506">
        <v>27</v>
      </c>
      <c r="DA506" s="33" t="s">
        <v>85</v>
      </c>
    </row>
    <row r="507" spans="1:105" x14ac:dyDescent="0.25">
      <c r="A507">
        <v>506</v>
      </c>
      <c r="B507">
        <v>34</v>
      </c>
      <c r="C507" s="24" t="s">
        <v>321</v>
      </c>
      <c r="D507" s="12">
        <v>5.6</v>
      </c>
      <c r="E507" s="13">
        <v>0.55999999999999994</v>
      </c>
      <c r="F507" s="7">
        <f t="shared" si="85"/>
        <v>10</v>
      </c>
      <c r="G507" s="7">
        <f t="shared" si="74"/>
        <v>5.04</v>
      </c>
      <c r="H507" s="15">
        <f t="shared" si="75"/>
        <v>6.1599999999999993</v>
      </c>
      <c r="I507" s="11">
        <f>IFERROR(F507/SQRT(F507^2+U507), "X")</f>
        <v>6.0499488705856599E-2</v>
      </c>
      <c r="J507" s="32">
        <f>IFERROR(SQRT((1-I507^2)/U507), "X")</f>
        <v>6.0499488705856603E-3</v>
      </c>
      <c r="K507" s="32">
        <f t="shared" si="76"/>
        <v>165.29065309327083</v>
      </c>
      <c r="L507" s="8">
        <v>1</v>
      </c>
      <c r="M507" s="9">
        <v>0</v>
      </c>
      <c r="N507" s="8">
        <v>0</v>
      </c>
      <c r="O507" s="9">
        <v>0</v>
      </c>
      <c r="P507" s="9">
        <v>1</v>
      </c>
      <c r="Q507" s="9">
        <v>0</v>
      </c>
      <c r="R507" s="9">
        <v>0</v>
      </c>
      <c r="S507" s="8">
        <v>27295</v>
      </c>
      <c r="T507" s="9">
        <v>73</v>
      </c>
      <c r="U507" s="9">
        <f t="shared" si="77"/>
        <v>27221</v>
      </c>
      <c r="V507" s="9">
        <f>COUNTIF(B:B,B507)</f>
        <v>24</v>
      </c>
      <c r="W507" s="7">
        <v>5</v>
      </c>
      <c r="X507" s="7">
        <f>BM507-W507-6</f>
        <v>26.110999999999997</v>
      </c>
      <c r="Y507" s="9">
        <v>1</v>
      </c>
      <c r="Z507" s="9">
        <v>0</v>
      </c>
      <c r="AA507" s="9">
        <v>1</v>
      </c>
      <c r="AB507" s="9">
        <v>0</v>
      </c>
      <c r="AC507" s="9">
        <v>0</v>
      </c>
      <c r="AD507" s="29">
        <v>0</v>
      </c>
      <c r="AE507" s="9">
        <v>0</v>
      </c>
      <c r="AF507" s="9">
        <v>1</v>
      </c>
      <c r="AG507" s="29">
        <v>0</v>
      </c>
      <c r="AH507" s="9">
        <v>0</v>
      </c>
      <c r="AI507" s="29">
        <v>1</v>
      </c>
      <c r="AJ507" s="20">
        <v>1999</v>
      </c>
      <c r="AK507" s="32">
        <f t="shared" si="86"/>
        <v>0.16289999999999993</v>
      </c>
      <c r="AL507" s="32">
        <v>9.69E-2</v>
      </c>
      <c r="AM507" s="32">
        <v>0.49940000000000001</v>
      </c>
      <c r="AN507" s="42">
        <v>0.24079999999999999</v>
      </c>
      <c r="AO507" s="41">
        <f t="shared" si="87"/>
        <v>0.53514991000000001</v>
      </c>
      <c r="AP507" s="17">
        <f>(0.5965*AW507+0.4124*AX507)</f>
        <v>0.46485008999999999</v>
      </c>
      <c r="AQ507">
        <v>1</v>
      </c>
      <c r="AR507" s="39">
        <v>0</v>
      </c>
      <c r="AS507" t="s">
        <v>98</v>
      </c>
      <c r="AT507" s="39" t="s">
        <v>98</v>
      </c>
      <c r="AU507">
        <v>0</v>
      </c>
      <c r="AV507" s="17">
        <v>1</v>
      </c>
      <c r="AW507">
        <v>0.28489999999999999</v>
      </c>
      <c r="AX507" s="17">
        <f t="shared" si="88"/>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0</v>
      </c>
      <c r="BT507">
        <v>1</v>
      </c>
      <c r="BU507" s="17">
        <v>0</v>
      </c>
      <c r="BV507">
        <v>0</v>
      </c>
      <c r="BW507">
        <v>0</v>
      </c>
      <c r="BX507">
        <v>0</v>
      </c>
      <c r="BY507" s="17">
        <v>1</v>
      </c>
      <c r="BZ507">
        <v>0</v>
      </c>
      <c r="CA507">
        <v>0</v>
      </c>
      <c r="CB507">
        <v>0</v>
      </c>
      <c r="CC507">
        <v>0</v>
      </c>
      <c r="CD507" s="17">
        <v>0</v>
      </c>
      <c r="CE507">
        <v>1</v>
      </c>
      <c r="CF507">
        <v>0</v>
      </c>
      <c r="CG507">
        <v>0</v>
      </c>
      <c r="CH507">
        <v>0</v>
      </c>
      <c r="CI507">
        <v>1</v>
      </c>
      <c r="CJ507">
        <v>0</v>
      </c>
      <c r="CK507">
        <v>0</v>
      </c>
      <c r="CL507">
        <v>1</v>
      </c>
      <c r="CM507">
        <v>0</v>
      </c>
      <c r="CN507">
        <v>1</v>
      </c>
      <c r="CO507">
        <v>1</v>
      </c>
      <c r="CP507" s="17">
        <v>1</v>
      </c>
      <c r="CQ507">
        <v>0.14599999999999999</v>
      </c>
      <c r="CR507">
        <v>118</v>
      </c>
      <c r="CS507">
        <v>1</v>
      </c>
      <c r="CT507">
        <v>0</v>
      </c>
      <c r="CU507">
        <v>27</v>
      </c>
      <c r="DA507" s="33" t="s">
        <v>85</v>
      </c>
    </row>
    <row r="508" spans="1:105" x14ac:dyDescent="0.25">
      <c r="A508">
        <v>507</v>
      </c>
      <c r="B508">
        <v>34</v>
      </c>
      <c r="C508" s="24" t="s">
        <v>321</v>
      </c>
      <c r="D508" s="12">
        <v>3.42</v>
      </c>
      <c r="E508" s="13">
        <v>0.26</v>
      </c>
      <c r="F508" s="7">
        <f t="shared" si="85"/>
        <v>13.153846153846153</v>
      </c>
      <c r="G508" s="7">
        <f t="shared" si="74"/>
        <v>3.16</v>
      </c>
      <c r="H508" s="15">
        <f t="shared" si="75"/>
        <v>3.6799999999999997</v>
      </c>
      <c r="I508" s="11">
        <f>IFERROR(F508/SQRT(F508^2+U508), "X")</f>
        <v>7.9385621078379501E-2</v>
      </c>
      <c r="J508" s="32">
        <f>IFERROR(SQRT((1-I508^2)/U508), "X")</f>
        <v>6.0351641755493181E-3</v>
      </c>
      <c r="K508" s="32">
        <f t="shared" si="76"/>
        <v>165.69557528382904</v>
      </c>
      <c r="L508" s="8">
        <v>1</v>
      </c>
      <c r="M508" s="9">
        <v>0</v>
      </c>
      <c r="N508" s="8">
        <v>0</v>
      </c>
      <c r="O508" s="9">
        <v>0</v>
      </c>
      <c r="P508" s="9">
        <v>1</v>
      </c>
      <c r="Q508" s="9">
        <v>0</v>
      </c>
      <c r="R508" s="9">
        <v>0</v>
      </c>
      <c r="S508" s="8">
        <v>27356</v>
      </c>
      <c r="T508" s="9">
        <v>73</v>
      </c>
      <c r="U508" s="9">
        <f t="shared" si="77"/>
        <v>27282</v>
      </c>
      <c r="V508" s="9">
        <f>COUNTIF(B:B,B508)</f>
        <v>24</v>
      </c>
      <c r="W508" s="7">
        <v>8</v>
      </c>
      <c r="X508" s="7">
        <f>BM508-W508-6</f>
        <v>20.878999999999998</v>
      </c>
      <c r="Y508" s="9">
        <v>1</v>
      </c>
      <c r="Z508" s="9">
        <v>0</v>
      </c>
      <c r="AA508" s="9">
        <v>1</v>
      </c>
      <c r="AB508" s="9">
        <v>0</v>
      </c>
      <c r="AC508" s="9">
        <v>0</v>
      </c>
      <c r="AD508" s="29">
        <v>0</v>
      </c>
      <c r="AE508" s="9">
        <v>0</v>
      </c>
      <c r="AF508" s="9">
        <v>1</v>
      </c>
      <c r="AG508" s="29">
        <v>0</v>
      </c>
      <c r="AH508" s="9">
        <v>0</v>
      </c>
      <c r="AI508" s="29">
        <v>1</v>
      </c>
      <c r="AJ508" s="20">
        <v>1983</v>
      </c>
      <c r="AK508" s="32">
        <f t="shared" si="86"/>
        <v>0.28200000000000003</v>
      </c>
      <c r="AL508" s="32">
        <v>0.1472</v>
      </c>
      <c r="AM508" s="32">
        <v>0.43049999999999999</v>
      </c>
      <c r="AN508" s="42">
        <v>0.14030000000000001</v>
      </c>
      <c r="AO508" s="41">
        <f t="shared" si="87"/>
        <v>0.54134831999999999</v>
      </c>
      <c r="AP508" s="17">
        <v>0.45865168000000001</v>
      </c>
      <c r="AQ508">
        <v>1</v>
      </c>
      <c r="AR508" s="39">
        <v>0</v>
      </c>
      <c r="AS508" t="s">
        <v>98</v>
      </c>
      <c r="AT508" s="39" t="s">
        <v>98</v>
      </c>
      <c r="AU508">
        <v>0</v>
      </c>
      <c r="AV508" s="17">
        <v>1</v>
      </c>
      <c r="AW508">
        <v>0.30980000000000002</v>
      </c>
      <c r="AX508" s="17">
        <f t="shared" si="88"/>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0</v>
      </c>
      <c r="BT508">
        <v>1</v>
      </c>
      <c r="BU508" s="17">
        <v>0</v>
      </c>
      <c r="BV508">
        <v>0</v>
      </c>
      <c r="BW508">
        <v>0</v>
      </c>
      <c r="BX508">
        <v>0</v>
      </c>
      <c r="BY508" s="17">
        <v>1</v>
      </c>
      <c r="BZ508">
        <v>0</v>
      </c>
      <c r="CA508">
        <v>0</v>
      </c>
      <c r="CB508">
        <v>0</v>
      </c>
      <c r="CC508">
        <v>0</v>
      </c>
      <c r="CD508" s="17">
        <v>0</v>
      </c>
      <c r="CE508">
        <v>1</v>
      </c>
      <c r="CF508">
        <v>0</v>
      </c>
      <c r="CG508">
        <v>0</v>
      </c>
      <c r="CH508">
        <v>0</v>
      </c>
      <c r="CI508">
        <v>1</v>
      </c>
      <c r="CJ508">
        <v>0</v>
      </c>
      <c r="CK508">
        <v>0</v>
      </c>
      <c r="CL508">
        <v>1</v>
      </c>
      <c r="CM508">
        <v>0</v>
      </c>
      <c r="CN508">
        <v>1</v>
      </c>
      <c r="CO508">
        <v>1</v>
      </c>
      <c r="CP508" s="17">
        <v>1</v>
      </c>
      <c r="CQ508">
        <v>0.14599999999999999</v>
      </c>
      <c r="CR508">
        <v>118</v>
      </c>
      <c r="CS508">
        <v>1</v>
      </c>
      <c r="CT508">
        <v>0</v>
      </c>
      <c r="CU508">
        <v>27</v>
      </c>
      <c r="DA508" s="33" t="s">
        <v>85</v>
      </c>
    </row>
    <row r="509" spans="1:105" x14ac:dyDescent="0.25">
      <c r="A509">
        <v>508</v>
      </c>
      <c r="B509">
        <v>34</v>
      </c>
      <c r="C509" s="24" t="s">
        <v>321</v>
      </c>
      <c r="D509" s="12">
        <v>3.14</v>
      </c>
      <c r="E509" s="13">
        <v>0.32</v>
      </c>
      <c r="F509" s="7">
        <f t="shared" si="85"/>
        <v>9.8125</v>
      </c>
      <c r="G509" s="7">
        <f t="shared" si="74"/>
        <v>2.8200000000000003</v>
      </c>
      <c r="H509" s="15">
        <f t="shared" si="75"/>
        <v>3.46</v>
      </c>
      <c r="I509" s="11">
        <f>IFERROR(F509/SQRT(F509^2+U509), "X")</f>
        <v>6.0381145354891051E-2</v>
      </c>
      <c r="J509" s="32">
        <f>IFERROR(SQRT((1-I509^2)/U509), "X")</f>
        <v>6.1534925202436745E-3</v>
      </c>
      <c r="K509" s="32">
        <f t="shared" si="76"/>
        <v>162.50933867396668</v>
      </c>
      <c r="L509" s="8">
        <v>1</v>
      </c>
      <c r="M509" s="9">
        <v>0</v>
      </c>
      <c r="N509" s="8">
        <v>0</v>
      </c>
      <c r="O509" s="9">
        <v>0</v>
      </c>
      <c r="P509" s="9">
        <v>1</v>
      </c>
      <c r="Q509" s="9">
        <v>0</v>
      </c>
      <c r="R509" s="9">
        <v>0</v>
      </c>
      <c r="S509" s="8">
        <v>26387</v>
      </c>
      <c r="T509" s="9">
        <v>73</v>
      </c>
      <c r="U509" s="9">
        <f t="shared" si="77"/>
        <v>26313</v>
      </c>
      <c r="V509" s="9">
        <f>COUNTIF(B:B,B509)</f>
        <v>24</v>
      </c>
      <c r="W509" s="7">
        <v>8</v>
      </c>
      <c r="X509" s="7">
        <f>BM509-W509-6</f>
        <v>22.769599999999997</v>
      </c>
      <c r="Y509" s="9">
        <v>1</v>
      </c>
      <c r="Z509" s="9">
        <v>0</v>
      </c>
      <c r="AA509" s="9">
        <v>1</v>
      </c>
      <c r="AB509" s="9">
        <v>0</v>
      </c>
      <c r="AC509" s="9">
        <v>0</v>
      </c>
      <c r="AD509" s="29">
        <v>0</v>
      </c>
      <c r="AE509" s="9">
        <v>0</v>
      </c>
      <c r="AF509" s="9">
        <v>1</v>
      </c>
      <c r="AG509" s="29">
        <v>0</v>
      </c>
      <c r="AH509" s="9">
        <v>0</v>
      </c>
      <c r="AI509" s="29">
        <v>1</v>
      </c>
      <c r="AJ509" s="20">
        <v>1993</v>
      </c>
      <c r="AK509" s="32">
        <f t="shared" si="86"/>
        <v>0.19130000000000003</v>
      </c>
      <c r="AL509" s="32">
        <v>0.1027</v>
      </c>
      <c r="AM509" s="32">
        <v>0.4718</v>
      </c>
      <c r="AN509" s="42">
        <v>0.23419999999999999</v>
      </c>
      <c r="AO509" s="41">
        <f t="shared" si="87"/>
        <v>0.52929399999999993</v>
      </c>
      <c r="AP509" s="17">
        <v>0.47070600000000001</v>
      </c>
      <c r="AQ509">
        <v>1</v>
      </c>
      <c r="AR509" s="39">
        <v>0</v>
      </c>
      <c r="AS509" t="s">
        <v>98</v>
      </c>
      <c r="AT509" s="39" t="s">
        <v>98</v>
      </c>
      <c r="AU509">
        <v>0</v>
      </c>
      <c r="AV509" s="17">
        <v>1</v>
      </c>
      <c r="AW509">
        <v>0.28499999999999998</v>
      </c>
      <c r="AX509" s="17">
        <f t="shared" si="88"/>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0</v>
      </c>
      <c r="BT509">
        <v>1</v>
      </c>
      <c r="BU509" s="17">
        <v>0</v>
      </c>
      <c r="BV509">
        <v>0</v>
      </c>
      <c r="BW509">
        <v>0</v>
      </c>
      <c r="BX509">
        <v>0</v>
      </c>
      <c r="BY509" s="17">
        <v>1</v>
      </c>
      <c r="BZ509">
        <v>0</v>
      </c>
      <c r="CA509">
        <v>0</v>
      </c>
      <c r="CB509">
        <v>0</v>
      </c>
      <c r="CC509">
        <v>0</v>
      </c>
      <c r="CD509" s="17">
        <v>0</v>
      </c>
      <c r="CE509">
        <v>1</v>
      </c>
      <c r="CF509">
        <v>0</v>
      </c>
      <c r="CG509">
        <v>0</v>
      </c>
      <c r="CH509">
        <v>0</v>
      </c>
      <c r="CI509">
        <v>1</v>
      </c>
      <c r="CJ509">
        <v>0</v>
      </c>
      <c r="CK509">
        <v>0</v>
      </c>
      <c r="CL509">
        <v>1</v>
      </c>
      <c r="CM509">
        <v>0</v>
      </c>
      <c r="CN509">
        <v>1</v>
      </c>
      <c r="CO509">
        <v>1</v>
      </c>
      <c r="CP509" s="17">
        <v>1</v>
      </c>
      <c r="CQ509">
        <v>0.14599999999999999</v>
      </c>
      <c r="CR509">
        <v>118</v>
      </c>
      <c r="CS509">
        <v>1</v>
      </c>
      <c r="CT509">
        <v>0</v>
      </c>
      <c r="CU509">
        <v>27</v>
      </c>
      <c r="DA509" s="33" t="s">
        <v>85</v>
      </c>
    </row>
    <row r="510" spans="1:105" x14ac:dyDescent="0.25">
      <c r="A510">
        <v>509</v>
      </c>
      <c r="B510">
        <v>34</v>
      </c>
      <c r="C510" s="24" t="s">
        <v>321</v>
      </c>
      <c r="D510" s="12">
        <v>3.53</v>
      </c>
      <c r="E510" s="13">
        <v>0.36</v>
      </c>
      <c r="F510" s="7">
        <f t="shared" si="85"/>
        <v>9.8055555555555554</v>
      </c>
      <c r="G510" s="7">
        <f t="shared" si="74"/>
        <v>3.17</v>
      </c>
      <c r="H510" s="15">
        <f t="shared" si="75"/>
        <v>3.8899999999999997</v>
      </c>
      <c r="I510" s="11">
        <f>IFERROR(F510/SQRT(F510^2+U510), "X")</f>
        <v>5.9327291198186465E-2</v>
      </c>
      <c r="J510" s="32">
        <f>IFERROR(SQRT((1-I510^2)/U510), "X")</f>
        <v>6.0503753063306312E-3</v>
      </c>
      <c r="K510" s="32">
        <f t="shared" si="76"/>
        <v>165.27900326343055</v>
      </c>
      <c r="L510" s="8">
        <v>1</v>
      </c>
      <c r="M510" s="9">
        <v>0</v>
      </c>
      <c r="N510" s="8">
        <v>0</v>
      </c>
      <c r="O510" s="9">
        <v>0</v>
      </c>
      <c r="P510" s="9">
        <v>1</v>
      </c>
      <c r="Q510" s="9">
        <v>0</v>
      </c>
      <c r="R510" s="9">
        <v>0</v>
      </c>
      <c r="S510" s="8">
        <v>27295</v>
      </c>
      <c r="T510" s="9">
        <v>73</v>
      </c>
      <c r="U510" s="9">
        <f t="shared" si="77"/>
        <v>27221</v>
      </c>
      <c r="V510" s="9">
        <f>COUNTIF(B:B,B510)</f>
        <v>24</v>
      </c>
      <c r="W510" s="7">
        <v>8</v>
      </c>
      <c r="X510" s="7">
        <f>BM510-W510-6</f>
        <v>23.110999999999997</v>
      </c>
      <c r="Y510" s="9">
        <v>1</v>
      </c>
      <c r="Z510" s="9">
        <v>0</v>
      </c>
      <c r="AA510" s="9">
        <v>1</v>
      </c>
      <c r="AB510" s="9">
        <v>0</v>
      </c>
      <c r="AC510" s="9">
        <v>0</v>
      </c>
      <c r="AD510" s="29">
        <v>0</v>
      </c>
      <c r="AE510" s="9">
        <v>0</v>
      </c>
      <c r="AF510" s="9">
        <v>1</v>
      </c>
      <c r="AG510" s="29">
        <v>0</v>
      </c>
      <c r="AH510" s="9">
        <v>0</v>
      </c>
      <c r="AI510" s="29">
        <v>1</v>
      </c>
      <c r="AJ510" s="20">
        <v>1999</v>
      </c>
      <c r="AK510" s="32">
        <f t="shared" si="86"/>
        <v>0.16289999999999993</v>
      </c>
      <c r="AL510" s="32">
        <v>9.69E-2</v>
      </c>
      <c r="AM510" s="32">
        <v>0.49940000000000001</v>
      </c>
      <c r="AN510" s="42">
        <v>0.24079999999999999</v>
      </c>
      <c r="AO510" s="41">
        <f t="shared" si="87"/>
        <v>0.53514991000000001</v>
      </c>
      <c r="AP510" s="17">
        <v>0.46485008999999999</v>
      </c>
      <c r="AQ510">
        <v>1</v>
      </c>
      <c r="AR510" s="39">
        <v>0</v>
      </c>
      <c r="AS510" t="s">
        <v>98</v>
      </c>
      <c r="AT510" s="39" t="s">
        <v>98</v>
      </c>
      <c r="AU510">
        <v>0</v>
      </c>
      <c r="AV510" s="17">
        <v>1</v>
      </c>
      <c r="AW510">
        <v>0.28489999999999999</v>
      </c>
      <c r="AX510" s="17">
        <f t="shared" si="88"/>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0</v>
      </c>
      <c r="BT510">
        <v>1</v>
      </c>
      <c r="BU510" s="17">
        <v>0</v>
      </c>
      <c r="BV510">
        <v>0</v>
      </c>
      <c r="BW510">
        <v>0</v>
      </c>
      <c r="BX510">
        <v>0</v>
      </c>
      <c r="BY510" s="17">
        <v>1</v>
      </c>
      <c r="BZ510">
        <v>0</v>
      </c>
      <c r="CA510">
        <v>0</v>
      </c>
      <c r="CB510">
        <v>0</v>
      </c>
      <c r="CC510">
        <v>0</v>
      </c>
      <c r="CD510" s="17">
        <v>0</v>
      </c>
      <c r="CE510">
        <v>1</v>
      </c>
      <c r="CF510">
        <v>0</v>
      </c>
      <c r="CG510">
        <v>0</v>
      </c>
      <c r="CH510">
        <v>0</v>
      </c>
      <c r="CI510">
        <v>1</v>
      </c>
      <c r="CJ510">
        <v>0</v>
      </c>
      <c r="CK510">
        <v>0</v>
      </c>
      <c r="CL510">
        <v>1</v>
      </c>
      <c r="CM510">
        <v>0</v>
      </c>
      <c r="CN510">
        <v>1</v>
      </c>
      <c r="CO510">
        <v>1</v>
      </c>
      <c r="CP510" s="17">
        <v>1</v>
      </c>
      <c r="CQ510">
        <v>0.14599999999999999</v>
      </c>
      <c r="CR510">
        <v>118</v>
      </c>
      <c r="CS510">
        <v>1</v>
      </c>
      <c r="CT510">
        <v>0</v>
      </c>
      <c r="CU510">
        <v>27</v>
      </c>
      <c r="DA510" s="33" t="s">
        <v>85</v>
      </c>
    </row>
    <row r="511" spans="1:105" x14ac:dyDescent="0.25">
      <c r="A511">
        <v>510</v>
      </c>
      <c r="B511">
        <v>34</v>
      </c>
      <c r="C511" s="24" t="s">
        <v>321</v>
      </c>
      <c r="D511" s="12">
        <v>6</v>
      </c>
      <c r="E511" s="13">
        <v>0.18</v>
      </c>
      <c r="F511" s="7">
        <f t="shared" si="85"/>
        <v>33.333333333333336</v>
      </c>
      <c r="G511" s="7">
        <f t="shared" si="74"/>
        <v>5.82</v>
      </c>
      <c r="H511" s="15">
        <f t="shared" si="75"/>
        <v>6.18</v>
      </c>
      <c r="I511" s="11">
        <f>IFERROR(F511/SQRT(F511^2+U511), "X")</f>
        <v>0.1978209368545675</v>
      </c>
      <c r="J511" s="32">
        <f>IFERROR(SQRT((1-I511^2)/U511), "X")</f>
        <v>5.9346281056370243E-3</v>
      </c>
      <c r="K511" s="32">
        <f t="shared" si="76"/>
        <v>168.50255520647485</v>
      </c>
      <c r="L511" s="8">
        <v>1</v>
      </c>
      <c r="M511" s="9">
        <v>0</v>
      </c>
      <c r="N511" s="8">
        <v>0</v>
      </c>
      <c r="O511" s="9">
        <v>0</v>
      </c>
      <c r="P511" s="9">
        <v>1</v>
      </c>
      <c r="Q511" s="9">
        <v>0</v>
      </c>
      <c r="R511" s="9">
        <v>0</v>
      </c>
      <c r="S511" s="8">
        <v>27356</v>
      </c>
      <c r="T511" s="9">
        <v>73</v>
      </c>
      <c r="U511" s="9">
        <f t="shared" si="77"/>
        <v>27282</v>
      </c>
      <c r="V511" s="9">
        <f>COUNTIF(B:B,B511)</f>
        <v>24</v>
      </c>
      <c r="W511" s="7">
        <v>12</v>
      </c>
      <c r="X511" s="7">
        <f>BM511-W511-6</f>
        <v>16.878999999999998</v>
      </c>
      <c r="Y511" s="9">
        <v>1</v>
      </c>
      <c r="Z511" s="9">
        <v>0</v>
      </c>
      <c r="AA511" s="9">
        <v>1</v>
      </c>
      <c r="AB511" s="9">
        <v>0</v>
      </c>
      <c r="AC511" s="9">
        <v>0</v>
      </c>
      <c r="AD511" s="29">
        <v>0</v>
      </c>
      <c r="AE511" s="9">
        <v>0</v>
      </c>
      <c r="AF511" s="9">
        <v>1</v>
      </c>
      <c r="AG511" s="29">
        <v>0</v>
      </c>
      <c r="AH511" s="9">
        <v>0</v>
      </c>
      <c r="AI511" s="29">
        <v>1</v>
      </c>
      <c r="AJ511" s="20">
        <v>1983</v>
      </c>
      <c r="AK511" s="32">
        <f t="shared" si="86"/>
        <v>0.28200000000000003</v>
      </c>
      <c r="AL511" s="32">
        <v>0.1472</v>
      </c>
      <c r="AM511" s="32">
        <v>0.43049999999999999</v>
      </c>
      <c r="AN511" s="42">
        <v>0.14030000000000001</v>
      </c>
      <c r="AO511" s="41">
        <f t="shared" si="87"/>
        <v>0.54134831999999999</v>
      </c>
      <c r="AP511" s="17">
        <v>0.45865168000000001</v>
      </c>
      <c r="AQ511">
        <v>1</v>
      </c>
      <c r="AR511" s="39">
        <v>0</v>
      </c>
      <c r="AS511" t="s">
        <v>98</v>
      </c>
      <c r="AT511" s="39" t="s">
        <v>98</v>
      </c>
      <c r="AU511">
        <v>0</v>
      </c>
      <c r="AV511" s="17">
        <v>1</v>
      </c>
      <c r="AW511">
        <v>0.30980000000000002</v>
      </c>
      <c r="AX511" s="17">
        <f t="shared" si="88"/>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0</v>
      </c>
      <c r="BT511">
        <v>1</v>
      </c>
      <c r="BU511" s="17">
        <v>0</v>
      </c>
      <c r="BV511">
        <v>0</v>
      </c>
      <c r="BW511">
        <v>0</v>
      </c>
      <c r="BX511">
        <v>0</v>
      </c>
      <c r="BY511" s="17">
        <v>1</v>
      </c>
      <c r="BZ511">
        <v>0</v>
      </c>
      <c r="CA511">
        <v>0</v>
      </c>
      <c r="CB511">
        <v>0</v>
      </c>
      <c r="CC511">
        <v>0</v>
      </c>
      <c r="CD511" s="17">
        <v>0</v>
      </c>
      <c r="CE511">
        <v>1</v>
      </c>
      <c r="CF511">
        <v>0</v>
      </c>
      <c r="CG511">
        <v>0</v>
      </c>
      <c r="CH511">
        <v>0</v>
      </c>
      <c r="CI511">
        <v>1</v>
      </c>
      <c r="CJ511">
        <v>0</v>
      </c>
      <c r="CK511">
        <v>0</v>
      </c>
      <c r="CL511">
        <v>1</v>
      </c>
      <c r="CM511">
        <v>0</v>
      </c>
      <c r="CN511">
        <v>1</v>
      </c>
      <c r="CO511">
        <v>1</v>
      </c>
      <c r="CP511" s="17">
        <v>1</v>
      </c>
      <c r="CQ511">
        <v>0.14599999999999999</v>
      </c>
      <c r="CR511">
        <v>118</v>
      </c>
      <c r="CS511">
        <v>1</v>
      </c>
      <c r="CT511">
        <v>0</v>
      </c>
      <c r="CU511">
        <v>27</v>
      </c>
      <c r="DA511" s="33" t="s">
        <v>85</v>
      </c>
    </row>
    <row r="512" spans="1:105" x14ac:dyDescent="0.25">
      <c r="A512">
        <v>511</v>
      </c>
      <c r="B512">
        <v>34</v>
      </c>
      <c r="C512" s="24" t="s">
        <v>321</v>
      </c>
      <c r="D512" s="12">
        <v>5.37</v>
      </c>
      <c r="E512" s="13">
        <v>0.2</v>
      </c>
      <c r="F512" s="7">
        <f t="shared" si="85"/>
        <v>26.849999999999998</v>
      </c>
      <c r="G512" s="7">
        <f t="shared" si="74"/>
        <v>5.17</v>
      </c>
      <c r="H512" s="15">
        <f t="shared" si="75"/>
        <v>5.57</v>
      </c>
      <c r="I512" s="11">
        <f>IFERROR(F512/SQRT(F512^2+U512), "X")</f>
        <v>0.16330134352703748</v>
      </c>
      <c r="J512" s="32">
        <f>IFERROR(SQRT((1-I512^2)/U512), "X")</f>
        <v>6.0819867235395713E-3</v>
      </c>
      <c r="K512" s="32">
        <f t="shared" si="76"/>
        <v>164.41995773019772</v>
      </c>
      <c r="L512" s="8">
        <v>1</v>
      </c>
      <c r="M512" s="9">
        <v>0</v>
      </c>
      <c r="N512" s="8">
        <v>0</v>
      </c>
      <c r="O512" s="9">
        <v>0</v>
      </c>
      <c r="P512" s="9">
        <v>1</v>
      </c>
      <c r="Q512" s="9">
        <v>0</v>
      </c>
      <c r="R512" s="9">
        <v>0</v>
      </c>
      <c r="S512" s="8">
        <v>26387</v>
      </c>
      <c r="T512" s="9">
        <v>73</v>
      </c>
      <c r="U512" s="9">
        <f t="shared" si="77"/>
        <v>26313</v>
      </c>
      <c r="V512" s="9">
        <f>COUNTIF(B:B,B512)</f>
        <v>24</v>
      </c>
      <c r="W512" s="7">
        <v>12</v>
      </c>
      <c r="X512" s="7">
        <f>BM512-W512-6</f>
        <v>18.769599999999997</v>
      </c>
      <c r="Y512" s="9">
        <v>1</v>
      </c>
      <c r="Z512" s="9">
        <v>0</v>
      </c>
      <c r="AA512" s="9">
        <v>1</v>
      </c>
      <c r="AB512" s="9">
        <v>0</v>
      </c>
      <c r="AC512" s="9">
        <v>0</v>
      </c>
      <c r="AD512" s="29">
        <v>0</v>
      </c>
      <c r="AE512" s="9">
        <v>0</v>
      </c>
      <c r="AF512" s="9">
        <v>1</v>
      </c>
      <c r="AG512" s="29">
        <v>0</v>
      </c>
      <c r="AH512" s="9">
        <v>0</v>
      </c>
      <c r="AI512" s="29">
        <v>1</v>
      </c>
      <c r="AJ512" s="20">
        <v>1993</v>
      </c>
      <c r="AK512" s="32">
        <f t="shared" si="86"/>
        <v>0.19130000000000003</v>
      </c>
      <c r="AL512" s="32">
        <v>0.1027</v>
      </c>
      <c r="AM512" s="32">
        <v>0.4718</v>
      </c>
      <c r="AN512" s="42">
        <v>0.23419999999999999</v>
      </c>
      <c r="AO512" s="41">
        <f t="shared" si="87"/>
        <v>0.52929399999999993</v>
      </c>
      <c r="AP512" s="17">
        <v>0.47070600000000001</v>
      </c>
      <c r="AQ512">
        <v>1</v>
      </c>
      <c r="AR512" s="39">
        <v>0</v>
      </c>
      <c r="AS512" t="s">
        <v>98</v>
      </c>
      <c r="AT512" s="39" t="s">
        <v>98</v>
      </c>
      <c r="AU512">
        <v>0</v>
      </c>
      <c r="AV512" s="17">
        <v>1</v>
      </c>
      <c r="AW512">
        <v>0.28499999999999998</v>
      </c>
      <c r="AX512" s="17">
        <f t="shared" si="88"/>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0</v>
      </c>
      <c r="BT512">
        <v>1</v>
      </c>
      <c r="BU512" s="17">
        <v>0</v>
      </c>
      <c r="BV512">
        <v>0</v>
      </c>
      <c r="BW512">
        <v>0</v>
      </c>
      <c r="BX512">
        <v>0</v>
      </c>
      <c r="BY512" s="17">
        <v>1</v>
      </c>
      <c r="BZ512">
        <v>0</v>
      </c>
      <c r="CA512">
        <v>0</v>
      </c>
      <c r="CB512">
        <v>0</v>
      </c>
      <c r="CC512">
        <v>0</v>
      </c>
      <c r="CD512" s="17">
        <v>0</v>
      </c>
      <c r="CE512">
        <v>1</v>
      </c>
      <c r="CF512">
        <v>0</v>
      </c>
      <c r="CG512">
        <v>0</v>
      </c>
      <c r="CH512">
        <v>0</v>
      </c>
      <c r="CI512">
        <v>1</v>
      </c>
      <c r="CJ512">
        <v>0</v>
      </c>
      <c r="CK512">
        <v>0</v>
      </c>
      <c r="CL512">
        <v>1</v>
      </c>
      <c r="CM512">
        <v>0</v>
      </c>
      <c r="CN512">
        <v>1</v>
      </c>
      <c r="CO512">
        <v>1</v>
      </c>
      <c r="CP512" s="17">
        <v>1</v>
      </c>
      <c r="CQ512">
        <v>0.14599999999999999</v>
      </c>
      <c r="CR512">
        <v>118</v>
      </c>
      <c r="CS512">
        <v>1</v>
      </c>
      <c r="CT512">
        <v>0</v>
      </c>
      <c r="CU512">
        <v>27</v>
      </c>
      <c r="DA512" s="33" t="s">
        <v>85</v>
      </c>
    </row>
    <row r="513" spans="1:105" x14ac:dyDescent="0.25">
      <c r="A513">
        <v>512</v>
      </c>
      <c r="B513">
        <v>34</v>
      </c>
      <c r="C513" s="24" t="s">
        <v>321</v>
      </c>
      <c r="D513" s="12">
        <v>6.12</v>
      </c>
      <c r="E513" s="13">
        <v>0.21</v>
      </c>
      <c r="F513" s="7">
        <f t="shared" si="85"/>
        <v>29.142857142857146</v>
      </c>
      <c r="G513" s="7">
        <f t="shared" si="74"/>
        <v>5.91</v>
      </c>
      <c r="H513" s="15">
        <f t="shared" si="75"/>
        <v>6.33</v>
      </c>
      <c r="I513" s="11">
        <f>IFERROR(F513/SQRT(F513^2+U513), "X")</f>
        <v>0.17394363957968195</v>
      </c>
      <c r="J513" s="32">
        <f>IFERROR(SQRT((1-I513^2)/U513), "X")</f>
        <v>5.9686542993028112E-3</v>
      </c>
      <c r="K513" s="32">
        <f t="shared" si="76"/>
        <v>167.54195332050114</v>
      </c>
      <c r="L513" s="8">
        <v>1</v>
      </c>
      <c r="M513" s="9">
        <v>0</v>
      </c>
      <c r="N513" s="8">
        <v>0</v>
      </c>
      <c r="O513" s="9">
        <v>0</v>
      </c>
      <c r="P513" s="9">
        <v>1</v>
      </c>
      <c r="Q513" s="9">
        <v>0</v>
      </c>
      <c r="R513" s="9">
        <v>0</v>
      </c>
      <c r="S513" s="8">
        <v>27295</v>
      </c>
      <c r="T513" s="9">
        <v>73</v>
      </c>
      <c r="U513" s="9">
        <f t="shared" si="77"/>
        <v>27221</v>
      </c>
      <c r="V513" s="9">
        <f>COUNTIF(B:B,B513)</f>
        <v>24</v>
      </c>
      <c r="W513" s="7">
        <v>12</v>
      </c>
      <c r="X513" s="7">
        <f>BM513-W513-6</f>
        <v>19.110999999999997</v>
      </c>
      <c r="Y513" s="9">
        <v>1</v>
      </c>
      <c r="Z513" s="9">
        <v>0</v>
      </c>
      <c r="AA513" s="9">
        <v>1</v>
      </c>
      <c r="AB513" s="9">
        <v>0</v>
      </c>
      <c r="AC513" s="9">
        <v>0</v>
      </c>
      <c r="AD513" s="29">
        <v>0</v>
      </c>
      <c r="AE513" s="9">
        <v>0</v>
      </c>
      <c r="AF513" s="9">
        <v>1</v>
      </c>
      <c r="AG513" s="29">
        <v>0</v>
      </c>
      <c r="AH513" s="9">
        <v>0</v>
      </c>
      <c r="AI513" s="29">
        <v>1</v>
      </c>
      <c r="AJ513" s="20">
        <v>1999</v>
      </c>
      <c r="AK513" s="32">
        <f t="shared" si="86"/>
        <v>0.16289999999999993</v>
      </c>
      <c r="AL513" s="32">
        <v>9.69E-2</v>
      </c>
      <c r="AM513" s="32">
        <v>0.49940000000000001</v>
      </c>
      <c r="AN513" s="42">
        <v>0.24079999999999999</v>
      </c>
      <c r="AO513" s="41">
        <f t="shared" si="87"/>
        <v>0.53514991000000001</v>
      </c>
      <c r="AP513" s="17">
        <v>0.46485008999999999</v>
      </c>
      <c r="AQ513">
        <v>1</v>
      </c>
      <c r="AR513" s="39">
        <v>0</v>
      </c>
      <c r="AS513" t="s">
        <v>98</v>
      </c>
      <c r="AT513" s="39" t="s">
        <v>98</v>
      </c>
      <c r="AU513">
        <v>0</v>
      </c>
      <c r="AV513" s="17">
        <v>1</v>
      </c>
      <c r="AW513">
        <v>0.28489999999999999</v>
      </c>
      <c r="AX513" s="17">
        <f t="shared" si="88"/>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0</v>
      </c>
      <c r="BT513">
        <v>1</v>
      </c>
      <c r="BU513" s="17">
        <v>0</v>
      </c>
      <c r="BV513">
        <v>0</v>
      </c>
      <c r="BW513">
        <v>0</v>
      </c>
      <c r="BX513">
        <v>0</v>
      </c>
      <c r="BY513" s="17">
        <v>1</v>
      </c>
      <c r="BZ513">
        <v>0</v>
      </c>
      <c r="CA513">
        <v>0</v>
      </c>
      <c r="CB513">
        <v>0</v>
      </c>
      <c r="CC513">
        <v>0</v>
      </c>
      <c r="CD513" s="17">
        <v>0</v>
      </c>
      <c r="CE513">
        <v>1</v>
      </c>
      <c r="CF513">
        <v>0</v>
      </c>
      <c r="CG513">
        <v>0</v>
      </c>
      <c r="CH513">
        <v>0</v>
      </c>
      <c r="CI513">
        <v>1</v>
      </c>
      <c r="CJ513">
        <v>0</v>
      </c>
      <c r="CK513">
        <v>0</v>
      </c>
      <c r="CL513">
        <v>1</v>
      </c>
      <c r="CM513">
        <v>0</v>
      </c>
      <c r="CN513">
        <v>1</v>
      </c>
      <c r="CO513">
        <v>1</v>
      </c>
      <c r="CP513" s="17">
        <v>1</v>
      </c>
      <c r="CQ513">
        <v>0.14599999999999999</v>
      </c>
      <c r="CR513">
        <v>118</v>
      </c>
      <c r="CS513">
        <v>1</v>
      </c>
      <c r="CT513">
        <v>0</v>
      </c>
      <c r="CU513">
        <v>27</v>
      </c>
      <c r="DA513" s="33" t="s">
        <v>85</v>
      </c>
    </row>
    <row r="514" spans="1:105" x14ac:dyDescent="0.25">
      <c r="A514">
        <v>513</v>
      </c>
      <c r="B514">
        <v>34</v>
      </c>
      <c r="C514" s="24" t="s">
        <v>321</v>
      </c>
      <c r="D514" s="12">
        <v>9.9700000000000006</v>
      </c>
      <c r="E514" s="13">
        <v>0.28000000000000003</v>
      </c>
      <c r="F514" s="7">
        <f t="shared" si="85"/>
        <v>35.607142857142854</v>
      </c>
      <c r="G514" s="7">
        <f t="shared" ref="G514:G577" si="89">D514-E514</f>
        <v>9.6900000000000013</v>
      </c>
      <c r="H514" s="15">
        <f t="shared" ref="H514:H577" si="90">D514+E514</f>
        <v>10.25</v>
      </c>
      <c r="I514" s="11">
        <f>IFERROR(F514/SQRT(F514^2+U514), "X")</f>
        <v>0.21073422283035778</v>
      </c>
      <c r="J514" s="32">
        <f>IFERROR(SQRT((1-I514^2)/U514), "X")</f>
        <v>5.9183131787863769E-3</v>
      </c>
      <c r="K514" s="32">
        <f t="shared" ref="K514:K577" si="91">IFERROR(1/J514, "X")</f>
        <v>168.96706372085944</v>
      </c>
      <c r="L514" s="8">
        <v>1</v>
      </c>
      <c r="M514" s="9">
        <v>0</v>
      </c>
      <c r="N514" s="8">
        <v>0</v>
      </c>
      <c r="O514" s="9">
        <v>0</v>
      </c>
      <c r="P514" s="9">
        <v>1</v>
      </c>
      <c r="Q514" s="9">
        <v>0</v>
      </c>
      <c r="R514" s="9">
        <v>0</v>
      </c>
      <c r="S514" s="8">
        <v>27356</v>
      </c>
      <c r="T514" s="9">
        <v>73</v>
      </c>
      <c r="U514" s="9">
        <f t="shared" ref="U514:U577" si="92">S514-T514-1</f>
        <v>27282</v>
      </c>
      <c r="V514" s="9">
        <f>COUNTIF(B:B,B514)</f>
        <v>24</v>
      </c>
      <c r="W514" s="7">
        <v>15.5</v>
      </c>
      <c r="X514" s="7">
        <f>BM514-W514-6</f>
        <v>13.378999999999998</v>
      </c>
      <c r="Y514" s="9">
        <v>1</v>
      </c>
      <c r="Z514" s="9">
        <v>0</v>
      </c>
      <c r="AA514" s="9">
        <v>1</v>
      </c>
      <c r="AB514" s="9">
        <v>0</v>
      </c>
      <c r="AC514" s="9">
        <v>0</v>
      </c>
      <c r="AD514" s="29">
        <v>0</v>
      </c>
      <c r="AE514" s="9">
        <v>0</v>
      </c>
      <c r="AF514" s="9">
        <v>1</v>
      </c>
      <c r="AG514" s="29">
        <v>0</v>
      </c>
      <c r="AH514" s="9">
        <v>0</v>
      </c>
      <c r="AI514" s="29">
        <v>1</v>
      </c>
      <c r="AJ514" s="20">
        <v>1983</v>
      </c>
      <c r="AK514" s="32">
        <f t="shared" si="86"/>
        <v>0.28200000000000003</v>
      </c>
      <c r="AL514" s="32">
        <v>0.1472</v>
      </c>
      <c r="AM514" s="32">
        <v>0.43049999999999999</v>
      </c>
      <c r="AN514" s="42">
        <v>0.14030000000000001</v>
      </c>
      <c r="AO514" s="41">
        <f t="shared" si="87"/>
        <v>0.54134831999999999</v>
      </c>
      <c r="AP514" s="17">
        <v>0.45865168000000001</v>
      </c>
      <c r="AQ514">
        <v>1</v>
      </c>
      <c r="AR514" s="39">
        <v>0</v>
      </c>
      <c r="AS514" t="s">
        <v>98</v>
      </c>
      <c r="AT514" s="39" t="s">
        <v>98</v>
      </c>
      <c r="AU514">
        <v>0</v>
      </c>
      <c r="AV514" s="17">
        <v>1</v>
      </c>
      <c r="AW514">
        <v>0.30980000000000002</v>
      </c>
      <c r="AX514" s="17">
        <f t="shared" si="88"/>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0</v>
      </c>
      <c r="BT514">
        <v>1</v>
      </c>
      <c r="BU514" s="17">
        <v>0</v>
      </c>
      <c r="BV514">
        <v>0</v>
      </c>
      <c r="BW514">
        <v>0</v>
      </c>
      <c r="BX514">
        <v>0</v>
      </c>
      <c r="BY514" s="17">
        <v>1</v>
      </c>
      <c r="BZ514">
        <v>0</v>
      </c>
      <c r="CA514">
        <v>0</v>
      </c>
      <c r="CB514">
        <v>0</v>
      </c>
      <c r="CC514">
        <v>0</v>
      </c>
      <c r="CD514" s="17">
        <v>0</v>
      </c>
      <c r="CE514">
        <v>1</v>
      </c>
      <c r="CF514">
        <v>0</v>
      </c>
      <c r="CG514">
        <v>0</v>
      </c>
      <c r="CH514">
        <v>0</v>
      </c>
      <c r="CI514">
        <v>1</v>
      </c>
      <c r="CJ514">
        <v>0</v>
      </c>
      <c r="CK514">
        <v>0</v>
      </c>
      <c r="CL514">
        <v>1</v>
      </c>
      <c r="CM514">
        <v>0</v>
      </c>
      <c r="CN514">
        <v>1</v>
      </c>
      <c r="CO514">
        <v>1</v>
      </c>
      <c r="CP514" s="17">
        <v>1</v>
      </c>
      <c r="CQ514">
        <v>0.14599999999999999</v>
      </c>
      <c r="CR514">
        <v>118</v>
      </c>
      <c r="CS514">
        <v>1</v>
      </c>
      <c r="CT514">
        <v>0</v>
      </c>
      <c r="CU514">
        <v>27</v>
      </c>
      <c r="DA514" s="33" t="s">
        <v>85</v>
      </c>
    </row>
    <row r="515" spans="1:105" x14ac:dyDescent="0.25">
      <c r="A515">
        <v>514</v>
      </c>
      <c r="B515">
        <v>34</v>
      </c>
      <c r="C515" s="24" t="s">
        <v>321</v>
      </c>
      <c r="D515" s="12">
        <v>10.94</v>
      </c>
      <c r="E515" s="13">
        <v>0.28000000000000003</v>
      </c>
      <c r="F515" s="7">
        <f t="shared" si="85"/>
        <v>39.071428571428569</v>
      </c>
      <c r="G515" s="7">
        <f t="shared" si="89"/>
        <v>10.66</v>
      </c>
      <c r="H515" s="15">
        <f t="shared" si="90"/>
        <v>11.219999999999999</v>
      </c>
      <c r="I515" s="11">
        <f>IFERROR(F515/SQRT(F515^2+U515), "X")</f>
        <v>0.23416823266045317</v>
      </c>
      <c r="J515" s="32">
        <f>IFERROR(SQRT((1-I515^2)/U515), "X")</f>
        <v>5.9933368505417639E-3</v>
      </c>
      <c r="K515" s="32">
        <f t="shared" si="91"/>
        <v>166.85195992439597</v>
      </c>
      <c r="L515" s="8">
        <v>1</v>
      </c>
      <c r="M515" s="9">
        <v>0</v>
      </c>
      <c r="N515" s="8">
        <v>0</v>
      </c>
      <c r="O515" s="9">
        <v>0</v>
      </c>
      <c r="P515" s="9">
        <v>1</v>
      </c>
      <c r="Q515" s="9">
        <v>0</v>
      </c>
      <c r="R515" s="9">
        <v>0</v>
      </c>
      <c r="S515" s="8">
        <v>26387</v>
      </c>
      <c r="T515" s="9">
        <v>73</v>
      </c>
      <c r="U515" s="9">
        <f t="shared" si="92"/>
        <v>26313</v>
      </c>
      <c r="V515" s="9">
        <f>COUNTIF(B:B,B515)</f>
        <v>24</v>
      </c>
      <c r="W515" s="7">
        <v>15.5</v>
      </c>
      <c r="X515" s="7">
        <f>BM515-W515-6</f>
        <v>15.269599999999997</v>
      </c>
      <c r="Y515" s="9">
        <v>1</v>
      </c>
      <c r="Z515" s="9">
        <v>0</v>
      </c>
      <c r="AA515" s="9">
        <v>1</v>
      </c>
      <c r="AB515" s="9">
        <v>0</v>
      </c>
      <c r="AC515" s="9">
        <v>0</v>
      </c>
      <c r="AD515" s="29">
        <v>0</v>
      </c>
      <c r="AE515" s="9">
        <v>0</v>
      </c>
      <c r="AF515" s="9">
        <v>1</v>
      </c>
      <c r="AG515" s="29">
        <v>0</v>
      </c>
      <c r="AH515" s="9">
        <v>0</v>
      </c>
      <c r="AI515" s="29">
        <v>1</v>
      </c>
      <c r="AJ515" s="20">
        <v>1993</v>
      </c>
      <c r="AK515" s="32">
        <f t="shared" si="86"/>
        <v>0.19130000000000003</v>
      </c>
      <c r="AL515" s="32">
        <v>0.1027</v>
      </c>
      <c r="AM515" s="32">
        <v>0.4718</v>
      </c>
      <c r="AN515" s="42">
        <v>0.23419999999999999</v>
      </c>
      <c r="AO515" s="41">
        <f t="shared" si="87"/>
        <v>0.52929399999999993</v>
      </c>
      <c r="AP515" s="17">
        <v>0.47070600000000001</v>
      </c>
      <c r="AQ515">
        <v>1</v>
      </c>
      <c r="AR515" s="39">
        <v>0</v>
      </c>
      <c r="AS515" t="s">
        <v>98</v>
      </c>
      <c r="AT515" s="39" t="s">
        <v>98</v>
      </c>
      <c r="AU515">
        <v>0</v>
      </c>
      <c r="AV515" s="17">
        <v>1</v>
      </c>
      <c r="AW515">
        <v>0.28499999999999998</v>
      </c>
      <c r="AX515" s="17">
        <f t="shared" si="88"/>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0</v>
      </c>
      <c r="BT515">
        <v>1</v>
      </c>
      <c r="BU515" s="17">
        <v>0</v>
      </c>
      <c r="BV515">
        <v>0</v>
      </c>
      <c r="BW515">
        <v>0</v>
      </c>
      <c r="BX515">
        <v>0</v>
      </c>
      <c r="BY515" s="17">
        <v>1</v>
      </c>
      <c r="BZ515">
        <v>0</v>
      </c>
      <c r="CA515">
        <v>0</v>
      </c>
      <c r="CB515">
        <v>0</v>
      </c>
      <c r="CC515">
        <v>0</v>
      </c>
      <c r="CD515" s="17">
        <v>0</v>
      </c>
      <c r="CE515">
        <v>1</v>
      </c>
      <c r="CF515">
        <v>0</v>
      </c>
      <c r="CG515">
        <v>0</v>
      </c>
      <c r="CH515">
        <v>0</v>
      </c>
      <c r="CI515">
        <v>1</v>
      </c>
      <c r="CJ515">
        <v>0</v>
      </c>
      <c r="CK515">
        <v>0</v>
      </c>
      <c r="CL515">
        <v>1</v>
      </c>
      <c r="CM515">
        <v>0</v>
      </c>
      <c r="CN515">
        <v>1</v>
      </c>
      <c r="CO515">
        <v>1</v>
      </c>
      <c r="CP515" s="17">
        <v>1</v>
      </c>
      <c r="CQ515">
        <v>0.14599999999999999</v>
      </c>
      <c r="CR515">
        <v>118</v>
      </c>
      <c r="CS515">
        <v>1</v>
      </c>
      <c r="CT515">
        <v>0</v>
      </c>
      <c r="CU515">
        <v>27</v>
      </c>
      <c r="DA515" s="33" t="s">
        <v>85</v>
      </c>
    </row>
    <row r="516" spans="1:105" x14ac:dyDescent="0.25">
      <c r="A516">
        <v>515</v>
      </c>
      <c r="B516">
        <v>34</v>
      </c>
      <c r="C516" s="24" t="s">
        <v>321</v>
      </c>
      <c r="D516" s="12">
        <v>12.29</v>
      </c>
      <c r="E516" s="13">
        <v>0.28000000000000003</v>
      </c>
      <c r="F516" s="7">
        <f t="shared" si="85"/>
        <v>43.892857142857139</v>
      </c>
      <c r="G516" s="7">
        <f t="shared" si="89"/>
        <v>12.01</v>
      </c>
      <c r="H516" s="15">
        <f t="shared" si="90"/>
        <v>12.569999999999999</v>
      </c>
      <c r="I516" s="11">
        <f>IFERROR(F516/SQRT(F516^2+U516), "X")</f>
        <v>0.25709437715131611</v>
      </c>
      <c r="J516" s="32">
        <f>IFERROR(SQRT((1-I516^2)/U516), "X")</f>
        <v>5.8573169733416195E-3</v>
      </c>
      <c r="K516" s="32">
        <f t="shared" si="91"/>
        <v>170.7266320998668</v>
      </c>
      <c r="L516" s="8">
        <v>1</v>
      </c>
      <c r="M516" s="9">
        <v>0</v>
      </c>
      <c r="N516" s="8">
        <v>0</v>
      </c>
      <c r="O516" s="9">
        <v>0</v>
      </c>
      <c r="P516" s="9">
        <v>1</v>
      </c>
      <c r="Q516" s="9">
        <v>0</v>
      </c>
      <c r="R516" s="9">
        <v>0</v>
      </c>
      <c r="S516" s="8">
        <v>27295</v>
      </c>
      <c r="T516" s="9">
        <v>73</v>
      </c>
      <c r="U516" s="9">
        <f t="shared" si="92"/>
        <v>27221</v>
      </c>
      <c r="V516" s="9">
        <f>COUNTIF(B:B,B516)</f>
        <v>24</v>
      </c>
      <c r="W516" s="7">
        <v>15.5</v>
      </c>
      <c r="X516" s="7">
        <f>BM516-W516-6</f>
        <v>15.610999999999997</v>
      </c>
      <c r="Y516" s="9">
        <v>1</v>
      </c>
      <c r="Z516" s="9">
        <v>0</v>
      </c>
      <c r="AA516" s="9">
        <v>1</v>
      </c>
      <c r="AB516" s="9">
        <v>0</v>
      </c>
      <c r="AC516" s="9">
        <v>0</v>
      </c>
      <c r="AD516" s="29">
        <v>0</v>
      </c>
      <c r="AE516" s="9">
        <v>0</v>
      </c>
      <c r="AF516" s="9">
        <v>1</v>
      </c>
      <c r="AG516" s="29">
        <v>0</v>
      </c>
      <c r="AH516" s="9">
        <v>0</v>
      </c>
      <c r="AI516" s="29">
        <v>1</v>
      </c>
      <c r="AJ516" s="20">
        <v>1999</v>
      </c>
      <c r="AK516" s="32">
        <f t="shared" si="86"/>
        <v>0.16289999999999993</v>
      </c>
      <c r="AL516" s="32">
        <v>9.69E-2</v>
      </c>
      <c r="AM516" s="32">
        <v>0.49940000000000001</v>
      </c>
      <c r="AN516" s="42">
        <v>0.24079999999999999</v>
      </c>
      <c r="AO516" s="41">
        <f t="shared" si="87"/>
        <v>0.53514991000000001</v>
      </c>
      <c r="AP516" s="17">
        <v>0.46485008999999999</v>
      </c>
      <c r="AQ516">
        <v>1</v>
      </c>
      <c r="AR516" s="39">
        <v>0</v>
      </c>
      <c r="AS516" t="s">
        <v>98</v>
      </c>
      <c r="AT516" s="39" t="s">
        <v>98</v>
      </c>
      <c r="AU516">
        <v>0</v>
      </c>
      <c r="AV516" s="17">
        <v>1</v>
      </c>
      <c r="AW516">
        <v>0.28489999999999999</v>
      </c>
      <c r="AX516" s="17">
        <f t="shared" si="88"/>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0</v>
      </c>
      <c r="BT516">
        <v>1</v>
      </c>
      <c r="BU516" s="17">
        <v>0</v>
      </c>
      <c r="BV516">
        <v>0</v>
      </c>
      <c r="BW516">
        <v>0</v>
      </c>
      <c r="BX516">
        <v>0</v>
      </c>
      <c r="BY516" s="17">
        <v>1</v>
      </c>
      <c r="BZ516">
        <v>0</v>
      </c>
      <c r="CA516">
        <v>0</v>
      </c>
      <c r="CB516">
        <v>0</v>
      </c>
      <c r="CC516">
        <v>0</v>
      </c>
      <c r="CD516" s="17">
        <v>0</v>
      </c>
      <c r="CE516">
        <v>1</v>
      </c>
      <c r="CF516">
        <v>0</v>
      </c>
      <c r="CG516">
        <v>0</v>
      </c>
      <c r="CH516">
        <v>0</v>
      </c>
      <c r="CI516">
        <v>1</v>
      </c>
      <c r="CJ516">
        <v>0</v>
      </c>
      <c r="CK516">
        <v>0</v>
      </c>
      <c r="CL516">
        <v>1</v>
      </c>
      <c r="CM516">
        <v>0</v>
      </c>
      <c r="CN516">
        <v>1</v>
      </c>
      <c r="CO516">
        <v>1</v>
      </c>
      <c r="CP516" s="17">
        <v>1</v>
      </c>
      <c r="CQ516">
        <v>0.14599999999999999</v>
      </c>
      <c r="CR516">
        <v>118</v>
      </c>
      <c r="CS516">
        <v>1</v>
      </c>
      <c r="CT516">
        <v>0</v>
      </c>
      <c r="CU516">
        <v>27</v>
      </c>
      <c r="DA516" s="33" t="s">
        <v>85</v>
      </c>
    </row>
    <row r="517" spans="1:105" x14ac:dyDescent="0.25">
      <c r="A517">
        <v>516</v>
      </c>
      <c r="B517">
        <v>34</v>
      </c>
      <c r="C517" s="24" t="s">
        <v>321</v>
      </c>
      <c r="D517" s="12">
        <v>5.17</v>
      </c>
      <c r="E517" s="13">
        <v>0.24</v>
      </c>
      <c r="F517" s="7">
        <f t="shared" si="85"/>
        <v>21.541666666666668</v>
      </c>
      <c r="G517" s="7">
        <f t="shared" si="89"/>
        <v>4.93</v>
      </c>
      <c r="H517" s="15">
        <f t="shared" si="90"/>
        <v>5.41</v>
      </c>
      <c r="I517" s="11">
        <f>IFERROR(F517/SQRT(F517^2+U517), "X")</f>
        <v>0.12596594997664462</v>
      </c>
      <c r="J517" s="32">
        <f>IFERROR(SQRT((1-I517^2)/U517), "X")</f>
        <v>5.8475489350860175E-3</v>
      </c>
      <c r="K517" s="32">
        <f t="shared" si="91"/>
        <v>171.01182240645755</v>
      </c>
      <c r="L517" s="8">
        <v>1</v>
      </c>
      <c r="M517" s="9">
        <v>0</v>
      </c>
      <c r="N517" s="8">
        <v>0</v>
      </c>
      <c r="O517" s="9">
        <v>0</v>
      </c>
      <c r="P517" s="9">
        <v>1</v>
      </c>
      <c r="Q517" s="9">
        <v>0</v>
      </c>
      <c r="R517" s="9">
        <v>0</v>
      </c>
      <c r="S517" s="8">
        <v>28855</v>
      </c>
      <c r="T517" s="9">
        <v>73</v>
      </c>
      <c r="U517" s="9">
        <f t="shared" si="92"/>
        <v>28781</v>
      </c>
      <c r="V517" s="9">
        <f>COUNTIF(B:B,B517)</f>
        <v>24</v>
      </c>
      <c r="W517" s="7">
        <v>5</v>
      </c>
      <c r="X517" s="7">
        <f>BM517-W517-6</f>
        <v>21.476599999999998</v>
      </c>
      <c r="Y517" s="9">
        <v>1</v>
      </c>
      <c r="Z517" s="9">
        <v>0</v>
      </c>
      <c r="AA517" s="9">
        <v>1</v>
      </c>
      <c r="AB517" s="9">
        <v>0</v>
      </c>
      <c r="AC517" s="9">
        <v>0</v>
      </c>
      <c r="AD517" s="29">
        <v>0</v>
      </c>
      <c r="AE517" s="9">
        <v>0</v>
      </c>
      <c r="AF517" s="9">
        <v>1</v>
      </c>
      <c r="AG517" s="29">
        <v>0</v>
      </c>
      <c r="AH517" s="9">
        <v>0</v>
      </c>
      <c r="AI517" s="29">
        <v>1</v>
      </c>
      <c r="AJ517" s="20">
        <v>1983</v>
      </c>
      <c r="AK517" s="32">
        <f t="shared" si="86"/>
        <v>0.75960000000000005</v>
      </c>
      <c r="AL517" s="32">
        <v>0.14369999999999999</v>
      </c>
      <c r="AM517" s="32">
        <v>9.5100000000000004E-2</v>
      </c>
      <c r="AN517" s="42">
        <v>1.6000000000000001E-3</v>
      </c>
      <c r="AO517" s="41">
        <f t="shared" si="87"/>
        <v>0.54134831999999999</v>
      </c>
      <c r="AP517" s="17">
        <v>0.45865168000000001</v>
      </c>
      <c r="AQ517">
        <v>1</v>
      </c>
      <c r="AR517" s="39">
        <v>0</v>
      </c>
      <c r="AS517" t="s">
        <v>98</v>
      </c>
      <c r="AT517" s="39" t="s">
        <v>98</v>
      </c>
      <c r="AU517">
        <v>0</v>
      </c>
      <c r="AV517" s="17">
        <v>1</v>
      </c>
      <c r="AW517">
        <v>0.79579999999999995</v>
      </c>
      <c r="AX517" s="17">
        <f t="shared" si="88"/>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0</v>
      </c>
      <c r="BT517">
        <v>1</v>
      </c>
      <c r="BU517" s="17">
        <v>0</v>
      </c>
      <c r="BV517">
        <v>0</v>
      </c>
      <c r="BW517">
        <v>0</v>
      </c>
      <c r="BX517">
        <v>0</v>
      </c>
      <c r="BY517" s="17">
        <v>1</v>
      </c>
      <c r="BZ517">
        <v>0</v>
      </c>
      <c r="CA517">
        <v>0</v>
      </c>
      <c r="CB517">
        <v>0</v>
      </c>
      <c r="CC517">
        <v>0</v>
      </c>
      <c r="CD517" s="17">
        <v>0</v>
      </c>
      <c r="CE517">
        <v>1</v>
      </c>
      <c r="CF517">
        <v>0</v>
      </c>
      <c r="CG517">
        <v>0</v>
      </c>
      <c r="CH517">
        <v>0</v>
      </c>
      <c r="CI517">
        <v>1</v>
      </c>
      <c r="CJ517">
        <v>0</v>
      </c>
      <c r="CK517">
        <v>0</v>
      </c>
      <c r="CL517">
        <v>1</v>
      </c>
      <c r="CM517">
        <v>0</v>
      </c>
      <c r="CN517">
        <v>1</v>
      </c>
      <c r="CO517">
        <v>1</v>
      </c>
      <c r="CP517" s="17">
        <v>1</v>
      </c>
      <c r="CQ517">
        <v>0.14599999999999999</v>
      </c>
      <c r="CR517">
        <v>118</v>
      </c>
      <c r="CS517">
        <v>1</v>
      </c>
      <c r="CT517">
        <v>0</v>
      </c>
      <c r="CU517">
        <v>27</v>
      </c>
      <c r="DA517" s="33" t="s">
        <v>85</v>
      </c>
    </row>
    <row r="518" spans="1:105" x14ac:dyDescent="0.25">
      <c r="A518">
        <v>517</v>
      </c>
      <c r="B518">
        <v>34</v>
      </c>
      <c r="C518" s="24" t="s">
        <v>321</v>
      </c>
      <c r="D518" s="12">
        <v>5.09</v>
      </c>
      <c r="E518" s="13">
        <v>0.25</v>
      </c>
      <c r="F518" s="7">
        <f t="shared" si="85"/>
        <v>20.36</v>
      </c>
      <c r="G518" s="7">
        <f t="shared" si="89"/>
        <v>4.84</v>
      </c>
      <c r="H518" s="15">
        <f t="shared" si="90"/>
        <v>5.34</v>
      </c>
      <c r="I518" s="11">
        <f>IFERROR(F518/SQRT(F518^2+U518), "X")</f>
        <v>0.1245113704291685</v>
      </c>
      <c r="J518" s="32">
        <f>IFERROR(SQRT((1-I518^2)/U518), "X")</f>
        <v>6.1154897067371566E-3</v>
      </c>
      <c r="K518" s="32">
        <f t="shared" si="91"/>
        <v>163.51920254208679</v>
      </c>
      <c r="L518" s="8">
        <v>1</v>
      </c>
      <c r="M518" s="9">
        <v>0</v>
      </c>
      <c r="N518" s="8">
        <v>0</v>
      </c>
      <c r="O518" s="9">
        <v>0</v>
      </c>
      <c r="P518" s="9">
        <v>1</v>
      </c>
      <c r="Q518" s="9">
        <v>0</v>
      </c>
      <c r="R518" s="9">
        <v>0</v>
      </c>
      <c r="S518" s="8">
        <v>26398</v>
      </c>
      <c r="T518" s="9">
        <v>73</v>
      </c>
      <c r="U518" s="9">
        <f t="shared" si="92"/>
        <v>26324</v>
      </c>
      <c r="V518" s="9">
        <f>COUNTIF(B:B,B518)</f>
        <v>24</v>
      </c>
      <c r="W518" s="7">
        <v>5</v>
      </c>
      <c r="X518" s="7">
        <f>BM518-W518-6</f>
        <v>22.099899999999998</v>
      </c>
      <c r="Y518" s="9">
        <v>1</v>
      </c>
      <c r="Z518" s="9">
        <v>0</v>
      </c>
      <c r="AA518" s="9">
        <v>1</v>
      </c>
      <c r="AB518" s="9">
        <v>0</v>
      </c>
      <c r="AC518" s="9">
        <v>0</v>
      </c>
      <c r="AD518" s="29">
        <v>0</v>
      </c>
      <c r="AE518" s="9">
        <v>0</v>
      </c>
      <c r="AF518" s="9">
        <v>1</v>
      </c>
      <c r="AG518" s="29">
        <v>0</v>
      </c>
      <c r="AH518" s="9">
        <v>0</v>
      </c>
      <c r="AI518" s="29">
        <v>1</v>
      </c>
      <c r="AJ518" s="20">
        <v>1993</v>
      </c>
      <c r="AK518" s="32">
        <f t="shared" si="86"/>
        <v>0.69320000000000004</v>
      </c>
      <c r="AL518" s="32">
        <v>0.1447</v>
      </c>
      <c r="AM518" s="32">
        <v>0.1585</v>
      </c>
      <c r="AN518" s="42">
        <v>3.5999999999999999E-3</v>
      </c>
      <c r="AO518" s="41">
        <f t="shared" si="87"/>
        <v>0.52929399999999993</v>
      </c>
      <c r="AP518" s="17">
        <v>0.47070600000000001</v>
      </c>
      <c r="AQ518">
        <v>1</v>
      </c>
      <c r="AR518" s="39">
        <v>0</v>
      </c>
      <c r="AS518" t="s">
        <v>98</v>
      </c>
      <c r="AT518" s="39" t="s">
        <v>98</v>
      </c>
      <c r="AU518">
        <v>0</v>
      </c>
      <c r="AV518" s="17">
        <v>1</v>
      </c>
      <c r="AW518">
        <v>0.76400000000000001</v>
      </c>
      <c r="AX518" s="17">
        <f t="shared" si="88"/>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0</v>
      </c>
      <c r="BT518">
        <v>1</v>
      </c>
      <c r="BU518" s="17">
        <v>0</v>
      </c>
      <c r="BV518">
        <v>0</v>
      </c>
      <c r="BW518">
        <v>0</v>
      </c>
      <c r="BX518">
        <v>0</v>
      </c>
      <c r="BY518" s="17">
        <v>1</v>
      </c>
      <c r="BZ518">
        <v>0</v>
      </c>
      <c r="CA518">
        <v>0</v>
      </c>
      <c r="CB518">
        <v>0</v>
      </c>
      <c r="CC518">
        <v>0</v>
      </c>
      <c r="CD518" s="17">
        <v>0</v>
      </c>
      <c r="CE518">
        <v>1</v>
      </c>
      <c r="CF518">
        <v>0</v>
      </c>
      <c r="CG518">
        <v>0</v>
      </c>
      <c r="CH518">
        <v>0</v>
      </c>
      <c r="CI518">
        <v>1</v>
      </c>
      <c r="CJ518">
        <v>0</v>
      </c>
      <c r="CK518">
        <v>0</v>
      </c>
      <c r="CL518">
        <v>1</v>
      </c>
      <c r="CM518">
        <v>0</v>
      </c>
      <c r="CN518">
        <v>1</v>
      </c>
      <c r="CO518">
        <v>1</v>
      </c>
      <c r="CP518" s="17">
        <v>1</v>
      </c>
      <c r="CQ518">
        <v>0.14599999999999999</v>
      </c>
      <c r="CR518">
        <v>118</v>
      </c>
      <c r="CS518">
        <v>1</v>
      </c>
      <c r="CT518">
        <v>0</v>
      </c>
      <c r="CU518">
        <v>27</v>
      </c>
      <c r="DA518" s="33" t="s">
        <v>85</v>
      </c>
    </row>
    <row r="519" spans="1:105" x14ac:dyDescent="0.25">
      <c r="A519">
        <v>518</v>
      </c>
      <c r="B519">
        <v>34</v>
      </c>
      <c r="C519" s="24" t="s">
        <v>321</v>
      </c>
      <c r="D519" s="12">
        <v>5.15</v>
      </c>
      <c r="E519" s="13">
        <v>0.25</v>
      </c>
      <c r="F519" s="7">
        <f t="shared" si="85"/>
        <v>20.6</v>
      </c>
      <c r="G519" s="7">
        <f t="shared" si="89"/>
        <v>4.9000000000000004</v>
      </c>
      <c r="H519" s="15">
        <f t="shared" si="90"/>
        <v>5.4</v>
      </c>
      <c r="I519" s="11">
        <f>IFERROR(F519/SQRT(F519^2+U519), "X")</f>
        <v>0.11862738625856023</v>
      </c>
      <c r="J519" s="32">
        <f>IFERROR(SQRT((1-I519^2)/U519), "X")</f>
        <v>5.7586109834252535E-3</v>
      </c>
      <c r="K519" s="32">
        <f t="shared" si="91"/>
        <v>173.65298730514255</v>
      </c>
      <c r="L519" s="8">
        <v>1</v>
      </c>
      <c r="M519" s="9">
        <v>0</v>
      </c>
      <c r="N519" s="8">
        <v>0</v>
      </c>
      <c r="O519" s="9">
        <v>0</v>
      </c>
      <c r="P519" s="9">
        <v>1</v>
      </c>
      <c r="Q519" s="9">
        <v>0</v>
      </c>
      <c r="R519" s="9">
        <v>0</v>
      </c>
      <c r="S519" s="8">
        <v>29805</v>
      </c>
      <c r="T519" s="9">
        <v>73</v>
      </c>
      <c r="U519" s="9">
        <f t="shared" si="92"/>
        <v>29731</v>
      </c>
      <c r="V519" s="9">
        <f>COUNTIF(B:B,B519)</f>
        <v>24</v>
      </c>
      <c r="W519" s="7">
        <v>5</v>
      </c>
      <c r="X519" s="7">
        <f>BM519-W519-6</f>
        <v>22.079599999999999</v>
      </c>
      <c r="Y519" s="9">
        <v>1</v>
      </c>
      <c r="Z519" s="9">
        <v>0</v>
      </c>
      <c r="AA519" s="9">
        <v>1</v>
      </c>
      <c r="AB519" s="9">
        <v>0</v>
      </c>
      <c r="AC519" s="9">
        <v>0</v>
      </c>
      <c r="AD519" s="29">
        <v>0</v>
      </c>
      <c r="AE519" s="9">
        <v>0</v>
      </c>
      <c r="AF519" s="9">
        <v>1</v>
      </c>
      <c r="AG519" s="29">
        <v>0</v>
      </c>
      <c r="AH519" s="9">
        <v>0</v>
      </c>
      <c r="AI519" s="29">
        <v>1</v>
      </c>
      <c r="AJ519" s="20">
        <v>1999</v>
      </c>
      <c r="AK519" s="32">
        <f t="shared" si="86"/>
        <v>0.61990000000000001</v>
      </c>
      <c r="AL519" s="32">
        <v>0.14649999999999999</v>
      </c>
      <c r="AM519" s="32">
        <v>0.22819999999999999</v>
      </c>
      <c r="AN519" s="42">
        <v>5.4000000000000003E-3</v>
      </c>
      <c r="AO519" s="41">
        <f t="shared" si="87"/>
        <v>0.53514991000000001</v>
      </c>
      <c r="AP519" s="17">
        <v>0.46485008999999999</v>
      </c>
      <c r="AQ519">
        <v>1</v>
      </c>
      <c r="AR519" s="39">
        <v>0</v>
      </c>
      <c r="AS519" t="s">
        <v>98</v>
      </c>
      <c r="AT519" s="39" t="s">
        <v>98</v>
      </c>
      <c r="AU519">
        <v>0</v>
      </c>
      <c r="AV519" s="17">
        <v>1</v>
      </c>
      <c r="AW519">
        <v>0.75</v>
      </c>
      <c r="AX519" s="17">
        <f t="shared" si="88"/>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0</v>
      </c>
      <c r="BT519">
        <v>1</v>
      </c>
      <c r="BU519" s="17">
        <v>0</v>
      </c>
      <c r="BV519">
        <v>0</v>
      </c>
      <c r="BW519">
        <v>0</v>
      </c>
      <c r="BX519">
        <v>0</v>
      </c>
      <c r="BY519" s="17">
        <v>1</v>
      </c>
      <c r="BZ519">
        <v>0</v>
      </c>
      <c r="CA519">
        <v>0</v>
      </c>
      <c r="CB519">
        <v>0</v>
      </c>
      <c r="CC519">
        <v>0</v>
      </c>
      <c r="CD519" s="17">
        <v>0</v>
      </c>
      <c r="CE519">
        <v>1</v>
      </c>
      <c r="CF519">
        <v>0</v>
      </c>
      <c r="CG519">
        <v>0</v>
      </c>
      <c r="CH519">
        <v>0</v>
      </c>
      <c r="CI519">
        <v>1</v>
      </c>
      <c r="CJ519">
        <v>0</v>
      </c>
      <c r="CK519">
        <v>0</v>
      </c>
      <c r="CL519">
        <v>1</v>
      </c>
      <c r="CM519">
        <v>0</v>
      </c>
      <c r="CN519">
        <v>1</v>
      </c>
      <c r="CO519">
        <v>1</v>
      </c>
      <c r="CP519" s="17">
        <v>1</v>
      </c>
      <c r="CQ519">
        <v>0.14599999999999999</v>
      </c>
      <c r="CR519">
        <v>118</v>
      </c>
      <c r="CS519">
        <v>1</v>
      </c>
      <c r="CT519">
        <v>0</v>
      </c>
      <c r="CU519">
        <v>27</v>
      </c>
      <c r="DA519" s="33" t="s">
        <v>85</v>
      </c>
    </row>
    <row r="520" spans="1:105" x14ac:dyDescent="0.25">
      <c r="A520">
        <v>519</v>
      </c>
      <c r="B520">
        <v>34</v>
      </c>
      <c r="C520" s="24" t="s">
        <v>321</v>
      </c>
      <c r="D520" s="12">
        <v>0.82</v>
      </c>
      <c r="E520" s="13">
        <v>0.26</v>
      </c>
      <c r="F520" s="7">
        <f t="shared" si="85"/>
        <v>3.1538461538461537</v>
      </c>
      <c r="G520" s="7">
        <f t="shared" si="89"/>
        <v>0.55999999999999994</v>
      </c>
      <c r="H520" s="15">
        <f t="shared" si="90"/>
        <v>1.08</v>
      </c>
      <c r="I520" s="11">
        <f>IFERROR(F520/SQRT(F520^2+U520), "X")</f>
        <v>1.8587138339873844E-2</v>
      </c>
      <c r="J520" s="32">
        <f>IFERROR(SQRT((1-I520^2)/U520), "X")</f>
        <v>5.8934828882526826E-3</v>
      </c>
      <c r="K520" s="32">
        <f t="shared" si="91"/>
        <v>169.67895198156467</v>
      </c>
      <c r="L520" s="8">
        <v>1</v>
      </c>
      <c r="M520" s="9">
        <v>0</v>
      </c>
      <c r="N520" s="8">
        <v>0</v>
      </c>
      <c r="O520" s="9">
        <v>0</v>
      </c>
      <c r="P520" s="9">
        <v>1</v>
      </c>
      <c r="Q520" s="9">
        <v>0</v>
      </c>
      <c r="R520" s="9">
        <v>0</v>
      </c>
      <c r="S520" s="8">
        <v>28855</v>
      </c>
      <c r="T520" s="9">
        <v>73</v>
      </c>
      <c r="U520" s="9">
        <f t="shared" si="92"/>
        <v>28781</v>
      </c>
      <c r="V520" s="9">
        <f>COUNTIF(B:B,B520)</f>
        <v>24</v>
      </c>
      <c r="W520" s="7">
        <v>8</v>
      </c>
      <c r="X520" s="7">
        <f>BM520-W520-6</f>
        <v>20.878999999999998</v>
      </c>
      <c r="Y520" s="9">
        <v>1</v>
      </c>
      <c r="Z520" s="9">
        <v>0</v>
      </c>
      <c r="AA520" s="9">
        <v>1</v>
      </c>
      <c r="AB520" s="9">
        <v>0</v>
      </c>
      <c r="AC520" s="9">
        <v>0</v>
      </c>
      <c r="AD520" s="29">
        <v>0</v>
      </c>
      <c r="AE520" s="9">
        <v>0</v>
      </c>
      <c r="AF520" s="9">
        <v>1</v>
      </c>
      <c r="AG520" s="29">
        <v>0</v>
      </c>
      <c r="AH520" s="9">
        <v>0</v>
      </c>
      <c r="AI520" s="29">
        <v>1</v>
      </c>
      <c r="AJ520" s="20">
        <v>1983</v>
      </c>
      <c r="AK520" s="32">
        <f t="shared" si="86"/>
        <v>0.75960000000000005</v>
      </c>
      <c r="AL520" s="32">
        <v>0.14369999999999999</v>
      </c>
      <c r="AM520" s="32">
        <v>9.5100000000000004E-2</v>
      </c>
      <c r="AN520" s="42">
        <v>1.6000000000000001E-3</v>
      </c>
      <c r="AO520" s="41">
        <f t="shared" si="87"/>
        <v>0.54134831999999999</v>
      </c>
      <c r="AP520" s="17">
        <v>0.45865168000000001</v>
      </c>
      <c r="AQ520">
        <v>1</v>
      </c>
      <c r="AR520" s="39">
        <v>0</v>
      </c>
      <c r="AS520" t="s">
        <v>98</v>
      </c>
      <c r="AT520" s="39" t="s">
        <v>98</v>
      </c>
      <c r="AU520">
        <v>0</v>
      </c>
      <c r="AV520" s="17">
        <v>1</v>
      </c>
      <c r="AW520">
        <v>0.30980000000000002</v>
      </c>
      <c r="AX520" s="17">
        <f t="shared" si="88"/>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0</v>
      </c>
      <c r="BT520">
        <v>1</v>
      </c>
      <c r="BU520" s="17">
        <v>0</v>
      </c>
      <c r="BV520">
        <v>0</v>
      </c>
      <c r="BW520">
        <v>0</v>
      </c>
      <c r="BX520">
        <v>0</v>
      </c>
      <c r="BY520" s="17">
        <v>1</v>
      </c>
      <c r="BZ520">
        <v>0</v>
      </c>
      <c r="CA520">
        <v>0</v>
      </c>
      <c r="CB520">
        <v>0</v>
      </c>
      <c r="CC520">
        <v>0</v>
      </c>
      <c r="CD520" s="17">
        <v>0</v>
      </c>
      <c r="CE520">
        <v>1</v>
      </c>
      <c r="CF520">
        <v>0</v>
      </c>
      <c r="CG520">
        <v>0</v>
      </c>
      <c r="CH520">
        <v>0</v>
      </c>
      <c r="CI520">
        <v>1</v>
      </c>
      <c r="CJ520">
        <v>0</v>
      </c>
      <c r="CK520">
        <v>0</v>
      </c>
      <c r="CL520">
        <v>1</v>
      </c>
      <c r="CM520">
        <v>0</v>
      </c>
      <c r="CN520">
        <v>1</v>
      </c>
      <c r="CO520">
        <v>1</v>
      </c>
      <c r="CP520" s="17">
        <v>1</v>
      </c>
      <c r="CQ520">
        <v>0.14599999999999999</v>
      </c>
      <c r="CR520">
        <v>118</v>
      </c>
      <c r="CS520">
        <v>1</v>
      </c>
      <c r="CT520">
        <v>0</v>
      </c>
      <c r="CU520">
        <v>27</v>
      </c>
      <c r="DA520" s="33" t="s">
        <v>85</v>
      </c>
    </row>
    <row r="521" spans="1:105" x14ac:dyDescent="0.25">
      <c r="A521">
        <v>520</v>
      </c>
      <c r="B521">
        <v>34</v>
      </c>
      <c r="C521" s="24" t="s">
        <v>321</v>
      </c>
      <c r="D521" s="12">
        <v>0.72</v>
      </c>
      <c r="E521" s="13">
        <v>0.24</v>
      </c>
      <c r="F521" s="7">
        <f t="shared" si="85"/>
        <v>3</v>
      </c>
      <c r="G521" s="7">
        <f t="shared" si="89"/>
        <v>0.48</v>
      </c>
      <c r="H521" s="15">
        <f t="shared" si="90"/>
        <v>0.96</v>
      </c>
      <c r="I521" s="11">
        <f>IFERROR(F521/SQRT(F521^2+U521), "X")</f>
        <v>1.8487197683350179E-2</v>
      </c>
      <c r="J521" s="32">
        <f>IFERROR(SQRT((1-I521^2)/U521), "X")</f>
        <v>6.1623992277833927E-3</v>
      </c>
      <c r="K521" s="32">
        <f t="shared" si="91"/>
        <v>162.27445886522005</v>
      </c>
      <c r="L521" s="8">
        <v>1</v>
      </c>
      <c r="M521" s="9">
        <v>0</v>
      </c>
      <c r="N521" s="8">
        <v>0</v>
      </c>
      <c r="O521" s="9">
        <v>0</v>
      </c>
      <c r="P521" s="9">
        <v>1</v>
      </c>
      <c r="Q521" s="9">
        <v>0</v>
      </c>
      <c r="R521" s="9">
        <v>0</v>
      </c>
      <c r="S521" s="8">
        <v>26398</v>
      </c>
      <c r="T521" s="9">
        <v>73</v>
      </c>
      <c r="U521" s="9">
        <f t="shared" si="92"/>
        <v>26324</v>
      </c>
      <c r="V521" s="9">
        <f>COUNTIF(B:B,B521)</f>
        <v>24</v>
      </c>
      <c r="W521" s="7">
        <v>8</v>
      </c>
      <c r="X521" s="7">
        <f>BM521-W521-6</f>
        <v>22.769599999999997</v>
      </c>
      <c r="Y521" s="9">
        <v>1</v>
      </c>
      <c r="Z521" s="9">
        <v>0</v>
      </c>
      <c r="AA521" s="9">
        <v>1</v>
      </c>
      <c r="AB521" s="9">
        <v>0</v>
      </c>
      <c r="AC521" s="9">
        <v>0</v>
      </c>
      <c r="AD521" s="29">
        <v>0</v>
      </c>
      <c r="AE521" s="9">
        <v>0</v>
      </c>
      <c r="AF521" s="9">
        <v>1</v>
      </c>
      <c r="AG521" s="29">
        <v>0</v>
      </c>
      <c r="AH521" s="9">
        <v>0</v>
      </c>
      <c r="AI521" s="29">
        <v>1</v>
      </c>
      <c r="AJ521" s="20">
        <v>1993</v>
      </c>
      <c r="AK521" s="32">
        <f t="shared" si="86"/>
        <v>0.69320000000000004</v>
      </c>
      <c r="AL521" s="32">
        <v>0.1447</v>
      </c>
      <c r="AM521" s="32">
        <v>0.1585</v>
      </c>
      <c r="AN521" s="42">
        <v>3.5999999999999999E-3</v>
      </c>
      <c r="AO521" s="41">
        <f t="shared" si="87"/>
        <v>0.52929399999999993</v>
      </c>
      <c r="AP521" s="17">
        <v>0.47070600000000001</v>
      </c>
      <c r="AQ521">
        <v>1</v>
      </c>
      <c r="AR521" s="39">
        <v>0</v>
      </c>
      <c r="AS521" t="s">
        <v>98</v>
      </c>
      <c r="AT521" s="39" t="s">
        <v>98</v>
      </c>
      <c r="AU521">
        <v>0</v>
      </c>
      <c r="AV521" s="17">
        <v>1</v>
      </c>
      <c r="AW521">
        <v>0.28499999999999998</v>
      </c>
      <c r="AX521" s="17">
        <f t="shared" si="88"/>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0</v>
      </c>
      <c r="BT521">
        <v>1</v>
      </c>
      <c r="BU521" s="17">
        <v>0</v>
      </c>
      <c r="BV521">
        <v>0</v>
      </c>
      <c r="BW521">
        <v>0</v>
      </c>
      <c r="BX521">
        <v>0</v>
      </c>
      <c r="BY521" s="17">
        <v>1</v>
      </c>
      <c r="BZ521">
        <v>0</v>
      </c>
      <c r="CA521">
        <v>0</v>
      </c>
      <c r="CB521">
        <v>0</v>
      </c>
      <c r="CC521">
        <v>0</v>
      </c>
      <c r="CD521" s="17">
        <v>0</v>
      </c>
      <c r="CE521">
        <v>1</v>
      </c>
      <c r="CF521">
        <v>0</v>
      </c>
      <c r="CG521">
        <v>0</v>
      </c>
      <c r="CH521">
        <v>0</v>
      </c>
      <c r="CI521">
        <v>1</v>
      </c>
      <c r="CJ521">
        <v>0</v>
      </c>
      <c r="CK521">
        <v>0</v>
      </c>
      <c r="CL521">
        <v>1</v>
      </c>
      <c r="CM521">
        <v>0</v>
      </c>
      <c r="CN521">
        <v>1</v>
      </c>
      <c r="CO521">
        <v>1</v>
      </c>
      <c r="CP521" s="17">
        <v>1</v>
      </c>
      <c r="CQ521">
        <v>0.14599999999999999</v>
      </c>
      <c r="CR521">
        <v>118</v>
      </c>
      <c r="CS521">
        <v>1</v>
      </c>
      <c r="CT521">
        <v>0</v>
      </c>
      <c r="CU521">
        <v>27</v>
      </c>
      <c r="DA521" s="33" t="s">
        <v>85</v>
      </c>
    </row>
    <row r="522" spans="1:105" x14ac:dyDescent="0.25">
      <c r="A522">
        <v>521</v>
      </c>
      <c r="B522">
        <v>34</v>
      </c>
      <c r="C522" s="24" t="s">
        <v>321</v>
      </c>
      <c r="D522" s="12">
        <v>0.72</v>
      </c>
      <c r="E522" s="13">
        <v>0.22</v>
      </c>
      <c r="F522" s="7">
        <f t="shared" si="85"/>
        <v>3.2727272727272725</v>
      </c>
      <c r="G522" s="7">
        <f t="shared" si="89"/>
        <v>0.5</v>
      </c>
      <c r="H522" s="15">
        <f t="shared" si="90"/>
        <v>0.94</v>
      </c>
      <c r="I522" s="11">
        <f>IFERROR(F522/SQRT(F522^2+U522), "X")</f>
        <v>1.8976968768129054E-2</v>
      </c>
      <c r="J522" s="32">
        <f>IFERROR(SQRT((1-I522^2)/U522), "X")</f>
        <v>5.7985182347060999E-3</v>
      </c>
      <c r="K522" s="32">
        <f t="shared" si="91"/>
        <v>172.45785207928822</v>
      </c>
      <c r="L522" s="8">
        <v>1</v>
      </c>
      <c r="M522" s="9">
        <v>0</v>
      </c>
      <c r="N522" s="8">
        <v>0</v>
      </c>
      <c r="O522" s="9">
        <v>0</v>
      </c>
      <c r="P522" s="9">
        <v>1</v>
      </c>
      <c r="Q522" s="9">
        <v>0</v>
      </c>
      <c r="R522" s="9">
        <v>0</v>
      </c>
      <c r="S522" s="8">
        <v>29805</v>
      </c>
      <c r="T522" s="9">
        <v>73</v>
      </c>
      <c r="U522" s="9">
        <f t="shared" si="92"/>
        <v>29731</v>
      </c>
      <c r="V522" s="9">
        <f>COUNTIF(B:B,B522)</f>
        <v>24</v>
      </c>
      <c r="W522" s="7">
        <v>8</v>
      </c>
      <c r="X522" s="7">
        <f>BM522-W522-6</f>
        <v>23.110999999999997</v>
      </c>
      <c r="Y522" s="9">
        <v>1</v>
      </c>
      <c r="Z522" s="9">
        <v>0</v>
      </c>
      <c r="AA522" s="9">
        <v>1</v>
      </c>
      <c r="AB522" s="9">
        <v>0</v>
      </c>
      <c r="AC522" s="9">
        <v>0</v>
      </c>
      <c r="AD522" s="29">
        <v>0</v>
      </c>
      <c r="AE522" s="9">
        <v>0</v>
      </c>
      <c r="AF522" s="9">
        <v>1</v>
      </c>
      <c r="AG522" s="29">
        <v>0</v>
      </c>
      <c r="AH522" s="9">
        <v>0</v>
      </c>
      <c r="AI522" s="29">
        <v>1</v>
      </c>
      <c r="AJ522" s="20">
        <v>1999</v>
      </c>
      <c r="AK522" s="32">
        <f t="shared" si="86"/>
        <v>0.61990000000000001</v>
      </c>
      <c r="AL522" s="32">
        <v>0.14649999999999999</v>
      </c>
      <c r="AM522" s="32">
        <v>0.22819999999999999</v>
      </c>
      <c r="AN522" s="42">
        <v>5.4000000000000003E-3</v>
      </c>
      <c r="AO522" s="41">
        <f t="shared" si="87"/>
        <v>0.53514991000000001</v>
      </c>
      <c r="AP522" s="17">
        <v>0.46485008999999999</v>
      </c>
      <c r="AQ522">
        <v>1</v>
      </c>
      <c r="AR522" s="39">
        <v>0</v>
      </c>
      <c r="AS522" t="s">
        <v>98</v>
      </c>
      <c r="AT522" s="39" t="s">
        <v>98</v>
      </c>
      <c r="AU522">
        <v>0</v>
      </c>
      <c r="AV522" s="17">
        <v>1</v>
      </c>
      <c r="AW522">
        <v>0.28489999999999999</v>
      </c>
      <c r="AX522" s="17">
        <f t="shared" si="88"/>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0</v>
      </c>
      <c r="BT522">
        <v>1</v>
      </c>
      <c r="BU522" s="17">
        <v>0</v>
      </c>
      <c r="BV522">
        <v>0</v>
      </c>
      <c r="BW522">
        <v>0</v>
      </c>
      <c r="BX522">
        <v>0</v>
      </c>
      <c r="BY522" s="17">
        <v>1</v>
      </c>
      <c r="BZ522">
        <v>0</v>
      </c>
      <c r="CA522">
        <v>0</v>
      </c>
      <c r="CB522">
        <v>0</v>
      </c>
      <c r="CC522">
        <v>0</v>
      </c>
      <c r="CD522" s="17">
        <v>0</v>
      </c>
      <c r="CE522">
        <v>1</v>
      </c>
      <c r="CF522">
        <v>0</v>
      </c>
      <c r="CG522">
        <v>0</v>
      </c>
      <c r="CH522">
        <v>0</v>
      </c>
      <c r="CI522">
        <v>1</v>
      </c>
      <c r="CJ522">
        <v>0</v>
      </c>
      <c r="CK522">
        <v>0</v>
      </c>
      <c r="CL522">
        <v>1</v>
      </c>
      <c r="CM522">
        <v>0</v>
      </c>
      <c r="CN522">
        <v>1</v>
      </c>
      <c r="CO522">
        <v>1</v>
      </c>
      <c r="CP522" s="17">
        <v>1</v>
      </c>
      <c r="CQ522">
        <v>0.14599999999999999</v>
      </c>
      <c r="CR522">
        <v>118</v>
      </c>
      <c r="CS522">
        <v>1</v>
      </c>
      <c r="CT522">
        <v>0</v>
      </c>
      <c r="CU522">
        <v>27</v>
      </c>
      <c r="DA522" s="33" t="s">
        <v>85</v>
      </c>
    </row>
    <row r="523" spans="1:105" x14ac:dyDescent="0.25">
      <c r="A523">
        <v>522</v>
      </c>
      <c r="B523">
        <v>34</v>
      </c>
      <c r="C523" s="24" t="s">
        <v>321</v>
      </c>
      <c r="D523" s="12">
        <v>0.69</v>
      </c>
      <c r="E523" s="13">
        <v>0.36</v>
      </c>
      <c r="F523" s="7">
        <f t="shared" si="85"/>
        <v>1.9166666666666665</v>
      </c>
      <c r="G523" s="7">
        <f t="shared" si="89"/>
        <v>0.32999999999999996</v>
      </c>
      <c r="H523" s="15">
        <f t="shared" si="90"/>
        <v>1.0499999999999998</v>
      </c>
      <c r="I523" s="11">
        <f>IFERROR(F523/SQRT(F523^2+U523), "X")</f>
        <v>1.1297073004638739E-2</v>
      </c>
      <c r="J523" s="32">
        <f>IFERROR(SQRT((1-I523^2)/U523), "X")</f>
        <v>5.8941250458984726E-3</v>
      </c>
      <c r="K523" s="32">
        <f t="shared" si="91"/>
        <v>169.66046566926283</v>
      </c>
      <c r="L523" s="8">
        <v>1</v>
      </c>
      <c r="M523" s="9">
        <v>0</v>
      </c>
      <c r="N523" s="8">
        <v>0</v>
      </c>
      <c r="O523" s="9">
        <v>0</v>
      </c>
      <c r="P523" s="9">
        <v>1</v>
      </c>
      <c r="Q523" s="9">
        <v>0</v>
      </c>
      <c r="R523" s="9">
        <v>0</v>
      </c>
      <c r="S523" s="8">
        <v>28855</v>
      </c>
      <c r="T523" s="9">
        <v>73</v>
      </c>
      <c r="U523" s="9">
        <f t="shared" si="92"/>
        <v>28781</v>
      </c>
      <c r="V523" s="9">
        <f>COUNTIF(B:B,B523)</f>
        <v>24</v>
      </c>
      <c r="W523" s="7">
        <v>12</v>
      </c>
      <c r="X523" s="7">
        <f>BM523-W523-6</f>
        <v>16.878999999999998</v>
      </c>
      <c r="Y523" s="9">
        <v>1</v>
      </c>
      <c r="Z523" s="9">
        <v>0</v>
      </c>
      <c r="AA523" s="9">
        <v>1</v>
      </c>
      <c r="AB523" s="9">
        <v>0</v>
      </c>
      <c r="AC523" s="9">
        <v>0</v>
      </c>
      <c r="AD523" s="29">
        <v>0</v>
      </c>
      <c r="AE523" s="9">
        <v>0</v>
      </c>
      <c r="AF523" s="9">
        <v>1</v>
      </c>
      <c r="AG523" s="29">
        <v>0</v>
      </c>
      <c r="AH523" s="9">
        <v>0</v>
      </c>
      <c r="AI523" s="29">
        <v>1</v>
      </c>
      <c r="AJ523" s="20">
        <v>1983</v>
      </c>
      <c r="AK523" s="32">
        <f t="shared" si="86"/>
        <v>0.75960000000000005</v>
      </c>
      <c r="AL523" s="32">
        <v>0.14369999999999999</v>
      </c>
      <c r="AM523" s="32">
        <v>9.5100000000000004E-2</v>
      </c>
      <c r="AN523" s="42">
        <v>1.6000000000000001E-3</v>
      </c>
      <c r="AO523" s="41">
        <f t="shared" si="87"/>
        <v>0.54134831999999999</v>
      </c>
      <c r="AP523" s="17">
        <v>0.45865168000000001</v>
      </c>
      <c r="AQ523">
        <v>1</v>
      </c>
      <c r="AR523" s="39">
        <v>0</v>
      </c>
      <c r="AS523" t="s">
        <v>98</v>
      </c>
      <c r="AT523" s="39" t="s">
        <v>98</v>
      </c>
      <c r="AU523">
        <v>0</v>
      </c>
      <c r="AV523" s="17">
        <v>1</v>
      </c>
      <c r="AW523">
        <v>0.30980000000000002</v>
      </c>
      <c r="AX523" s="17">
        <f t="shared" si="88"/>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0</v>
      </c>
      <c r="BT523">
        <v>1</v>
      </c>
      <c r="BU523" s="17">
        <v>0</v>
      </c>
      <c r="BV523">
        <v>0</v>
      </c>
      <c r="BW523">
        <v>0</v>
      </c>
      <c r="BX523">
        <v>0</v>
      </c>
      <c r="BY523" s="17">
        <v>1</v>
      </c>
      <c r="BZ523">
        <v>0</v>
      </c>
      <c r="CA523">
        <v>0</v>
      </c>
      <c r="CB523">
        <v>0</v>
      </c>
      <c r="CC523">
        <v>0</v>
      </c>
      <c r="CD523" s="17">
        <v>0</v>
      </c>
      <c r="CE523">
        <v>1</v>
      </c>
      <c r="CF523">
        <v>0</v>
      </c>
      <c r="CG523">
        <v>0</v>
      </c>
      <c r="CH523">
        <v>0</v>
      </c>
      <c r="CI523">
        <v>1</v>
      </c>
      <c r="CJ523">
        <v>0</v>
      </c>
      <c r="CK523">
        <v>0</v>
      </c>
      <c r="CL523">
        <v>1</v>
      </c>
      <c r="CM523">
        <v>0</v>
      </c>
      <c r="CN523">
        <v>1</v>
      </c>
      <c r="CO523">
        <v>1</v>
      </c>
      <c r="CP523" s="17">
        <v>1</v>
      </c>
      <c r="CQ523">
        <v>0.14599999999999999</v>
      </c>
      <c r="CR523">
        <v>118</v>
      </c>
      <c r="CS523">
        <v>1</v>
      </c>
      <c r="CT523">
        <v>0</v>
      </c>
      <c r="CU523">
        <v>27</v>
      </c>
      <c r="DA523" s="33" t="s">
        <v>85</v>
      </c>
    </row>
    <row r="524" spans="1:105" x14ac:dyDescent="0.25">
      <c r="A524">
        <v>523</v>
      </c>
      <c r="B524">
        <v>34</v>
      </c>
      <c r="C524" s="24" t="s">
        <v>321</v>
      </c>
      <c r="D524" s="12">
        <f>0.47</f>
        <v>0.47</v>
      </c>
      <c r="E524" s="13">
        <v>0.26</v>
      </c>
      <c r="F524" s="7">
        <f t="shared" si="85"/>
        <v>1.8076923076923075</v>
      </c>
      <c r="G524" s="7">
        <f t="shared" si="89"/>
        <v>0.20999999999999996</v>
      </c>
      <c r="H524" s="15">
        <f t="shared" si="90"/>
        <v>0.73</v>
      </c>
      <c r="I524" s="11">
        <f>IFERROR(F524/SQRT(F524^2+U524), "X")</f>
        <v>1.1140934343436375E-2</v>
      </c>
      <c r="J524" s="32">
        <f>IFERROR(SQRT((1-I524^2)/U524), "X")</f>
        <v>6.1630700623265056E-3</v>
      </c>
      <c r="K524" s="32">
        <f t="shared" si="91"/>
        <v>162.25679570199608</v>
      </c>
      <c r="L524" s="8">
        <v>1</v>
      </c>
      <c r="M524" s="9">
        <v>0</v>
      </c>
      <c r="N524" s="8">
        <v>0</v>
      </c>
      <c r="O524" s="9">
        <v>0</v>
      </c>
      <c r="P524" s="9">
        <v>1</v>
      </c>
      <c r="Q524" s="9">
        <v>0</v>
      </c>
      <c r="R524" s="9">
        <v>0</v>
      </c>
      <c r="S524" s="8">
        <v>26398</v>
      </c>
      <c r="T524" s="9">
        <v>73</v>
      </c>
      <c r="U524" s="9">
        <f t="shared" si="92"/>
        <v>26324</v>
      </c>
      <c r="V524" s="9">
        <f>COUNTIF(B:B,B524)</f>
        <v>24</v>
      </c>
      <c r="W524" s="7">
        <v>12</v>
      </c>
      <c r="X524" s="7">
        <f>BM524-W524-6</f>
        <v>18.769599999999997</v>
      </c>
      <c r="Y524" s="9">
        <v>1</v>
      </c>
      <c r="Z524" s="9">
        <v>0</v>
      </c>
      <c r="AA524" s="9">
        <v>1</v>
      </c>
      <c r="AB524" s="9">
        <v>0</v>
      </c>
      <c r="AC524" s="9">
        <v>0</v>
      </c>
      <c r="AD524" s="29">
        <v>0</v>
      </c>
      <c r="AE524" s="9">
        <v>0</v>
      </c>
      <c r="AF524" s="9">
        <v>1</v>
      </c>
      <c r="AG524" s="29">
        <v>0</v>
      </c>
      <c r="AH524" s="9">
        <v>0</v>
      </c>
      <c r="AI524" s="29">
        <v>1</v>
      </c>
      <c r="AJ524" s="20">
        <v>1993</v>
      </c>
      <c r="AK524" s="32">
        <f t="shared" si="86"/>
        <v>0.69320000000000004</v>
      </c>
      <c r="AL524" s="32">
        <v>0.1447</v>
      </c>
      <c r="AM524" s="32">
        <v>0.1585</v>
      </c>
      <c r="AN524" s="42">
        <v>3.5999999999999999E-3</v>
      </c>
      <c r="AO524" s="41">
        <f t="shared" si="87"/>
        <v>0.52929399999999993</v>
      </c>
      <c r="AP524" s="17">
        <v>0.47070600000000001</v>
      </c>
      <c r="AQ524">
        <v>1</v>
      </c>
      <c r="AR524" s="39">
        <v>0</v>
      </c>
      <c r="AS524" t="s">
        <v>98</v>
      </c>
      <c r="AT524" s="39" t="s">
        <v>98</v>
      </c>
      <c r="AU524">
        <v>0</v>
      </c>
      <c r="AV524" s="17">
        <v>1</v>
      </c>
      <c r="AW524">
        <v>0.28499999999999998</v>
      </c>
      <c r="AX524" s="17">
        <f t="shared" si="88"/>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0</v>
      </c>
      <c r="BT524">
        <v>1</v>
      </c>
      <c r="BU524" s="17">
        <v>0</v>
      </c>
      <c r="BV524">
        <v>0</v>
      </c>
      <c r="BW524">
        <v>0</v>
      </c>
      <c r="BX524">
        <v>0</v>
      </c>
      <c r="BY524" s="17">
        <v>1</v>
      </c>
      <c r="BZ524">
        <v>0</v>
      </c>
      <c r="CA524">
        <v>0</v>
      </c>
      <c r="CB524">
        <v>0</v>
      </c>
      <c r="CC524">
        <v>0</v>
      </c>
      <c r="CD524" s="17">
        <v>0</v>
      </c>
      <c r="CE524">
        <v>1</v>
      </c>
      <c r="CF524">
        <v>0</v>
      </c>
      <c r="CG524">
        <v>0</v>
      </c>
      <c r="CH524">
        <v>0</v>
      </c>
      <c r="CI524">
        <v>1</v>
      </c>
      <c r="CJ524">
        <v>0</v>
      </c>
      <c r="CK524">
        <v>0</v>
      </c>
      <c r="CL524">
        <v>1</v>
      </c>
      <c r="CM524">
        <v>0</v>
      </c>
      <c r="CN524">
        <v>1</v>
      </c>
      <c r="CO524">
        <v>1</v>
      </c>
      <c r="CP524" s="17">
        <v>1</v>
      </c>
      <c r="CQ524">
        <v>0.14599999999999999</v>
      </c>
      <c r="CR524">
        <v>118</v>
      </c>
      <c r="CS524">
        <v>1</v>
      </c>
      <c r="CT524">
        <v>0</v>
      </c>
      <c r="CU524">
        <v>27</v>
      </c>
      <c r="DA524" s="33" t="s">
        <v>85</v>
      </c>
    </row>
    <row r="525" spans="1:105" x14ac:dyDescent="0.25">
      <c r="A525">
        <v>524</v>
      </c>
      <c r="B525">
        <v>34</v>
      </c>
      <c r="C525" s="24" t="s">
        <v>321</v>
      </c>
      <c r="D525" s="12">
        <v>0.16</v>
      </c>
      <c r="E525" s="13">
        <v>0.21</v>
      </c>
      <c r="F525" s="7">
        <f t="shared" si="85"/>
        <v>0.76190476190476197</v>
      </c>
      <c r="G525" s="7">
        <f t="shared" si="89"/>
        <v>-4.9999999999999989E-2</v>
      </c>
      <c r="H525" s="15">
        <f t="shared" si="90"/>
        <v>0.37</v>
      </c>
      <c r="I525" s="11">
        <f>IFERROR(F525/SQRT(F525^2+U525), "X")</f>
        <v>4.4186712350274774E-3</v>
      </c>
      <c r="J525" s="32">
        <f>IFERROR(SQRT((1-I525^2)/U525), "X")</f>
        <v>5.799505995973564E-3</v>
      </c>
      <c r="K525" s="32">
        <f t="shared" si="91"/>
        <v>172.42847937294525</v>
      </c>
      <c r="L525" s="8">
        <v>1</v>
      </c>
      <c r="M525" s="9">
        <v>0</v>
      </c>
      <c r="N525" s="8">
        <v>0</v>
      </c>
      <c r="O525" s="9">
        <v>0</v>
      </c>
      <c r="P525" s="9">
        <v>1</v>
      </c>
      <c r="Q525" s="9">
        <v>0</v>
      </c>
      <c r="R525" s="9">
        <v>0</v>
      </c>
      <c r="S525" s="8">
        <v>29805</v>
      </c>
      <c r="T525" s="9">
        <v>73</v>
      </c>
      <c r="U525" s="9">
        <f t="shared" si="92"/>
        <v>29731</v>
      </c>
      <c r="V525" s="9">
        <f>COUNTIF(B:B,B525)</f>
        <v>24</v>
      </c>
      <c r="W525" s="7">
        <v>12</v>
      </c>
      <c r="X525" s="7">
        <f>BM525-W525-6</f>
        <v>19.110999999999997</v>
      </c>
      <c r="Y525" s="9">
        <v>1</v>
      </c>
      <c r="Z525" s="9">
        <v>0</v>
      </c>
      <c r="AA525" s="9">
        <v>1</v>
      </c>
      <c r="AB525" s="9">
        <v>0</v>
      </c>
      <c r="AC525" s="9">
        <v>0</v>
      </c>
      <c r="AD525" s="29">
        <v>0</v>
      </c>
      <c r="AE525" s="9">
        <v>0</v>
      </c>
      <c r="AF525" s="9">
        <v>1</v>
      </c>
      <c r="AG525" s="29">
        <v>0</v>
      </c>
      <c r="AH525" s="9">
        <v>0</v>
      </c>
      <c r="AI525" s="29">
        <v>1</v>
      </c>
      <c r="AJ525" s="20">
        <v>1999</v>
      </c>
      <c r="AK525" s="32">
        <f t="shared" si="86"/>
        <v>0.61990000000000001</v>
      </c>
      <c r="AL525" s="32">
        <v>0.14649999999999999</v>
      </c>
      <c r="AM525" s="32">
        <v>0.22819999999999999</v>
      </c>
      <c r="AN525" s="42">
        <v>5.4000000000000003E-3</v>
      </c>
      <c r="AO525" s="41">
        <f t="shared" si="87"/>
        <v>0.53514991000000001</v>
      </c>
      <c r="AP525" s="17">
        <v>0.46485008999999999</v>
      </c>
      <c r="AQ525">
        <v>1</v>
      </c>
      <c r="AR525" s="39">
        <v>0</v>
      </c>
      <c r="AS525" t="s">
        <v>98</v>
      </c>
      <c r="AT525" s="39" t="s">
        <v>98</v>
      </c>
      <c r="AU525">
        <v>0</v>
      </c>
      <c r="AV525" s="17">
        <v>1</v>
      </c>
      <c r="AW525">
        <v>0.28489999999999999</v>
      </c>
      <c r="AX525" s="17">
        <f t="shared" si="88"/>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0</v>
      </c>
      <c r="BT525">
        <v>1</v>
      </c>
      <c r="BU525" s="17">
        <v>0</v>
      </c>
      <c r="BV525">
        <v>0</v>
      </c>
      <c r="BW525">
        <v>0</v>
      </c>
      <c r="BX525">
        <v>0</v>
      </c>
      <c r="BY525" s="17">
        <v>1</v>
      </c>
      <c r="BZ525">
        <v>0</v>
      </c>
      <c r="CA525">
        <v>0</v>
      </c>
      <c r="CB525">
        <v>0</v>
      </c>
      <c r="CC525">
        <v>0</v>
      </c>
      <c r="CD525" s="17">
        <v>0</v>
      </c>
      <c r="CE525">
        <v>1</v>
      </c>
      <c r="CF525">
        <v>0</v>
      </c>
      <c r="CG525">
        <v>0</v>
      </c>
      <c r="CH525">
        <v>0</v>
      </c>
      <c r="CI525">
        <v>1</v>
      </c>
      <c r="CJ525">
        <v>0</v>
      </c>
      <c r="CK525">
        <v>0</v>
      </c>
      <c r="CL525">
        <v>1</v>
      </c>
      <c r="CM525">
        <v>0</v>
      </c>
      <c r="CN525">
        <v>1</v>
      </c>
      <c r="CO525">
        <v>1</v>
      </c>
      <c r="CP525" s="17">
        <v>1</v>
      </c>
      <c r="CQ525">
        <v>0.14599999999999999</v>
      </c>
      <c r="CR525">
        <v>118</v>
      </c>
      <c r="CS525">
        <v>1</v>
      </c>
      <c r="CT525">
        <v>0</v>
      </c>
      <c r="CU525">
        <v>27</v>
      </c>
      <c r="DA525" s="33" t="s">
        <v>85</v>
      </c>
    </row>
    <row r="526" spans="1:105" x14ac:dyDescent="0.25">
      <c r="A526">
        <v>525</v>
      </c>
      <c r="B526">
        <v>34</v>
      </c>
      <c r="C526" s="24" t="s">
        <v>321</v>
      </c>
      <c r="D526" s="12">
        <v>2.1800000000000002</v>
      </c>
      <c r="E526" s="13">
        <v>1.84</v>
      </c>
      <c r="F526" s="7">
        <f t="shared" si="85"/>
        <v>1.1847826086956521</v>
      </c>
      <c r="G526" s="7">
        <f t="shared" si="89"/>
        <v>0.34000000000000008</v>
      </c>
      <c r="H526" s="15">
        <f t="shared" si="90"/>
        <v>4.0200000000000005</v>
      </c>
      <c r="I526" s="11">
        <f>IFERROR(F526/SQRT(F526^2+U526), "X")</f>
        <v>6.9835322069161185E-3</v>
      </c>
      <c r="J526" s="32">
        <f>IFERROR(SQRT((1-I526^2)/U526), "X")</f>
        <v>5.8943574590484679E-3</v>
      </c>
      <c r="K526" s="32">
        <f t="shared" si="91"/>
        <v>169.65377599637995</v>
      </c>
      <c r="L526" s="8">
        <v>1</v>
      </c>
      <c r="M526" s="9">
        <v>0</v>
      </c>
      <c r="N526" s="8">
        <v>0</v>
      </c>
      <c r="O526" s="9">
        <v>0</v>
      </c>
      <c r="P526" s="9">
        <v>1</v>
      </c>
      <c r="Q526" s="9">
        <v>0</v>
      </c>
      <c r="R526" s="9">
        <v>0</v>
      </c>
      <c r="S526" s="8">
        <v>28855</v>
      </c>
      <c r="T526" s="9">
        <v>73</v>
      </c>
      <c r="U526" s="9">
        <f t="shared" si="92"/>
        <v>28781</v>
      </c>
      <c r="V526" s="9">
        <f>COUNTIF(B:B,B526)</f>
        <v>24</v>
      </c>
      <c r="W526" s="7">
        <v>15.5</v>
      </c>
      <c r="X526" s="7">
        <f>BM526-W526-6</f>
        <v>13.378999999999998</v>
      </c>
      <c r="Y526" s="9">
        <v>1</v>
      </c>
      <c r="Z526" s="9">
        <v>0</v>
      </c>
      <c r="AA526" s="9">
        <v>1</v>
      </c>
      <c r="AB526" s="9">
        <v>0</v>
      </c>
      <c r="AC526" s="9">
        <v>0</v>
      </c>
      <c r="AD526" s="29">
        <v>0</v>
      </c>
      <c r="AE526" s="9">
        <v>0</v>
      </c>
      <c r="AF526" s="9">
        <v>1</v>
      </c>
      <c r="AG526" s="29">
        <v>0</v>
      </c>
      <c r="AH526" s="9">
        <v>0</v>
      </c>
      <c r="AI526" s="29">
        <v>1</v>
      </c>
      <c r="AJ526" s="20">
        <v>1983</v>
      </c>
      <c r="AK526" s="32">
        <f t="shared" si="86"/>
        <v>0.75960000000000005</v>
      </c>
      <c r="AL526" s="32">
        <v>0.14369999999999999</v>
      </c>
      <c r="AM526" s="32">
        <v>9.5100000000000004E-2</v>
      </c>
      <c r="AN526" s="42">
        <v>1.6000000000000001E-3</v>
      </c>
      <c r="AO526" s="41">
        <f t="shared" si="87"/>
        <v>0.54134831999999999</v>
      </c>
      <c r="AP526" s="17">
        <v>0.45865168000000001</v>
      </c>
      <c r="AQ526">
        <v>1</v>
      </c>
      <c r="AR526" s="39">
        <v>0</v>
      </c>
      <c r="AS526" t="s">
        <v>98</v>
      </c>
      <c r="AT526" s="39" t="s">
        <v>98</v>
      </c>
      <c r="AU526">
        <v>0</v>
      </c>
      <c r="AV526" s="17">
        <v>1</v>
      </c>
      <c r="AW526">
        <v>0.30980000000000002</v>
      </c>
      <c r="AX526" s="17">
        <f t="shared" si="88"/>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0</v>
      </c>
      <c r="BT526">
        <v>1</v>
      </c>
      <c r="BU526" s="17">
        <v>0</v>
      </c>
      <c r="BV526">
        <v>0</v>
      </c>
      <c r="BW526">
        <v>0</v>
      </c>
      <c r="BX526">
        <v>0</v>
      </c>
      <c r="BY526" s="17">
        <v>1</v>
      </c>
      <c r="BZ526">
        <v>0</v>
      </c>
      <c r="CA526">
        <v>0</v>
      </c>
      <c r="CB526">
        <v>0</v>
      </c>
      <c r="CC526">
        <v>0</v>
      </c>
      <c r="CD526" s="17">
        <v>0</v>
      </c>
      <c r="CE526">
        <v>1</v>
      </c>
      <c r="CF526">
        <v>0</v>
      </c>
      <c r="CG526">
        <v>0</v>
      </c>
      <c r="CH526">
        <v>0</v>
      </c>
      <c r="CI526">
        <v>1</v>
      </c>
      <c r="CJ526">
        <v>0</v>
      </c>
      <c r="CK526">
        <v>0</v>
      </c>
      <c r="CL526">
        <v>1</v>
      </c>
      <c r="CM526">
        <v>0</v>
      </c>
      <c r="CN526">
        <v>1</v>
      </c>
      <c r="CO526">
        <v>1</v>
      </c>
      <c r="CP526" s="17">
        <v>1</v>
      </c>
      <c r="CQ526">
        <v>0.14599999999999999</v>
      </c>
      <c r="CR526">
        <v>118</v>
      </c>
      <c r="CS526">
        <v>1</v>
      </c>
      <c r="CT526">
        <v>0</v>
      </c>
      <c r="CU526">
        <v>27</v>
      </c>
      <c r="DA526" s="33" t="s">
        <v>85</v>
      </c>
    </row>
    <row r="527" spans="1:105" x14ac:dyDescent="0.25">
      <c r="A527">
        <v>526</v>
      </c>
      <c r="B527">
        <v>34</v>
      </c>
      <c r="C527" s="24" t="s">
        <v>321</v>
      </c>
      <c r="D527" s="12">
        <v>-2.11</v>
      </c>
      <c r="E527" s="13">
        <v>1.1499999999999999</v>
      </c>
      <c r="F527" s="7">
        <f t="shared" si="85"/>
        <v>-1.8347826086956522</v>
      </c>
      <c r="G527" s="7">
        <f t="shared" si="89"/>
        <v>-3.26</v>
      </c>
      <c r="H527" s="15">
        <f t="shared" si="90"/>
        <v>-0.96</v>
      </c>
      <c r="I527" s="11">
        <f>IFERROR(F527/SQRT(F527^2+U527), "X")</f>
        <v>-1.1307872575350824E-2</v>
      </c>
      <c r="J527" s="32">
        <f>IFERROR(SQRT((1-I527^2)/U527), "X")</f>
        <v>6.1630585126319663E-3</v>
      </c>
      <c r="K527" s="32">
        <f t="shared" si="91"/>
        <v>162.2570997744665</v>
      </c>
      <c r="L527" s="8">
        <v>1</v>
      </c>
      <c r="M527" s="9">
        <v>0</v>
      </c>
      <c r="N527" s="8">
        <v>0</v>
      </c>
      <c r="O527" s="9">
        <v>0</v>
      </c>
      <c r="P527" s="9">
        <v>1</v>
      </c>
      <c r="Q527" s="9">
        <v>0</v>
      </c>
      <c r="R527" s="9">
        <v>0</v>
      </c>
      <c r="S527" s="8">
        <v>26398</v>
      </c>
      <c r="T527" s="9">
        <v>73</v>
      </c>
      <c r="U527" s="9">
        <f t="shared" si="92"/>
        <v>26324</v>
      </c>
      <c r="V527" s="9">
        <f>COUNTIF(B:B,B527)</f>
        <v>24</v>
      </c>
      <c r="W527" s="7">
        <v>15.5</v>
      </c>
      <c r="X527" s="7">
        <f>BM527-W527-6</f>
        <v>15.269599999999997</v>
      </c>
      <c r="Y527" s="9">
        <v>1</v>
      </c>
      <c r="Z527" s="9">
        <v>0</v>
      </c>
      <c r="AA527" s="9">
        <v>1</v>
      </c>
      <c r="AB527" s="9">
        <v>0</v>
      </c>
      <c r="AC527" s="9">
        <v>0</v>
      </c>
      <c r="AD527" s="29">
        <v>0</v>
      </c>
      <c r="AE527" s="9">
        <v>0</v>
      </c>
      <c r="AF527" s="9">
        <v>1</v>
      </c>
      <c r="AG527" s="29">
        <v>0</v>
      </c>
      <c r="AH527" s="9">
        <v>0</v>
      </c>
      <c r="AI527" s="29">
        <v>1</v>
      </c>
      <c r="AJ527" s="20">
        <v>1993</v>
      </c>
      <c r="AK527" s="32">
        <f t="shared" si="86"/>
        <v>0.69320000000000004</v>
      </c>
      <c r="AL527" s="32">
        <v>0.1447</v>
      </c>
      <c r="AM527" s="32">
        <v>0.1585</v>
      </c>
      <c r="AN527" s="42">
        <v>3.5999999999999999E-3</v>
      </c>
      <c r="AO527" s="41">
        <f t="shared" si="87"/>
        <v>0.52929399999999993</v>
      </c>
      <c r="AP527" s="17">
        <v>0.47070600000000001</v>
      </c>
      <c r="AQ527">
        <v>1</v>
      </c>
      <c r="AR527" s="39">
        <v>0</v>
      </c>
      <c r="AS527" t="s">
        <v>98</v>
      </c>
      <c r="AT527" s="39" t="s">
        <v>98</v>
      </c>
      <c r="AU527">
        <v>0</v>
      </c>
      <c r="AV527" s="17">
        <v>1</v>
      </c>
      <c r="AW527">
        <v>0.28499999999999998</v>
      </c>
      <c r="AX527" s="17">
        <f t="shared" si="88"/>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0</v>
      </c>
      <c r="BT527">
        <v>1</v>
      </c>
      <c r="BU527" s="17">
        <v>0</v>
      </c>
      <c r="BV527">
        <v>0</v>
      </c>
      <c r="BW527">
        <v>0</v>
      </c>
      <c r="BX527">
        <v>0</v>
      </c>
      <c r="BY527" s="17">
        <v>1</v>
      </c>
      <c r="BZ527">
        <v>0</v>
      </c>
      <c r="CA527">
        <v>0</v>
      </c>
      <c r="CB527">
        <v>0</v>
      </c>
      <c r="CC527">
        <v>0</v>
      </c>
      <c r="CD527" s="17">
        <v>0</v>
      </c>
      <c r="CE527">
        <v>1</v>
      </c>
      <c r="CF527">
        <v>0</v>
      </c>
      <c r="CG527">
        <v>0</v>
      </c>
      <c r="CH527">
        <v>0</v>
      </c>
      <c r="CI527">
        <v>1</v>
      </c>
      <c r="CJ527">
        <v>0</v>
      </c>
      <c r="CK527">
        <v>0</v>
      </c>
      <c r="CL527">
        <v>1</v>
      </c>
      <c r="CM527">
        <v>0</v>
      </c>
      <c r="CN527">
        <v>1</v>
      </c>
      <c r="CO527">
        <v>1</v>
      </c>
      <c r="CP527" s="17">
        <v>1</v>
      </c>
      <c r="CQ527">
        <v>0.14599999999999999</v>
      </c>
      <c r="CR527">
        <v>118</v>
      </c>
      <c r="CS527">
        <v>1</v>
      </c>
      <c r="CT527">
        <v>0</v>
      </c>
      <c r="CU527">
        <v>27</v>
      </c>
      <c r="DA527" s="33" t="s">
        <v>85</v>
      </c>
    </row>
    <row r="528" spans="1:105" x14ac:dyDescent="0.25">
      <c r="A528">
        <v>527</v>
      </c>
      <c r="B528">
        <v>34</v>
      </c>
      <c r="C528" s="24" t="s">
        <v>321</v>
      </c>
      <c r="D528" s="12">
        <v>-7.0000000000000007E-2</v>
      </c>
      <c r="E528" s="13">
        <v>0.95</v>
      </c>
      <c r="F528" s="7">
        <f t="shared" si="85"/>
        <v>-7.3684210526315796E-2</v>
      </c>
      <c r="G528" s="7">
        <f t="shared" si="89"/>
        <v>-1.02</v>
      </c>
      <c r="H528" s="15">
        <f t="shared" si="90"/>
        <v>0.87999999999999989</v>
      </c>
      <c r="I528" s="11">
        <f>IFERROR(F528/SQRT(F528^2+U528), "X")</f>
        <v>-4.2733615355302289E-4</v>
      </c>
      <c r="J528" s="32">
        <f>IFERROR(SQRT((1-I528^2)/U528), "X")</f>
        <v>5.7995620839338818E-3</v>
      </c>
      <c r="K528" s="32">
        <f t="shared" si="91"/>
        <v>172.42681180536536</v>
      </c>
      <c r="L528" s="8">
        <v>1</v>
      </c>
      <c r="M528" s="9">
        <v>0</v>
      </c>
      <c r="N528" s="8">
        <v>0</v>
      </c>
      <c r="O528" s="9">
        <v>0</v>
      </c>
      <c r="P528" s="9">
        <v>1</v>
      </c>
      <c r="Q528" s="9">
        <v>0</v>
      </c>
      <c r="R528" s="9">
        <v>0</v>
      </c>
      <c r="S528" s="8">
        <v>29805</v>
      </c>
      <c r="T528" s="9">
        <v>73</v>
      </c>
      <c r="U528" s="9">
        <f t="shared" si="92"/>
        <v>29731</v>
      </c>
      <c r="V528" s="9">
        <f>COUNTIF(B:B,B528)</f>
        <v>24</v>
      </c>
      <c r="W528" s="7">
        <v>15.5</v>
      </c>
      <c r="X528" s="7">
        <f>BM528-W528-6</f>
        <v>15.610999999999997</v>
      </c>
      <c r="Y528" s="9">
        <v>1</v>
      </c>
      <c r="Z528" s="9">
        <v>0</v>
      </c>
      <c r="AA528" s="9">
        <v>1</v>
      </c>
      <c r="AB528" s="9">
        <v>0</v>
      </c>
      <c r="AC528" s="9">
        <v>0</v>
      </c>
      <c r="AD528" s="29">
        <v>0</v>
      </c>
      <c r="AE528" s="9">
        <v>0</v>
      </c>
      <c r="AF528" s="9">
        <v>1</v>
      </c>
      <c r="AG528" s="29">
        <v>0</v>
      </c>
      <c r="AH528" s="9">
        <v>0</v>
      </c>
      <c r="AI528" s="29">
        <v>1</v>
      </c>
      <c r="AJ528" s="20">
        <v>1999</v>
      </c>
      <c r="AK528" s="32">
        <f t="shared" si="86"/>
        <v>0.61990000000000001</v>
      </c>
      <c r="AL528" s="32">
        <v>0.14649999999999999</v>
      </c>
      <c r="AM528" s="32">
        <v>0.22819999999999999</v>
      </c>
      <c r="AN528" s="42">
        <v>5.4000000000000003E-3</v>
      </c>
      <c r="AO528" s="41">
        <f t="shared" si="87"/>
        <v>0.53514991000000001</v>
      </c>
      <c r="AP528" s="17">
        <v>0.46485008999999999</v>
      </c>
      <c r="AQ528">
        <v>1</v>
      </c>
      <c r="AR528" s="39">
        <v>0</v>
      </c>
      <c r="AS528" t="s">
        <v>98</v>
      </c>
      <c r="AT528" s="39" t="s">
        <v>98</v>
      </c>
      <c r="AU528">
        <v>0</v>
      </c>
      <c r="AV528" s="17">
        <v>1</v>
      </c>
      <c r="AW528">
        <v>0.28489999999999999</v>
      </c>
      <c r="AX528" s="17">
        <f t="shared" si="88"/>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0</v>
      </c>
      <c r="BT528">
        <v>1</v>
      </c>
      <c r="BU528" s="17">
        <v>0</v>
      </c>
      <c r="BV528">
        <v>0</v>
      </c>
      <c r="BW528">
        <v>0</v>
      </c>
      <c r="BX528">
        <v>0</v>
      </c>
      <c r="BY528" s="17">
        <v>1</v>
      </c>
      <c r="BZ528">
        <v>0</v>
      </c>
      <c r="CA528">
        <v>0</v>
      </c>
      <c r="CB528">
        <v>0</v>
      </c>
      <c r="CC528">
        <v>0</v>
      </c>
      <c r="CD528" s="17">
        <v>0</v>
      </c>
      <c r="CE528">
        <v>1</v>
      </c>
      <c r="CF528">
        <v>0</v>
      </c>
      <c r="CG528">
        <v>0</v>
      </c>
      <c r="CH528">
        <v>0</v>
      </c>
      <c r="CI528">
        <v>1</v>
      </c>
      <c r="CJ528">
        <v>0</v>
      </c>
      <c r="CK528">
        <v>0</v>
      </c>
      <c r="CL528">
        <v>1</v>
      </c>
      <c r="CM528">
        <v>0</v>
      </c>
      <c r="CN528">
        <v>1</v>
      </c>
      <c r="CO528">
        <v>1</v>
      </c>
      <c r="CP528" s="17">
        <v>1</v>
      </c>
      <c r="CQ528">
        <v>0.14599999999999999</v>
      </c>
      <c r="CR528">
        <v>118</v>
      </c>
      <c r="CS528">
        <v>1</v>
      </c>
      <c r="CT528">
        <v>0</v>
      </c>
      <c r="CU528">
        <v>27</v>
      </c>
      <c r="DA528" s="33" t="s">
        <v>85</v>
      </c>
    </row>
    <row r="529" spans="1:105" s="91" customFormat="1" x14ac:dyDescent="0.25">
      <c r="A529" s="91">
        <v>528</v>
      </c>
      <c r="B529" s="91">
        <v>35</v>
      </c>
      <c r="C529" s="92" t="s">
        <v>325</v>
      </c>
      <c r="D529" s="93">
        <v>11.1</v>
      </c>
      <c r="E529" s="94">
        <f t="shared" ref="E529:E543" si="93">D529/F529</f>
        <v>0.44758064516129031</v>
      </c>
      <c r="F529" s="95">
        <v>24.8</v>
      </c>
      <c r="G529" s="95">
        <f t="shared" si="89"/>
        <v>10.65241935483871</v>
      </c>
      <c r="H529" s="96">
        <f t="shared" si="90"/>
        <v>11.54758064516129</v>
      </c>
      <c r="I529" s="97">
        <f>IFERROR(F529/SQRT(F529^2+U529), "X")</f>
        <v>0.53861649976244053</v>
      </c>
      <c r="J529" s="98">
        <f>IFERROR(SQRT((1-I529^2)/U529), "X")</f>
        <v>2.1718407248485505E-2</v>
      </c>
      <c r="K529" s="98">
        <f t="shared" si="91"/>
        <v>46.043892103079209</v>
      </c>
      <c r="L529" s="99">
        <v>1</v>
      </c>
      <c r="M529" s="100">
        <v>0</v>
      </c>
      <c r="N529" s="99">
        <v>0</v>
      </c>
      <c r="O529" s="100">
        <v>0</v>
      </c>
      <c r="P529" s="100">
        <v>0</v>
      </c>
      <c r="Q529" s="100">
        <v>1</v>
      </c>
      <c r="R529" s="100">
        <v>0</v>
      </c>
      <c r="S529" s="99">
        <v>1510</v>
      </c>
      <c r="T529" s="100">
        <v>4</v>
      </c>
      <c r="U529" s="100">
        <f t="shared" si="92"/>
        <v>1505</v>
      </c>
      <c r="V529" s="100">
        <f>COUNTIF(B:B,B529)</f>
        <v>15</v>
      </c>
      <c r="W529" s="95">
        <f>(7.477*$AQ529+9.003*$AR529)</f>
        <v>7.66012</v>
      </c>
      <c r="X529" s="95">
        <f t="shared" ref="X529:X543" si="94">(17.561*$AQ529+11.448*$AR529)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95">1-AT529</f>
        <v>0.54400000000000004</v>
      </c>
      <c r="AT529" s="106">
        <f t="shared" ref="AT529:AT543" si="96">(0.45*$AQ529+0.5*$AR529)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X529+W529+7</f>
        <v>31.487559999999998</v>
      </c>
      <c r="BN529" s="91">
        <v>1</v>
      </c>
      <c r="BO529" s="91">
        <v>0</v>
      </c>
      <c r="BP529" s="91">
        <v>0</v>
      </c>
      <c r="BQ529" s="91">
        <v>0</v>
      </c>
      <c r="BR529" s="91">
        <v>0</v>
      </c>
      <c r="BS529" s="91">
        <v>0</v>
      </c>
      <c r="BT529" s="91">
        <v>0</v>
      </c>
      <c r="BU529" s="105">
        <v>0</v>
      </c>
      <c r="BV529" s="91">
        <v>0</v>
      </c>
      <c r="BW529" s="91">
        <v>0</v>
      </c>
      <c r="BX529" s="91">
        <v>0</v>
      </c>
      <c r="BY529" s="105">
        <v>1</v>
      </c>
      <c r="BZ529" s="91">
        <v>0</v>
      </c>
      <c r="CA529" s="91">
        <v>0</v>
      </c>
      <c r="CB529" s="91">
        <v>0</v>
      </c>
      <c r="CC529" s="91">
        <v>0</v>
      </c>
      <c r="CD529" s="105">
        <v>0</v>
      </c>
      <c r="CE529" s="91">
        <v>0</v>
      </c>
      <c r="CF529" s="91">
        <v>0</v>
      </c>
      <c r="CG529" s="91">
        <v>0</v>
      </c>
      <c r="CH529" s="91">
        <v>1</v>
      </c>
      <c r="CI529" s="91">
        <v>0</v>
      </c>
      <c r="CJ529" s="91">
        <v>0</v>
      </c>
      <c r="CK529" s="91">
        <v>1</v>
      </c>
      <c r="CL529" s="91">
        <v>1</v>
      </c>
      <c r="CM529" s="91">
        <v>0</v>
      </c>
      <c r="CN529" s="91">
        <v>0</v>
      </c>
      <c r="CO529" s="91">
        <v>0</v>
      </c>
      <c r="CP529" s="105">
        <v>0</v>
      </c>
      <c r="CQ529">
        <v>0.29799999999999999</v>
      </c>
      <c r="CR529">
        <v>18</v>
      </c>
      <c r="CS529">
        <v>1</v>
      </c>
      <c r="CT529">
        <v>0</v>
      </c>
      <c r="CU529">
        <v>27</v>
      </c>
      <c r="CV529" s="107"/>
      <c r="DA529" s="33" t="s">
        <v>85</v>
      </c>
    </row>
    <row r="530" spans="1:105" x14ac:dyDescent="0.25">
      <c r="A530">
        <v>529</v>
      </c>
      <c r="B530">
        <v>35</v>
      </c>
      <c r="C530" s="24" t="s">
        <v>325</v>
      </c>
      <c r="D530" s="12">
        <v>10.9</v>
      </c>
      <c r="E530" s="13">
        <f t="shared" si="93"/>
        <v>0.47996477322765302</v>
      </c>
      <c r="F530" s="7">
        <v>22.71</v>
      </c>
      <c r="G530" s="7">
        <f t="shared" si="89"/>
        <v>10.420035226772347</v>
      </c>
      <c r="H530" s="15">
        <f t="shared" si="90"/>
        <v>11.379964773227654</v>
      </c>
      <c r="I530" s="11">
        <f>IFERROR(F530/SQRT(F530^2+U530), "X")</f>
        <v>0.54588442624056877</v>
      </c>
      <c r="J530" s="32">
        <f>IFERROR(SQRT((1-I530^2)/U530), "X")</f>
        <v>2.4037183013675419E-2</v>
      </c>
      <c r="K530" s="32">
        <f t="shared" si="91"/>
        <v>41.602212681538944</v>
      </c>
      <c r="L530" s="8">
        <v>1</v>
      </c>
      <c r="M530" s="9">
        <v>0</v>
      </c>
      <c r="N530" s="8">
        <v>0</v>
      </c>
      <c r="O530" s="9">
        <v>0</v>
      </c>
      <c r="P530" s="9">
        <v>0</v>
      </c>
      <c r="Q530" s="9">
        <v>1</v>
      </c>
      <c r="R530" s="9">
        <v>0</v>
      </c>
      <c r="S530" s="8">
        <v>1220</v>
      </c>
      <c r="T530" s="9">
        <v>4</v>
      </c>
      <c r="U530" s="9">
        <f t="shared" si="92"/>
        <v>1215</v>
      </c>
      <c r="V530" s="9">
        <f>COUNTIF(B:B,B530)</f>
        <v>15</v>
      </c>
      <c r="W530" s="7">
        <f t="shared" ref="W530:W543" si="97">(7.477*AQ530+9.003*AR530)</f>
        <v>7.4770000000000003</v>
      </c>
      <c r="X530" s="7">
        <f t="shared" si="94"/>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95"/>
        <v>0.55000000000000004</v>
      </c>
      <c r="AT530" s="39">
        <f t="shared" si="96"/>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X530+W530+7</f>
        <v>32.037999999999997</v>
      </c>
      <c r="BN530">
        <v>1</v>
      </c>
      <c r="BO530">
        <v>0</v>
      </c>
      <c r="BP530">
        <v>0</v>
      </c>
      <c r="BQ530">
        <v>0</v>
      </c>
      <c r="BR530">
        <v>0</v>
      </c>
      <c r="BS530">
        <v>0</v>
      </c>
      <c r="BT530">
        <v>0</v>
      </c>
      <c r="BU530" s="17">
        <v>0</v>
      </c>
      <c r="BV530">
        <v>0</v>
      </c>
      <c r="BW530">
        <v>0</v>
      </c>
      <c r="BX530">
        <v>0</v>
      </c>
      <c r="BY530" s="17">
        <v>1</v>
      </c>
      <c r="BZ530">
        <v>0</v>
      </c>
      <c r="CA530">
        <v>0</v>
      </c>
      <c r="CB530">
        <v>0</v>
      </c>
      <c r="CC530">
        <v>0</v>
      </c>
      <c r="CD530" s="17">
        <v>0</v>
      </c>
      <c r="CE530">
        <v>0</v>
      </c>
      <c r="CF530">
        <v>0</v>
      </c>
      <c r="CG530">
        <v>0</v>
      </c>
      <c r="CH530">
        <v>1</v>
      </c>
      <c r="CI530">
        <v>0</v>
      </c>
      <c r="CJ530">
        <v>0</v>
      </c>
      <c r="CK530">
        <v>0</v>
      </c>
      <c r="CL530">
        <v>1</v>
      </c>
      <c r="CM530">
        <v>0</v>
      </c>
      <c r="CN530">
        <v>0</v>
      </c>
      <c r="CO530">
        <v>0</v>
      </c>
      <c r="CP530" s="17">
        <v>0</v>
      </c>
      <c r="CQ530">
        <v>0.29799999999999999</v>
      </c>
      <c r="CR530">
        <v>18</v>
      </c>
      <c r="CS530">
        <v>1</v>
      </c>
      <c r="CT530">
        <v>0</v>
      </c>
      <c r="CU530">
        <v>27</v>
      </c>
      <c r="DA530" s="33" t="s">
        <v>85</v>
      </c>
    </row>
    <row r="531" spans="1:105" x14ac:dyDescent="0.25">
      <c r="A531">
        <v>530</v>
      </c>
      <c r="B531">
        <v>35</v>
      </c>
      <c r="C531" s="24" t="s">
        <v>325</v>
      </c>
      <c r="D531" s="12">
        <v>12.8</v>
      </c>
      <c r="E531" s="13">
        <f t="shared" si="93"/>
        <v>1.2598425196850394</v>
      </c>
      <c r="F531" s="7">
        <v>10.16</v>
      </c>
      <c r="G531" s="7">
        <f t="shared" si="89"/>
        <v>11.540157480314962</v>
      </c>
      <c r="H531" s="15">
        <f t="shared" si="90"/>
        <v>14.05984251968504</v>
      </c>
      <c r="I531" s="11">
        <f>IFERROR(F531/SQRT(F531^2+U531), "X")</f>
        <v>0.51564596422723608</v>
      </c>
      <c r="J531" s="32">
        <f>IFERROR(SQRT((1-I531^2)/U531), "X")</f>
        <v>5.0752555534176777E-2</v>
      </c>
      <c r="K531" s="32">
        <f t="shared" si="91"/>
        <v>19.703441323789104</v>
      </c>
      <c r="L531" s="8">
        <v>1</v>
      </c>
      <c r="M531" s="9">
        <v>0</v>
      </c>
      <c r="N531" s="8">
        <v>0</v>
      </c>
      <c r="O531" s="9">
        <v>0</v>
      </c>
      <c r="P531" s="9">
        <v>0</v>
      </c>
      <c r="Q531" s="9">
        <v>1</v>
      </c>
      <c r="R531" s="9">
        <v>0</v>
      </c>
      <c r="S531" s="8">
        <v>290</v>
      </c>
      <c r="T531" s="9">
        <v>4</v>
      </c>
      <c r="U531" s="9">
        <f t="shared" si="92"/>
        <v>285</v>
      </c>
      <c r="V531" s="9">
        <f>COUNTIF(B:B,B531)</f>
        <v>15</v>
      </c>
      <c r="W531" s="7">
        <f t="shared" si="97"/>
        <v>9.0030000000000001</v>
      </c>
      <c r="X531" s="7">
        <f t="shared" si="94"/>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95"/>
        <v>0.5</v>
      </c>
      <c r="AT531" s="39">
        <f t="shared" si="96"/>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X531+W531+7</f>
        <v>27.451000000000001</v>
      </c>
      <c r="BN531">
        <v>1</v>
      </c>
      <c r="BO531">
        <v>0</v>
      </c>
      <c r="BP531">
        <v>0</v>
      </c>
      <c r="BQ531">
        <v>0</v>
      </c>
      <c r="BR531">
        <v>0</v>
      </c>
      <c r="BS531">
        <v>0</v>
      </c>
      <c r="BT531">
        <v>0</v>
      </c>
      <c r="BU531" s="17">
        <v>0</v>
      </c>
      <c r="BV531">
        <v>0</v>
      </c>
      <c r="BW531">
        <v>0</v>
      </c>
      <c r="BX531">
        <v>0</v>
      </c>
      <c r="BY531" s="17">
        <v>1</v>
      </c>
      <c r="BZ531">
        <v>0</v>
      </c>
      <c r="CA531">
        <v>0</v>
      </c>
      <c r="CB531">
        <v>0</v>
      </c>
      <c r="CC531">
        <v>0</v>
      </c>
      <c r="CD531" s="17">
        <v>0</v>
      </c>
      <c r="CE531">
        <v>0</v>
      </c>
      <c r="CF531">
        <v>0</v>
      </c>
      <c r="CG531">
        <v>0</v>
      </c>
      <c r="CH531">
        <v>1</v>
      </c>
      <c r="CI531">
        <v>0</v>
      </c>
      <c r="CJ531">
        <v>0</v>
      </c>
      <c r="CK531">
        <v>0</v>
      </c>
      <c r="CL531">
        <v>1</v>
      </c>
      <c r="CM531">
        <v>0</v>
      </c>
      <c r="CN531">
        <v>0</v>
      </c>
      <c r="CO531">
        <v>0</v>
      </c>
      <c r="CP531" s="17">
        <v>0</v>
      </c>
      <c r="CQ531">
        <v>0.29799999999999999</v>
      </c>
      <c r="CR531">
        <v>18</v>
      </c>
      <c r="CS531">
        <v>1</v>
      </c>
      <c r="CT531">
        <v>0</v>
      </c>
      <c r="CU531">
        <v>27</v>
      </c>
      <c r="DA531" s="33" t="s">
        <v>85</v>
      </c>
    </row>
    <row r="532" spans="1:105" x14ac:dyDescent="0.25">
      <c r="A532">
        <v>531</v>
      </c>
      <c r="B532">
        <v>35</v>
      </c>
      <c r="C532" s="24" t="s">
        <v>325</v>
      </c>
      <c r="D532" s="12">
        <v>6.5</v>
      </c>
      <c r="E532" s="13">
        <f t="shared" si="93"/>
        <v>0.93525179856115104</v>
      </c>
      <c r="F532" s="7">
        <v>6.95</v>
      </c>
      <c r="G532" s="7">
        <f t="shared" si="89"/>
        <v>5.5647482014388494</v>
      </c>
      <c r="H532" s="15">
        <f t="shared" si="90"/>
        <v>7.4352517985611506</v>
      </c>
      <c r="I532" s="11">
        <f>IFERROR(F532/SQRT(F532^2+U532), "X")</f>
        <v>0.17651295312271437</v>
      </c>
      <c r="J532" s="32">
        <f>IFERROR(SQRT((1-I532^2)/U532), "X")</f>
        <v>2.5397547211901347E-2</v>
      </c>
      <c r="K532" s="32">
        <f t="shared" si="91"/>
        <v>39.373880936478692</v>
      </c>
      <c r="L532" s="8">
        <v>1</v>
      </c>
      <c r="M532" s="9">
        <v>0</v>
      </c>
      <c r="N532" s="8">
        <v>0</v>
      </c>
      <c r="O532" s="9">
        <v>0</v>
      </c>
      <c r="P532" s="9">
        <v>0</v>
      </c>
      <c r="Q532" s="9">
        <v>1</v>
      </c>
      <c r="R532" s="9">
        <v>0</v>
      </c>
      <c r="S532" s="8">
        <v>1510</v>
      </c>
      <c r="T532" s="9">
        <v>7</v>
      </c>
      <c r="U532" s="9">
        <f t="shared" si="92"/>
        <v>1502</v>
      </c>
      <c r="V532" s="9">
        <f>COUNTIF(B:B,B532)</f>
        <v>15</v>
      </c>
      <c r="W532" s="7">
        <f t="shared" si="97"/>
        <v>7.66012</v>
      </c>
      <c r="X532" s="7">
        <f t="shared" si="94"/>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98">1-AQ532</f>
        <v>0.12</v>
      </c>
      <c r="AS532" s="38">
        <f t="shared" si="95"/>
        <v>0.54400000000000004</v>
      </c>
      <c r="AT532" s="39">
        <f t="shared" si="96"/>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X532+W532+7</f>
        <v>31.487559999999998</v>
      </c>
      <c r="BN532">
        <v>1</v>
      </c>
      <c r="BO532">
        <v>0</v>
      </c>
      <c r="BP532">
        <v>0</v>
      </c>
      <c r="BQ532">
        <v>0</v>
      </c>
      <c r="BR532">
        <v>0</v>
      </c>
      <c r="BS532">
        <v>0</v>
      </c>
      <c r="BT532">
        <v>0</v>
      </c>
      <c r="BU532" s="17">
        <v>0</v>
      </c>
      <c r="BV532">
        <v>0</v>
      </c>
      <c r="BW532">
        <v>0</v>
      </c>
      <c r="BX532">
        <v>0</v>
      </c>
      <c r="BY532" s="17">
        <v>1</v>
      </c>
      <c r="BZ532">
        <v>0</v>
      </c>
      <c r="CA532">
        <v>0</v>
      </c>
      <c r="CB532">
        <v>0</v>
      </c>
      <c r="CC532">
        <v>0</v>
      </c>
      <c r="CD532" s="17">
        <v>0</v>
      </c>
      <c r="CE532">
        <v>0</v>
      </c>
      <c r="CF532">
        <v>0</v>
      </c>
      <c r="CG532">
        <v>0</v>
      </c>
      <c r="CH532">
        <v>1</v>
      </c>
      <c r="CI532">
        <v>0</v>
      </c>
      <c r="CJ532">
        <v>0</v>
      </c>
      <c r="CK532">
        <v>0</v>
      </c>
      <c r="CL532">
        <v>0</v>
      </c>
      <c r="CM532">
        <v>0</v>
      </c>
      <c r="CN532">
        <v>0</v>
      </c>
      <c r="CO532">
        <v>0</v>
      </c>
      <c r="CP532" s="17">
        <v>0</v>
      </c>
      <c r="CQ532">
        <v>0.29799999999999999</v>
      </c>
      <c r="CR532">
        <v>18</v>
      </c>
      <c r="CS532">
        <v>1</v>
      </c>
      <c r="CT532">
        <v>0</v>
      </c>
      <c r="CU532">
        <v>27</v>
      </c>
      <c r="DA532" s="33" t="s">
        <v>85</v>
      </c>
    </row>
    <row r="533" spans="1:105" x14ac:dyDescent="0.25">
      <c r="A533">
        <v>532</v>
      </c>
      <c r="B533">
        <v>35</v>
      </c>
      <c r="C533" s="24" t="s">
        <v>325</v>
      </c>
      <c r="D533" s="12">
        <v>7.4</v>
      </c>
      <c r="E533" s="13">
        <f t="shared" si="93"/>
        <v>0.95238095238095244</v>
      </c>
      <c r="F533" s="7">
        <v>7.77</v>
      </c>
      <c r="G533" s="7">
        <f t="shared" si="89"/>
        <v>6.4476190476190478</v>
      </c>
      <c r="H533" s="15">
        <f t="shared" si="90"/>
        <v>8.3523809523809529</v>
      </c>
      <c r="I533" s="11">
        <f>IFERROR(F533/SQRT(F533^2+U533), "X")</f>
        <v>0.19657517462416382</v>
      </c>
      <c r="J533" s="32">
        <f>IFERROR(SQRT((1-I533^2)/U533), "X")</f>
        <v>2.5299250273380161E-2</v>
      </c>
      <c r="K533" s="32">
        <f t="shared" si="91"/>
        <v>39.526863017446757</v>
      </c>
      <c r="L533" s="8">
        <v>1</v>
      </c>
      <c r="M533" s="9">
        <v>0</v>
      </c>
      <c r="N533" s="8">
        <v>0</v>
      </c>
      <c r="O533" s="9">
        <v>0</v>
      </c>
      <c r="P533" s="9">
        <v>0</v>
      </c>
      <c r="Q533" s="9">
        <v>1</v>
      </c>
      <c r="R533" s="9">
        <v>0</v>
      </c>
      <c r="S533" s="8">
        <v>1510</v>
      </c>
      <c r="T533" s="9">
        <v>7</v>
      </c>
      <c r="U533" s="9">
        <f t="shared" si="92"/>
        <v>1502</v>
      </c>
      <c r="V533" s="9">
        <f>COUNTIF(B:B,B533)</f>
        <v>15</v>
      </c>
      <c r="W533" s="7">
        <f t="shared" si="97"/>
        <v>7.66012</v>
      </c>
      <c r="X533" s="7">
        <f t="shared" si="94"/>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98"/>
        <v>0.12</v>
      </c>
      <c r="AS533" s="38">
        <f t="shared" si="95"/>
        <v>0.54400000000000004</v>
      </c>
      <c r="AT533" s="39">
        <f t="shared" si="96"/>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X533+W533+7</f>
        <v>31.487559999999998</v>
      </c>
      <c r="BN533">
        <v>1</v>
      </c>
      <c r="BO533">
        <v>0</v>
      </c>
      <c r="BP533">
        <v>0</v>
      </c>
      <c r="BQ533">
        <v>0</v>
      </c>
      <c r="BR533">
        <v>0</v>
      </c>
      <c r="BS533">
        <v>0</v>
      </c>
      <c r="BT533">
        <v>0</v>
      </c>
      <c r="BU533" s="17">
        <v>0</v>
      </c>
      <c r="BV533">
        <v>0</v>
      </c>
      <c r="BW533">
        <v>0</v>
      </c>
      <c r="BX533">
        <v>0</v>
      </c>
      <c r="BY533" s="17">
        <v>1</v>
      </c>
      <c r="BZ533">
        <v>0</v>
      </c>
      <c r="CA533">
        <v>0</v>
      </c>
      <c r="CB533">
        <v>0</v>
      </c>
      <c r="CC533">
        <v>0</v>
      </c>
      <c r="CD533" s="17">
        <v>0</v>
      </c>
      <c r="CE533">
        <v>0</v>
      </c>
      <c r="CF533">
        <v>0</v>
      </c>
      <c r="CG533">
        <v>0</v>
      </c>
      <c r="CH533">
        <v>1</v>
      </c>
      <c r="CI533">
        <v>0</v>
      </c>
      <c r="CJ533">
        <v>0</v>
      </c>
      <c r="CK533">
        <v>0</v>
      </c>
      <c r="CL533">
        <v>1</v>
      </c>
      <c r="CM533">
        <v>0</v>
      </c>
      <c r="CN533">
        <v>0</v>
      </c>
      <c r="CO533">
        <v>0</v>
      </c>
      <c r="CP533" s="17">
        <v>0</v>
      </c>
      <c r="CQ533">
        <v>0.29799999999999999</v>
      </c>
      <c r="CR533">
        <v>18</v>
      </c>
      <c r="CS533">
        <v>1</v>
      </c>
      <c r="CT533">
        <v>0</v>
      </c>
      <c r="CU533">
        <v>27</v>
      </c>
      <c r="DA533" s="33" t="s">
        <v>85</v>
      </c>
    </row>
    <row r="534" spans="1:105" x14ac:dyDescent="0.25">
      <c r="A534">
        <v>533</v>
      </c>
      <c r="B534">
        <v>35</v>
      </c>
      <c r="C534" s="24" t="s">
        <v>325</v>
      </c>
      <c r="D534" s="12">
        <v>7.5</v>
      </c>
      <c r="E534" s="13">
        <f t="shared" si="93"/>
        <v>0.96030729833546735</v>
      </c>
      <c r="F534" s="7">
        <v>7.81</v>
      </c>
      <c r="G534" s="7">
        <f t="shared" si="89"/>
        <v>6.5396927016645323</v>
      </c>
      <c r="H534" s="15">
        <f t="shared" si="90"/>
        <v>8.4603072983354668</v>
      </c>
      <c r="I534" s="11">
        <f>IFERROR(F534/SQRT(F534^2+U534), "X")</f>
        <v>0.1975477495959001</v>
      </c>
      <c r="J534" s="32">
        <f>IFERROR(SQRT((1-I534^2)/U534), "X")</f>
        <v>2.5294206094225363E-2</v>
      </c>
      <c r="K534" s="32">
        <f t="shared" si="91"/>
        <v>39.534745477870473</v>
      </c>
      <c r="L534" s="8">
        <v>1</v>
      </c>
      <c r="M534" s="9">
        <v>0</v>
      </c>
      <c r="N534" s="8">
        <v>0</v>
      </c>
      <c r="O534" s="9">
        <v>0</v>
      </c>
      <c r="P534" s="9">
        <v>0</v>
      </c>
      <c r="Q534" s="9">
        <v>1</v>
      </c>
      <c r="R534" s="9">
        <v>0</v>
      </c>
      <c r="S534" s="8">
        <v>1510</v>
      </c>
      <c r="T534" s="9">
        <v>7</v>
      </c>
      <c r="U534" s="9">
        <f t="shared" si="92"/>
        <v>1502</v>
      </c>
      <c r="V534" s="9">
        <f>COUNTIF(B:B,B534)</f>
        <v>15</v>
      </c>
      <c r="W534" s="7">
        <f t="shared" si="97"/>
        <v>7.66012</v>
      </c>
      <c r="X534" s="7">
        <f t="shared" si="94"/>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98"/>
        <v>0.12</v>
      </c>
      <c r="AS534" s="38">
        <f t="shared" si="95"/>
        <v>0.54400000000000004</v>
      </c>
      <c r="AT534" s="39">
        <f t="shared" si="96"/>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X534+W534+7</f>
        <v>31.487559999999998</v>
      </c>
      <c r="BN534">
        <v>1</v>
      </c>
      <c r="BO534">
        <v>0</v>
      </c>
      <c r="BP534">
        <v>0</v>
      </c>
      <c r="BQ534">
        <v>0</v>
      </c>
      <c r="BR534">
        <v>0</v>
      </c>
      <c r="BS534">
        <v>0</v>
      </c>
      <c r="BT534">
        <v>0</v>
      </c>
      <c r="BU534" s="17">
        <v>0</v>
      </c>
      <c r="BV534">
        <v>0</v>
      </c>
      <c r="BW534">
        <v>0</v>
      </c>
      <c r="BX534">
        <v>0</v>
      </c>
      <c r="BY534" s="17">
        <v>1</v>
      </c>
      <c r="BZ534">
        <v>0</v>
      </c>
      <c r="CA534">
        <v>0</v>
      </c>
      <c r="CB534">
        <v>0</v>
      </c>
      <c r="CC534">
        <v>0</v>
      </c>
      <c r="CD534" s="17">
        <v>0</v>
      </c>
      <c r="CE534">
        <v>0</v>
      </c>
      <c r="CF534">
        <v>0</v>
      </c>
      <c r="CG534">
        <v>0</v>
      </c>
      <c r="CH534">
        <v>1</v>
      </c>
      <c r="CI534">
        <v>0</v>
      </c>
      <c r="CJ534">
        <v>0</v>
      </c>
      <c r="CK534">
        <v>0</v>
      </c>
      <c r="CL534">
        <v>0</v>
      </c>
      <c r="CM534">
        <v>0</v>
      </c>
      <c r="CN534">
        <v>0</v>
      </c>
      <c r="CO534">
        <v>0</v>
      </c>
      <c r="CP534" s="17">
        <v>0</v>
      </c>
      <c r="CQ534">
        <v>0.29799999999999999</v>
      </c>
      <c r="CR534">
        <v>18</v>
      </c>
      <c r="CS534">
        <v>1</v>
      </c>
      <c r="CT534">
        <v>0</v>
      </c>
      <c r="CU534">
        <v>27</v>
      </c>
      <c r="DA534" s="33" t="s">
        <v>85</v>
      </c>
    </row>
    <row r="535" spans="1:105" x14ac:dyDescent="0.25">
      <c r="A535">
        <v>534</v>
      </c>
      <c r="B535">
        <v>35</v>
      </c>
      <c r="C535" s="24" t="s">
        <v>325</v>
      </c>
      <c r="D535" s="12">
        <v>7.3</v>
      </c>
      <c r="E535" s="13">
        <f t="shared" si="93"/>
        <v>0.96052631578947367</v>
      </c>
      <c r="F535" s="7">
        <v>7.6</v>
      </c>
      <c r="G535" s="7">
        <f t="shared" si="89"/>
        <v>6.3394736842105264</v>
      </c>
      <c r="H535" s="15">
        <f t="shared" si="90"/>
        <v>8.2605263157894733</v>
      </c>
      <c r="I535" s="11">
        <f>IFERROR(F535/SQRT(F535^2+U535), "X")</f>
        <v>0.19243528302935478</v>
      </c>
      <c r="J535" s="32">
        <f>IFERROR(SQRT((1-I535^2)/U535), "X")</f>
        <v>2.5320431977546683E-2</v>
      </c>
      <c r="K535" s="32">
        <f t="shared" si="91"/>
        <v>39.493796981298217</v>
      </c>
      <c r="L535" s="8">
        <v>1</v>
      </c>
      <c r="M535" s="9">
        <v>0</v>
      </c>
      <c r="N535" s="8">
        <v>0</v>
      </c>
      <c r="O535" s="9">
        <v>0</v>
      </c>
      <c r="P535" s="9">
        <v>0</v>
      </c>
      <c r="Q535" s="9">
        <v>1</v>
      </c>
      <c r="R535" s="9">
        <v>0</v>
      </c>
      <c r="S535" s="8">
        <v>1510</v>
      </c>
      <c r="T535" s="9">
        <v>7</v>
      </c>
      <c r="U535" s="9">
        <f t="shared" si="92"/>
        <v>1502</v>
      </c>
      <c r="V535" s="9">
        <f>COUNTIF(B:B,B535)</f>
        <v>15</v>
      </c>
      <c r="W535" s="7">
        <f t="shared" si="97"/>
        <v>7.66012</v>
      </c>
      <c r="X535" s="7">
        <f t="shared" si="94"/>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98"/>
        <v>0.12</v>
      </c>
      <c r="AS535" s="38">
        <f t="shared" si="95"/>
        <v>0.54400000000000004</v>
      </c>
      <c r="AT535" s="39">
        <f t="shared" si="96"/>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X535+W535+7</f>
        <v>31.487559999999998</v>
      </c>
      <c r="BN535">
        <v>1</v>
      </c>
      <c r="BO535">
        <v>0</v>
      </c>
      <c r="BP535">
        <v>0</v>
      </c>
      <c r="BQ535">
        <v>0</v>
      </c>
      <c r="BR535">
        <v>0</v>
      </c>
      <c r="BS535">
        <v>0</v>
      </c>
      <c r="BT535">
        <v>0</v>
      </c>
      <c r="BU535" s="17">
        <v>0</v>
      </c>
      <c r="BV535">
        <v>0</v>
      </c>
      <c r="BW535">
        <v>0</v>
      </c>
      <c r="BX535">
        <v>0</v>
      </c>
      <c r="BY535" s="17">
        <v>1</v>
      </c>
      <c r="BZ535">
        <v>0</v>
      </c>
      <c r="CA535">
        <v>0</v>
      </c>
      <c r="CB535">
        <v>0</v>
      </c>
      <c r="CC535">
        <v>0</v>
      </c>
      <c r="CD535" s="17">
        <v>0</v>
      </c>
      <c r="CE535">
        <v>0</v>
      </c>
      <c r="CF535">
        <v>0</v>
      </c>
      <c r="CG535">
        <v>0</v>
      </c>
      <c r="CH535">
        <v>1</v>
      </c>
      <c r="CI535">
        <v>0</v>
      </c>
      <c r="CJ535">
        <v>0</v>
      </c>
      <c r="CK535">
        <v>0</v>
      </c>
      <c r="CL535">
        <v>0</v>
      </c>
      <c r="CM535">
        <v>0</v>
      </c>
      <c r="CN535">
        <v>0</v>
      </c>
      <c r="CO535">
        <v>0</v>
      </c>
      <c r="CP535" s="17">
        <v>1</v>
      </c>
      <c r="CQ535">
        <v>0.29799999999999999</v>
      </c>
      <c r="CR535">
        <v>18</v>
      </c>
      <c r="CS535">
        <v>1</v>
      </c>
      <c r="CT535">
        <v>0</v>
      </c>
      <c r="CU535">
        <v>27</v>
      </c>
      <c r="DA535" s="33" t="s">
        <v>85</v>
      </c>
    </row>
    <row r="536" spans="1:105" x14ac:dyDescent="0.25">
      <c r="A536">
        <v>535</v>
      </c>
      <c r="B536">
        <v>35</v>
      </c>
      <c r="C536" s="24" t="s">
        <v>325</v>
      </c>
      <c r="D536" s="12">
        <v>7.1</v>
      </c>
      <c r="E536" s="13">
        <f t="shared" si="93"/>
        <v>0.94164456233421745</v>
      </c>
      <c r="F536" s="7">
        <v>7.54</v>
      </c>
      <c r="G536" s="7">
        <f t="shared" si="89"/>
        <v>6.1583554376657821</v>
      </c>
      <c r="H536" s="15">
        <f t="shared" si="90"/>
        <v>8.0416445623342163</v>
      </c>
      <c r="I536" s="11">
        <f>IFERROR(F536/SQRT(F536^2+U536), "X")</f>
        <v>0.19097167590337699</v>
      </c>
      <c r="J536" s="32">
        <f>IFERROR(SQRT((1-I536^2)/U536), "X")</f>
        <v>2.5327808475248934E-2</v>
      </c>
      <c r="K536" s="32">
        <f t="shared" si="91"/>
        <v>39.482294766135368</v>
      </c>
      <c r="L536" s="8">
        <v>1</v>
      </c>
      <c r="M536" s="9">
        <v>0</v>
      </c>
      <c r="N536" s="8">
        <v>0</v>
      </c>
      <c r="O536" s="9">
        <v>0</v>
      </c>
      <c r="P536" s="9">
        <v>0</v>
      </c>
      <c r="Q536" s="9">
        <v>1</v>
      </c>
      <c r="R536" s="9">
        <v>0</v>
      </c>
      <c r="S536" s="8">
        <v>1510</v>
      </c>
      <c r="T536" s="9">
        <v>7</v>
      </c>
      <c r="U536" s="9">
        <f t="shared" si="92"/>
        <v>1502</v>
      </c>
      <c r="V536" s="9">
        <f>COUNTIF(B:B,B536)</f>
        <v>15</v>
      </c>
      <c r="W536" s="7">
        <f t="shared" si="97"/>
        <v>7.66012</v>
      </c>
      <c r="X536" s="7">
        <f t="shared" si="94"/>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98"/>
        <v>0.12</v>
      </c>
      <c r="AS536" s="38">
        <f t="shared" si="95"/>
        <v>0.54400000000000004</v>
      </c>
      <c r="AT536" s="39">
        <f t="shared" si="96"/>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X536+W536+7</f>
        <v>31.487559999999998</v>
      </c>
      <c r="BN536">
        <v>1</v>
      </c>
      <c r="BO536">
        <v>0</v>
      </c>
      <c r="BP536">
        <v>0</v>
      </c>
      <c r="BQ536">
        <v>0</v>
      </c>
      <c r="BR536">
        <v>0</v>
      </c>
      <c r="BS536">
        <v>0</v>
      </c>
      <c r="BT536">
        <v>0</v>
      </c>
      <c r="BU536" s="17">
        <v>0</v>
      </c>
      <c r="BV536">
        <v>0</v>
      </c>
      <c r="BW536">
        <v>0</v>
      </c>
      <c r="BX536">
        <v>0</v>
      </c>
      <c r="BY536" s="17">
        <v>1</v>
      </c>
      <c r="BZ536">
        <v>0</v>
      </c>
      <c r="CA536">
        <v>0</v>
      </c>
      <c r="CB536">
        <v>0</v>
      </c>
      <c r="CC536">
        <v>0</v>
      </c>
      <c r="CD536" s="17">
        <v>0</v>
      </c>
      <c r="CE536">
        <v>0</v>
      </c>
      <c r="CF536">
        <v>0</v>
      </c>
      <c r="CG536">
        <v>0</v>
      </c>
      <c r="CH536">
        <v>1</v>
      </c>
      <c r="CI536">
        <v>0</v>
      </c>
      <c r="CJ536">
        <v>0</v>
      </c>
      <c r="CK536">
        <v>0</v>
      </c>
      <c r="CL536">
        <v>0</v>
      </c>
      <c r="CM536">
        <v>0</v>
      </c>
      <c r="CN536">
        <v>0</v>
      </c>
      <c r="CO536">
        <v>0</v>
      </c>
      <c r="CP536" s="17">
        <v>1</v>
      </c>
      <c r="CQ536">
        <v>0.29799999999999999</v>
      </c>
      <c r="CR536">
        <v>18</v>
      </c>
      <c r="CS536">
        <v>1</v>
      </c>
      <c r="CT536">
        <v>0</v>
      </c>
      <c r="CU536">
        <v>27</v>
      </c>
      <c r="DA536" s="33" t="s">
        <v>85</v>
      </c>
    </row>
    <row r="537" spans="1:105" x14ac:dyDescent="0.25">
      <c r="A537">
        <v>536</v>
      </c>
      <c r="B537">
        <v>35</v>
      </c>
      <c r="C537" s="24" t="s">
        <v>325</v>
      </c>
      <c r="D537" s="12">
        <v>6</v>
      </c>
      <c r="E537" s="13">
        <f t="shared" si="93"/>
        <v>0.90361445783132532</v>
      </c>
      <c r="F537" s="7">
        <v>6.64</v>
      </c>
      <c r="G537" s="7">
        <f t="shared" si="89"/>
        <v>5.096385542168675</v>
      </c>
      <c r="H537" s="15">
        <f t="shared" si="90"/>
        <v>6.903614457831325</v>
      </c>
      <c r="I537" s="11">
        <f>IFERROR(F537/SQRT(F537^2+U537), "X")</f>
        <v>0.16886931820305151</v>
      </c>
      <c r="J537" s="32">
        <f>IFERROR(SQRT((1-I537^2)/U537), "X")</f>
        <v>2.5432126235399324E-2</v>
      </c>
      <c r="K537" s="32">
        <f t="shared" si="91"/>
        <v>39.320345878438047</v>
      </c>
      <c r="L537" s="8">
        <v>1</v>
      </c>
      <c r="M537" s="9">
        <v>0</v>
      </c>
      <c r="N537" s="8">
        <v>0</v>
      </c>
      <c r="O537" s="9">
        <v>0</v>
      </c>
      <c r="P537" s="9">
        <v>0</v>
      </c>
      <c r="Q537" s="9">
        <v>1</v>
      </c>
      <c r="R537" s="9">
        <v>0</v>
      </c>
      <c r="S537" s="8">
        <v>1510</v>
      </c>
      <c r="T537" s="9">
        <v>7</v>
      </c>
      <c r="U537" s="9">
        <f t="shared" si="92"/>
        <v>1502</v>
      </c>
      <c r="V537" s="9">
        <f>COUNTIF(B:B,B537)</f>
        <v>15</v>
      </c>
      <c r="W537" s="7">
        <f t="shared" si="97"/>
        <v>7.66012</v>
      </c>
      <c r="X537" s="7">
        <f t="shared" si="94"/>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98"/>
        <v>0.12</v>
      </c>
      <c r="AS537" s="38">
        <f t="shared" si="95"/>
        <v>0.54400000000000004</v>
      </c>
      <c r="AT537" s="39">
        <f t="shared" si="96"/>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X537+W537+7</f>
        <v>31.487559999999998</v>
      </c>
      <c r="BN537">
        <v>1</v>
      </c>
      <c r="BO537">
        <v>0</v>
      </c>
      <c r="BP537">
        <v>0</v>
      </c>
      <c r="BQ537">
        <v>0</v>
      </c>
      <c r="BR537">
        <v>0</v>
      </c>
      <c r="BS537">
        <v>0</v>
      </c>
      <c r="BT537">
        <v>0</v>
      </c>
      <c r="BU537" s="17">
        <v>0</v>
      </c>
      <c r="BV537">
        <v>0</v>
      </c>
      <c r="BW537">
        <v>0</v>
      </c>
      <c r="BX537">
        <v>0</v>
      </c>
      <c r="BY537" s="17">
        <v>1</v>
      </c>
      <c r="BZ537">
        <v>0</v>
      </c>
      <c r="CA537">
        <v>0</v>
      </c>
      <c r="CB537">
        <v>0</v>
      </c>
      <c r="CC537">
        <v>0</v>
      </c>
      <c r="CD537" s="17">
        <v>0</v>
      </c>
      <c r="CE537">
        <v>0</v>
      </c>
      <c r="CF537">
        <v>0</v>
      </c>
      <c r="CG537">
        <v>0</v>
      </c>
      <c r="CH537">
        <v>1</v>
      </c>
      <c r="CI537">
        <v>0</v>
      </c>
      <c r="CJ537">
        <v>0</v>
      </c>
      <c r="CK537">
        <v>0</v>
      </c>
      <c r="CL537">
        <v>1</v>
      </c>
      <c r="CM537">
        <v>0</v>
      </c>
      <c r="CN537">
        <v>1</v>
      </c>
      <c r="CO537">
        <v>0</v>
      </c>
      <c r="CP537" s="17">
        <v>0</v>
      </c>
      <c r="CQ537">
        <v>0.29799999999999999</v>
      </c>
      <c r="CR537">
        <v>18</v>
      </c>
      <c r="CS537">
        <v>1</v>
      </c>
      <c r="CT537">
        <v>0</v>
      </c>
      <c r="CU537">
        <v>27</v>
      </c>
      <c r="DA537" s="33" t="s">
        <v>85</v>
      </c>
    </row>
    <row r="538" spans="1:105" x14ac:dyDescent="0.25">
      <c r="A538">
        <v>537</v>
      </c>
      <c r="B538">
        <v>35</v>
      </c>
      <c r="C538" s="24" t="s">
        <v>325</v>
      </c>
      <c r="D538" s="12">
        <v>8.4</v>
      </c>
      <c r="E538" s="13">
        <f t="shared" si="93"/>
        <v>0.98707403055229148</v>
      </c>
      <c r="F538" s="7">
        <v>8.51</v>
      </c>
      <c r="G538" s="7">
        <f t="shared" si="89"/>
        <v>7.4129259694477092</v>
      </c>
      <c r="H538" s="15">
        <f t="shared" si="90"/>
        <v>9.3870740305522915</v>
      </c>
      <c r="I538" s="11">
        <f>IFERROR(F538/SQRT(F538^2+U538), "X")</f>
        <v>0.21440325235359536</v>
      </c>
      <c r="J538" s="32">
        <f>IFERROR(SQRT((1-I538^2)/U538), "X")</f>
        <v>2.5194271721926603E-2</v>
      </c>
      <c r="K538" s="32">
        <f t="shared" si="91"/>
        <v>39.691562075584777</v>
      </c>
      <c r="L538" s="8">
        <v>1</v>
      </c>
      <c r="M538" s="9">
        <v>0</v>
      </c>
      <c r="N538" s="8">
        <v>0</v>
      </c>
      <c r="O538" s="9">
        <v>0</v>
      </c>
      <c r="P538" s="9">
        <v>0</v>
      </c>
      <c r="Q538" s="9">
        <v>1</v>
      </c>
      <c r="R538" s="9">
        <v>0</v>
      </c>
      <c r="S538" s="8">
        <v>1510</v>
      </c>
      <c r="T538" s="9">
        <v>6</v>
      </c>
      <c r="U538" s="9">
        <f t="shared" si="92"/>
        <v>1503</v>
      </c>
      <c r="V538" s="9">
        <f>COUNTIF(B:B,B538)</f>
        <v>15</v>
      </c>
      <c r="W538" s="7">
        <f t="shared" si="97"/>
        <v>7.66012</v>
      </c>
      <c r="X538" s="7">
        <f t="shared" si="94"/>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98"/>
        <v>0.12</v>
      </c>
      <c r="AS538" s="38">
        <f t="shared" si="95"/>
        <v>0.54400000000000004</v>
      </c>
      <c r="AT538" s="39">
        <f t="shared" si="96"/>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X538+W538+7</f>
        <v>31.487559999999998</v>
      </c>
      <c r="BN538">
        <v>0</v>
      </c>
      <c r="BO538">
        <v>0</v>
      </c>
      <c r="BP538">
        <v>0</v>
      </c>
      <c r="BQ538">
        <v>0</v>
      </c>
      <c r="BR538">
        <v>0</v>
      </c>
      <c r="BS538">
        <v>0</v>
      </c>
      <c r="BT538">
        <v>1</v>
      </c>
      <c r="BU538" s="17">
        <v>0</v>
      </c>
      <c r="BV538">
        <v>0</v>
      </c>
      <c r="BW538">
        <v>0</v>
      </c>
      <c r="BX538">
        <v>0</v>
      </c>
      <c r="BY538" s="17">
        <v>1</v>
      </c>
      <c r="BZ538">
        <v>0</v>
      </c>
      <c r="CA538">
        <v>0</v>
      </c>
      <c r="CB538">
        <v>0</v>
      </c>
      <c r="CC538">
        <v>0</v>
      </c>
      <c r="CD538" s="17">
        <v>0</v>
      </c>
      <c r="CE538">
        <v>0</v>
      </c>
      <c r="CF538">
        <v>0</v>
      </c>
      <c r="CG538">
        <v>0</v>
      </c>
      <c r="CH538">
        <v>1</v>
      </c>
      <c r="CI538">
        <v>0</v>
      </c>
      <c r="CJ538">
        <v>0</v>
      </c>
      <c r="CK538">
        <v>1</v>
      </c>
      <c r="CL538">
        <v>0</v>
      </c>
      <c r="CM538">
        <v>0</v>
      </c>
      <c r="CN538">
        <v>0</v>
      </c>
      <c r="CO538">
        <v>0</v>
      </c>
      <c r="CP538" s="17">
        <v>0</v>
      </c>
      <c r="CQ538">
        <v>0.29799999999999999</v>
      </c>
      <c r="CR538">
        <v>18</v>
      </c>
      <c r="CS538">
        <v>1</v>
      </c>
      <c r="CT538">
        <v>0</v>
      </c>
      <c r="CU538">
        <v>27</v>
      </c>
      <c r="DA538" s="33" t="s">
        <v>85</v>
      </c>
    </row>
    <row r="539" spans="1:105" x14ac:dyDescent="0.25">
      <c r="A539">
        <v>538</v>
      </c>
      <c r="B539">
        <v>35</v>
      </c>
      <c r="C539" s="24" t="s">
        <v>325</v>
      </c>
      <c r="D539" s="12">
        <v>7.4</v>
      </c>
      <c r="E539" s="13">
        <f t="shared" si="93"/>
        <v>1.0407876230661042</v>
      </c>
      <c r="F539" s="7">
        <v>7.11</v>
      </c>
      <c r="G539" s="7">
        <f t="shared" si="89"/>
        <v>6.359212376933896</v>
      </c>
      <c r="H539" s="15">
        <f t="shared" si="90"/>
        <v>8.4407876230661039</v>
      </c>
      <c r="I539" s="11">
        <f>IFERROR(F539/SQRT(F539^2+U539), "X")</f>
        <v>0.19994071330712809</v>
      </c>
      <c r="J539" s="32">
        <f>IFERROR(SQRT((1-I539^2)/U539), "X")</f>
        <v>2.8121056723928003E-2</v>
      </c>
      <c r="K539" s="32">
        <f t="shared" si="91"/>
        <v>35.560541334462272</v>
      </c>
      <c r="L539" s="8">
        <v>1</v>
      </c>
      <c r="M539" s="9">
        <v>0</v>
      </c>
      <c r="N539" s="8">
        <v>0</v>
      </c>
      <c r="O539" s="9">
        <v>0</v>
      </c>
      <c r="P539" s="9">
        <v>0</v>
      </c>
      <c r="Q539" s="9">
        <v>1</v>
      </c>
      <c r="R539" s="9">
        <v>0</v>
      </c>
      <c r="S539" s="8">
        <v>1220</v>
      </c>
      <c r="T539" s="9">
        <v>5</v>
      </c>
      <c r="U539" s="9">
        <f t="shared" si="92"/>
        <v>1214</v>
      </c>
      <c r="V539" s="9">
        <f>COUNTIF(B:B,B539)</f>
        <v>15</v>
      </c>
      <c r="W539" s="7">
        <f t="shared" si="97"/>
        <v>7.4770000000000003</v>
      </c>
      <c r="X539" s="7">
        <f t="shared" si="94"/>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95"/>
        <v>0.55000000000000004</v>
      </c>
      <c r="AT539" s="39">
        <f t="shared" si="96"/>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X539+W539+7</f>
        <v>32.037999999999997</v>
      </c>
      <c r="BN539">
        <v>0</v>
      </c>
      <c r="BO539">
        <v>0</v>
      </c>
      <c r="BP539">
        <v>0</v>
      </c>
      <c r="BQ539">
        <v>0</v>
      </c>
      <c r="BR539">
        <v>0</v>
      </c>
      <c r="BS539">
        <v>0</v>
      </c>
      <c r="BT539">
        <v>1</v>
      </c>
      <c r="BU539" s="17">
        <v>0</v>
      </c>
      <c r="BV539">
        <v>0</v>
      </c>
      <c r="BW539">
        <v>0</v>
      </c>
      <c r="BX539">
        <v>0</v>
      </c>
      <c r="BY539" s="17">
        <v>1</v>
      </c>
      <c r="BZ539">
        <v>0</v>
      </c>
      <c r="CA539">
        <v>0</v>
      </c>
      <c r="CB539">
        <v>0</v>
      </c>
      <c r="CC539">
        <v>0</v>
      </c>
      <c r="CD539" s="17">
        <v>0</v>
      </c>
      <c r="CE539">
        <v>0</v>
      </c>
      <c r="CF539">
        <v>0</v>
      </c>
      <c r="CG539">
        <v>0</v>
      </c>
      <c r="CH539">
        <v>1</v>
      </c>
      <c r="CI539">
        <v>0</v>
      </c>
      <c r="CJ539">
        <v>0</v>
      </c>
      <c r="CK539">
        <v>0</v>
      </c>
      <c r="CL539">
        <v>0</v>
      </c>
      <c r="CM539">
        <v>0</v>
      </c>
      <c r="CN539">
        <v>0</v>
      </c>
      <c r="CO539">
        <v>0</v>
      </c>
      <c r="CP539" s="17">
        <v>0</v>
      </c>
      <c r="CQ539">
        <v>0.29799999999999999</v>
      </c>
      <c r="CR539">
        <v>18</v>
      </c>
      <c r="CS539">
        <v>1</v>
      </c>
      <c r="CT539">
        <v>0</v>
      </c>
      <c r="CU539">
        <v>27</v>
      </c>
      <c r="DA539" s="33" t="s">
        <v>85</v>
      </c>
    </row>
    <row r="540" spans="1:105" x14ac:dyDescent="0.25">
      <c r="A540">
        <v>539</v>
      </c>
      <c r="B540">
        <v>35</v>
      </c>
      <c r="C540" s="24" t="s">
        <v>325</v>
      </c>
      <c r="D540" s="12">
        <v>7.6</v>
      </c>
      <c r="E540" s="13">
        <f t="shared" si="93"/>
        <v>3.1275720164609049</v>
      </c>
      <c r="F540" s="7">
        <v>2.4300000000000002</v>
      </c>
      <c r="G540" s="7">
        <f t="shared" si="89"/>
        <v>4.4724279835390952</v>
      </c>
      <c r="H540" s="15">
        <f t="shared" si="90"/>
        <v>10.727572016460904</v>
      </c>
      <c r="I540" s="11">
        <f>IFERROR(F540/SQRT(F540^2+U540), "X")</f>
        <v>6.11932504058443E-2</v>
      </c>
      <c r="J540" s="32">
        <f>IFERROR(SQRT((1-I540^2)/U540), "X")</f>
        <v>2.5182407574421521E-2</v>
      </c>
      <c r="K540" s="32">
        <f t="shared" si="91"/>
        <v>39.710261897902413</v>
      </c>
      <c r="L540" s="8">
        <v>1</v>
      </c>
      <c r="M540" s="9">
        <v>0</v>
      </c>
      <c r="N540" s="8">
        <v>0</v>
      </c>
      <c r="O540" s="9">
        <v>0</v>
      </c>
      <c r="P540" s="9">
        <v>0</v>
      </c>
      <c r="Q540" s="9">
        <v>1</v>
      </c>
      <c r="R540" s="9">
        <v>0</v>
      </c>
      <c r="S540" s="8">
        <v>1577</v>
      </c>
      <c r="T540" s="9">
        <v>5</v>
      </c>
      <c r="U540" s="9">
        <f t="shared" si="92"/>
        <v>1571</v>
      </c>
      <c r="V540" s="9">
        <f>COUNTIF(B:B,B540)</f>
        <v>15</v>
      </c>
      <c r="W540" s="7">
        <f t="shared" si="97"/>
        <v>9.0030000000000001</v>
      </c>
      <c r="X540" s="7">
        <f t="shared" si="94"/>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95"/>
        <v>0.5</v>
      </c>
      <c r="AT540" s="39">
        <f t="shared" si="96"/>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X540+W540+7</f>
        <v>27.451000000000001</v>
      </c>
      <c r="BN540">
        <v>0</v>
      </c>
      <c r="BO540">
        <v>0</v>
      </c>
      <c r="BP540">
        <v>0</v>
      </c>
      <c r="BQ540">
        <v>0</v>
      </c>
      <c r="BR540">
        <v>0</v>
      </c>
      <c r="BS540">
        <v>0</v>
      </c>
      <c r="BT540">
        <v>1</v>
      </c>
      <c r="BU540" s="17">
        <v>0</v>
      </c>
      <c r="BV540">
        <v>0</v>
      </c>
      <c r="BW540">
        <v>0</v>
      </c>
      <c r="BX540">
        <v>0</v>
      </c>
      <c r="BY540" s="17">
        <v>1</v>
      </c>
      <c r="BZ540">
        <v>0</v>
      </c>
      <c r="CA540">
        <v>0</v>
      </c>
      <c r="CB540">
        <v>0</v>
      </c>
      <c r="CC540">
        <v>0</v>
      </c>
      <c r="CD540" s="17">
        <v>0</v>
      </c>
      <c r="CE540">
        <v>0</v>
      </c>
      <c r="CF540">
        <v>0</v>
      </c>
      <c r="CG540">
        <v>0</v>
      </c>
      <c r="CH540">
        <v>1</v>
      </c>
      <c r="CI540">
        <v>0</v>
      </c>
      <c r="CJ540">
        <v>0</v>
      </c>
      <c r="CK540">
        <v>0</v>
      </c>
      <c r="CL540">
        <v>0</v>
      </c>
      <c r="CM540">
        <v>0</v>
      </c>
      <c r="CN540">
        <v>0</v>
      </c>
      <c r="CO540">
        <v>0</v>
      </c>
      <c r="CP540" s="17">
        <v>0</v>
      </c>
      <c r="CQ540">
        <v>0.29799999999999999</v>
      </c>
      <c r="CR540">
        <v>18</v>
      </c>
      <c r="CS540">
        <v>1</v>
      </c>
      <c r="CT540">
        <v>0</v>
      </c>
      <c r="CU540">
        <v>27</v>
      </c>
      <c r="DA540" s="33" t="s">
        <v>85</v>
      </c>
    </row>
    <row r="541" spans="1:105" x14ac:dyDescent="0.25">
      <c r="A541">
        <v>540</v>
      </c>
      <c r="B541">
        <v>35</v>
      </c>
      <c r="C541" s="24" t="s">
        <v>325</v>
      </c>
      <c r="D541" s="12">
        <v>6.7</v>
      </c>
      <c r="E541" s="13">
        <f t="shared" si="93"/>
        <v>0.93314763231197773</v>
      </c>
      <c r="F541" s="7">
        <v>7.18</v>
      </c>
      <c r="G541" s="7">
        <f t="shared" si="89"/>
        <v>5.7668523676880223</v>
      </c>
      <c r="H541" s="15">
        <f t="shared" si="90"/>
        <v>7.633147632311978</v>
      </c>
      <c r="I541" s="11">
        <f>IFERROR(F541/SQRT(F541^2+U541), "X")</f>
        <v>0.18239852026663411</v>
      </c>
      <c r="J541" s="32">
        <f>IFERROR(SQRT((1-I541^2)/U541), "X")</f>
        <v>2.5403693630450433E-2</v>
      </c>
      <c r="K541" s="32">
        <f t="shared" si="91"/>
        <v>39.364354433929179</v>
      </c>
      <c r="L541" s="8">
        <v>1</v>
      </c>
      <c r="M541" s="9">
        <v>0</v>
      </c>
      <c r="N541" s="8">
        <v>0</v>
      </c>
      <c r="O541" s="9">
        <v>0</v>
      </c>
      <c r="P541" s="9">
        <v>0</v>
      </c>
      <c r="Q541" s="9">
        <v>1</v>
      </c>
      <c r="R541" s="9">
        <v>0</v>
      </c>
      <c r="S541" s="8">
        <v>1510</v>
      </c>
      <c r="T541" s="9">
        <v>11</v>
      </c>
      <c r="U541" s="9">
        <f t="shared" si="92"/>
        <v>1498</v>
      </c>
      <c r="V541" s="9">
        <f>COUNTIF(B:B,B541)</f>
        <v>15</v>
      </c>
      <c r="W541" s="7">
        <f t="shared" si="97"/>
        <v>7.66012</v>
      </c>
      <c r="X541" s="7">
        <f t="shared" si="94"/>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95"/>
        <v>0.54400000000000004</v>
      </c>
      <c r="AT541" s="39">
        <f t="shared" si="96"/>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X541+W541+7</f>
        <v>31.487559999999998</v>
      </c>
      <c r="BN541">
        <v>0</v>
      </c>
      <c r="BO541">
        <v>0</v>
      </c>
      <c r="BP541">
        <v>0</v>
      </c>
      <c r="BQ541">
        <v>0</v>
      </c>
      <c r="BR541">
        <v>0</v>
      </c>
      <c r="BS541">
        <v>0</v>
      </c>
      <c r="BT541">
        <v>1</v>
      </c>
      <c r="BU541" s="17">
        <v>0</v>
      </c>
      <c r="BV541">
        <v>0</v>
      </c>
      <c r="BW541">
        <v>0</v>
      </c>
      <c r="BX541">
        <v>0</v>
      </c>
      <c r="BY541" s="17">
        <v>1</v>
      </c>
      <c r="BZ541">
        <v>0</v>
      </c>
      <c r="CA541">
        <v>0</v>
      </c>
      <c r="CB541">
        <v>0</v>
      </c>
      <c r="CC541">
        <v>0</v>
      </c>
      <c r="CD541" s="17">
        <v>0</v>
      </c>
      <c r="CE541">
        <v>0</v>
      </c>
      <c r="CF541">
        <v>0</v>
      </c>
      <c r="CG541">
        <v>0</v>
      </c>
      <c r="CH541">
        <v>1</v>
      </c>
      <c r="CI541">
        <v>0</v>
      </c>
      <c r="CJ541">
        <v>0</v>
      </c>
      <c r="CK541">
        <v>1</v>
      </c>
      <c r="CL541">
        <v>0</v>
      </c>
      <c r="CM541">
        <v>0</v>
      </c>
      <c r="CN541">
        <v>1</v>
      </c>
      <c r="CO541">
        <v>0</v>
      </c>
      <c r="CP541" s="17">
        <v>1</v>
      </c>
      <c r="CQ541">
        <v>0.29799999999999999</v>
      </c>
      <c r="CR541">
        <v>18</v>
      </c>
      <c r="CS541">
        <v>1</v>
      </c>
      <c r="CT541">
        <v>0</v>
      </c>
      <c r="CU541">
        <v>27</v>
      </c>
      <c r="DA541" s="33" t="s">
        <v>85</v>
      </c>
    </row>
    <row r="542" spans="1:105" x14ac:dyDescent="0.25">
      <c r="A542">
        <v>541</v>
      </c>
      <c r="B542">
        <v>35</v>
      </c>
      <c r="C542" s="24" t="s">
        <v>325</v>
      </c>
      <c r="D542" s="12">
        <v>5.9</v>
      </c>
      <c r="E542" s="13">
        <f t="shared" si="93"/>
        <v>0.94855305466237949</v>
      </c>
      <c r="F542" s="7">
        <v>6.22</v>
      </c>
      <c r="G542" s="7">
        <f t="shared" si="89"/>
        <v>4.9514469453376204</v>
      </c>
      <c r="H542" s="15">
        <f t="shared" si="90"/>
        <v>6.8485530546623803</v>
      </c>
      <c r="I542" s="11">
        <f>IFERROR(F542/SQRT(F542^2+U542), "X")</f>
        <v>0.17609106334503863</v>
      </c>
      <c r="J542" s="32">
        <f>IFERROR(SQRT((1-I542^2)/U542), "X")</f>
        <v>2.8310460344861517E-2</v>
      </c>
      <c r="K542" s="32">
        <f t="shared" si="91"/>
        <v>35.322632970943715</v>
      </c>
      <c r="L542" s="8">
        <v>1</v>
      </c>
      <c r="M542" s="9">
        <v>0</v>
      </c>
      <c r="N542" s="8">
        <v>0</v>
      </c>
      <c r="O542" s="9">
        <v>0</v>
      </c>
      <c r="P542" s="9">
        <v>0</v>
      </c>
      <c r="Q542" s="9">
        <v>1</v>
      </c>
      <c r="R542" s="9">
        <v>0</v>
      </c>
      <c r="S542" s="8">
        <v>1220</v>
      </c>
      <c r="T542" s="9">
        <v>10</v>
      </c>
      <c r="U542" s="9">
        <f t="shared" si="92"/>
        <v>1209</v>
      </c>
      <c r="V542" s="9">
        <f>COUNTIF(B:B,B542)</f>
        <v>15</v>
      </c>
      <c r="W542" s="7">
        <f t="shared" si="97"/>
        <v>7.4770000000000003</v>
      </c>
      <c r="X542" s="7">
        <f t="shared" si="94"/>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95"/>
        <v>0.55000000000000004</v>
      </c>
      <c r="AT542" s="39">
        <f t="shared" si="96"/>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X542+W542+7</f>
        <v>32.037999999999997</v>
      </c>
      <c r="BN542">
        <v>0</v>
      </c>
      <c r="BO542">
        <v>0</v>
      </c>
      <c r="BP542">
        <v>0</v>
      </c>
      <c r="BQ542">
        <v>0</v>
      </c>
      <c r="BR542">
        <v>0</v>
      </c>
      <c r="BS542">
        <v>0</v>
      </c>
      <c r="BT542">
        <v>1</v>
      </c>
      <c r="BU542" s="17">
        <v>0</v>
      </c>
      <c r="BV542">
        <v>0</v>
      </c>
      <c r="BW542">
        <v>0</v>
      </c>
      <c r="BX542">
        <v>0</v>
      </c>
      <c r="BY542" s="17">
        <v>1</v>
      </c>
      <c r="BZ542">
        <v>0</v>
      </c>
      <c r="CA542">
        <v>0</v>
      </c>
      <c r="CB542">
        <v>0</v>
      </c>
      <c r="CC542">
        <v>0</v>
      </c>
      <c r="CD542" s="17">
        <v>0</v>
      </c>
      <c r="CE542">
        <v>0</v>
      </c>
      <c r="CF542">
        <v>0</v>
      </c>
      <c r="CG542">
        <v>0</v>
      </c>
      <c r="CH542">
        <v>1</v>
      </c>
      <c r="CI542">
        <v>0</v>
      </c>
      <c r="CJ542">
        <v>0</v>
      </c>
      <c r="CK542">
        <v>0</v>
      </c>
      <c r="CL542">
        <v>0</v>
      </c>
      <c r="CM542">
        <v>0</v>
      </c>
      <c r="CN542">
        <v>1</v>
      </c>
      <c r="CO542">
        <v>0</v>
      </c>
      <c r="CP542" s="17">
        <v>1</v>
      </c>
      <c r="CQ542">
        <v>0.29799999999999999</v>
      </c>
      <c r="CR542">
        <v>18</v>
      </c>
      <c r="CS542">
        <v>1</v>
      </c>
      <c r="CT542">
        <v>0</v>
      </c>
      <c r="CU542">
        <v>27</v>
      </c>
      <c r="DA542" s="33" t="s">
        <v>85</v>
      </c>
    </row>
    <row r="543" spans="1:105" x14ac:dyDescent="0.25">
      <c r="A543">
        <v>542</v>
      </c>
      <c r="B543">
        <v>35</v>
      </c>
      <c r="C543" s="24" t="s">
        <v>325</v>
      </c>
      <c r="D543" s="12">
        <v>6.6</v>
      </c>
      <c r="E543" s="13">
        <f t="shared" si="93"/>
        <v>3.1132075471698109</v>
      </c>
      <c r="F543" s="7">
        <v>2.12</v>
      </c>
      <c r="G543" s="7">
        <f t="shared" si="89"/>
        <v>3.4867924528301888</v>
      </c>
      <c r="H543" s="15">
        <f t="shared" si="90"/>
        <v>9.7132075471698105</v>
      </c>
      <c r="I543" s="11">
        <f>IFERROR(F543/SQRT(F543^2+U543), "X")</f>
        <v>0.12591098420571495</v>
      </c>
      <c r="J543" s="32">
        <f>IFERROR(SQRT((1-I543^2)/U543), "X")</f>
        <v>5.9391973681941011E-2</v>
      </c>
      <c r="K543" s="32">
        <f t="shared" si="91"/>
        <v>16.837291943777657</v>
      </c>
      <c r="L543" s="8">
        <v>1</v>
      </c>
      <c r="M543" s="9">
        <v>0</v>
      </c>
      <c r="N543" s="8">
        <v>0</v>
      </c>
      <c r="O543" s="9">
        <v>0</v>
      </c>
      <c r="P543" s="9">
        <v>0</v>
      </c>
      <c r="Q543" s="9">
        <v>1</v>
      </c>
      <c r="R543" s="9">
        <v>0</v>
      </c>
      <c r="S543" s="8">
        <v>290</v>
      </c>
      <c r="T543" s="9">
        <v>10</v>
      </c>
      <c r="U543" s="9">
        <f t="shared" si="92"/>
        <v>279</v>
      </c>
      <c r="V543" s="9">
        <f>COUNTIF(B:B,B543)</f>
        <v>15</v>
      </c>
      <c r="W543" s="7">
        <f t="shared" si="97"/>
        <v>9.0030000000000001</v>
      </c>
      <c r="X543" s="7">
        <f t="shared" si="94"/>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95"/>
        <v>0.5</v>
      </c>
      <c r="AT543" s="39">
        <f t="shared" si="96"/>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X543+W543+7</f>
        <v>27.451000000000001</v>
      </c>
      <c r="BN543">
        <v>0</v>
      </c>
      <c r="BO543">
        <v>0</v>
      </c>
      <c r="BP543">
        <v>0</v>
      </c>
      <c r="BQ543">
        <v>0</v>
      </c>
      <c r="BR543">
        <v>0</v>
      </c>
      <c r="BS543">
        <v>0</v>
      </c>
      <c r="BT543">
        <v>1</v>
      </c>
      <c r="BU543" s="17">
        <v>0</v>
      </c>
      <c r="BV543">
        <v>0</v>
      </c>
      <c r="BW543">
        <v>0</v>
      </c>
      <c r="BX543">
        <v>0</v>
      </c>
      <c r="BY543" s="17">
        <v>1</v>
      </c>
      <c r="BZ543">
        <v>0</v>
      </c>
      <c r="CA543">
        <v>0</v>
      </c>
      <c r="CB543">
        <v>0</v>
      </c>
      <c r="CC543">
        <v>0</v>
      </c>
      <c r="CD543" s="17">
        <v>0</v>
      </c>
      <c r="CE543">
        <v>0</v>
      </c>
      <c r="CF543">
        <v>0</v>
      </c>
      <c r="CG543">
        <v>0</v>
      </c>
      <c r="CH543">
        <v>1</v>
      </c>
      <c r="CI543">
        <v>0</v>
      </c>
      <c r="CJ543">
        <v>0</v>
      </c>
      <c r="CK543">
        <v>0</v>
      </c>
      <c r="CL543">
        <v>0</v>
      </c>
      <c r="CM543">
        <v>0</v>
      </c>
      <c r="CN543">
        <v>1</v>
      </c>
      <c r="CO543">
        <v>0</v>
      </c>
      <c r="CP543" s="17">
        <v>1</v>
      </c>
      <c r="CQ543">
        <v>0.29799999999999999</v>
      </c>
      <c r="CR543">
        <v>18</v>
      </c>
      <c r="CS543">
        <v>1</v>
      </c>
      <c r="CT543">
        <v>0</v>
      </c>
      <c r="CU543">
        <v>27</v>
      </c>
      <c r="DA543" s="33" t="s">
        <v>85</v>
      </c>
    </row>
    <row r="544" spans="1:105" s="91" customFormat="1" x14ac:dyDescent="0.25">
      <c r="A544" s="91">
        <v>543</v>
      </c>
      <c r="B544" s="91">
        <v>36</v>
      </c>
      <c r="C544" s="92" t="s">
        <v>326</v>
      </c>
      <c r="D544" s="93">
        <v>11.1</v>
      </c>
      <c r="E544" s="94">
        <v>0.5</v>
      </c>
      <c r="F544" s="95">
        <f t="shared" ref="F544:F575" si="99">D544/E544</f>
        <v>22.2</v>
      </c>
      <c r="G544" s="95">
        <f t="shared" si="89"/>
        <v>10.6</v>
      </c>
      <c r="H544" s="96">
        <f t="shared" si="90"/>
        <v>11.6</v>
      </c>
      <c r="I544" s="97">
        <f>IFERROR(F544/SQRT(F544^2+U544), "X")</f>
        <v>0.39245407503305468</v>
      </c>
      <c r="J544" s="98">
        <f>IFERROR(SQRT((1-I544^2)/U544), "X")</f>
        <v>1.7678111487975434E-2</v>
      </c>
      <c r="K544" s="98">
        <f t="shared" si="91"/>
        <v>56.567128263683323</v>
      </c>
      <c r="L544" s="99">
        <v>1</v>
      </c>
      <c r="M544" s="100">
        <v>0</v>
      </c>
      <c r="N544" s="99">
        <v>0</v>
      </c>
      <c r="O544" s="100">
        <v>0</v>
      </c>
      <c r="P544" s="100">
        <v>1</v>
      </c>
      <c r="Q544" s="100">
        <v>0</v>
      </c>
      <c r="R544" s="100">
        <v>0</v>
      </c>
      <c r="S544" s="99">
        <v>2717</v>
      </c>
      <c r="T544" s="100">
        <v>9</v>
      </c>
      <c r="U544" s="100">
        <f t="shared" si="92"/>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00">1-AS544</f>
        <v>0.37</v>
      </c>
      <c r="AU544">
        <v>0</v>
      </c>
      <c r="AV544" s="105">
        <v>1</v>
      </c>
      <c r="AW544" s="108">
        <v>0.15</v>
      </c>
      <c r="AX544" s="106">
        <f t="shared" ref="AX544:AX549" si="101">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X544+W544+6</f>
        <v>29.22</v>
      </c>
      <c r="BN544" s="91">
        <v>1</v>
      </c>
      <c r="BO544" s="91">
        <v>0</v>
      </c>
      <c r="BP544" s="91">
        <v>0</v>
      </c>
      <c r="BQ544" s="91">
        <v>0</v>
      </c>
      <c r="BR544" s="91">
        <v>0</v>
      </c>
      <c r="BS544" s="91">
        <v>0</v>
      </c>
      <c r="BT544" s="91">
        <v>0</v>
      </c>
      <c r="BU544" s="105">
        <v>0</v>
      </c>
      <c r="BV544" s="91">
        <v>0</v>
      </c>
      <c r="BW544" s="91">
        <v>0</v>
      </c>
      <c r="BX544" s="91">
        <v>0</v>
      </c>
      <c r="BY544" s="105">
        <v>1</v>
      </c>
      <c r="BZ544" s="91">
        <v>0</v>
      </c>
      <c r="CA544" s="91">
        <v>0</v>
      </c>
      <c r="CB544" s="91">
        <v>0</v>
      </c>
      <c r="CC544" s="91">
        <v>0</v>
      </c>
      <c r="CD544" s="105">
        <v>0</v>
      </c>
      <c r="CE544" s="91">
        <v>0</v>
      </c>
      <c r="CF544" s="91">
        <v>0</v>
      </c>
      <c r="CG544" s="91">
        <v>1</v>
      </c>
      <c r="CH544" s="91">
        <v>1</v>
      </c>
      <c r="CI544" s="91">
        <v>0</v>
      </c>
      <c r="CJ544" s="91">
        <v>0</v>
      </c>
      <c r="CK544" s="91">
        <v>0</v>
      </c>
      <c r="CL544" s="91">
        <v>0</v>
      </c>
      <c r="CM544" s="91">
        <v>0</v>
      </c>
      <c r="CN544" s="91">
        <v>0</v>
      </c>
      <c r="CO544" s="91">
        <v>1</v>
      </c>
      <c r="CP544" s="105">
        <v>1</v>
      </c>
      <c r="CQ544">
        <v>0.29799999999999999</v>
      </c>
      <c r="CR544">
        <v>72</v>
      </c>
      <c r="CS544">
        <v>1</v>
      </c>
      <c r="CT544">
        <v>0</v>
      </c>
      <c r="CU544">
        <v>25</v>
      </c>
      <c r="CV544" s="107"/>
      <c r="DA544" s="33" t="s">
        <v>85</v>
      </c>
    </row>
    <row r="545" spans="1:105" x14ac:dyDescent="0.25">
      <c r="A545">
        <v>544</v>
      </c>
      <c r="B545">
        <v>36</v>
      </c>
      <c r="C545" s="24" t="s">
        <v>326</v>
      </c>
      <c r="D545" s="12">
        <v>10.3</v>
      </c>
      <c r="E545" s="13">
        <v>0.8</v>
      </c>
      <c r="F545" s="7">
        <f t="shared" si="99"/>
        <v>12.875</v>
      </c>
      <c r="G545" s="7">
        <f t="shared" si="89"/>
        <v>9.5</v>
      </c>
      <c r="H545" s="15">
        <f t="shared" si="90"/>
        <v>11.100000000000001</v>
      </c>
      <c r="I545" s="11">
        <f>IFERROR(F545/SQRT(F545^2+U545), "X")</f>
        <v>0.14568016832067471</v>
      </c>
      <c r="J545" s="32">
        <f>IFERROR(SQRT((1-I545^2)/U545), "X")</f>
        <v>1.1314964529761141E-2</v>
      </c>
      <c r="K545" s="32">
        <f t="shared" si="91"/>
        <v>88.378535997152611</v>
      </c>
      <c r="L545" s="8">
        <v>1</v>
      </c>
      <c r="M545" s="9">
        <v>0</v>
      </c>
      <c r="N545" s="8">
        <v>0</v>
      </c>
      <c r="O545" s="9">
        <v>0</v>
      </c>
      <c r="P545" s="9">
        <v>1</v>
      </c>
      <c r="Q545" s="9">
        <v>0</v>
      </c>
      <c r="R545" s="9">
        <v>0</v>
      </c>
      <c r="S545" s="8">
        <v>7655</v>
      </c>
      <c r="T545" s="9">
        <v>9</v>
      </c>
      <c r="U545" s="9">
        <f t="shared" si="92"/>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00"/>
        <v>0.29000000000000004</v>
      </c>
      <c r="AU545">
        <v>0</v>
      </c>
      <c r="AV545" s="17">
        <v>1</v>
      </c>
      <c r="AW545" s="38">
        <v>0.25</v>
      </c>
      <c r="AX545" s="39">
        <f t="shared" si="101"/>
        <v>0.75</v>
      </c>
      <c r="AY545" s="17" t="s">
        <v>28</v>
      </c>
      <c r="AZ545">
        <v>0</v>
      </c>
      <c r="BA545">
        <v>1</v>
      </c>
      <c r="BB545">
        <v>0</v>
      </c>
      <c r="BC545">
        <v>0</v>
      </c>
      <c r="BD545">
        <v>0</v>
      </c>
      <c r="BE545">
        <v>0</v>
      </c>
      <c r="BF545" s="17">
        <v>0</v>
      </c>
      <c r="BG545">
        <v>0</v>
      </c>
      <c r="BH545">
        <v>1</v>
      </c>
      <c r="BI545" s="17">
        <v>0</v>
      </c>
      <c r="BJ545">
        <v>1946</v>
      </c>
      <c r="BK545">
        <v>427</v>
      </c>
      <c r="BL545" s="90">
        <v>0.55000000000000004</v>
      </c>
      <c r="BM545" s="90">
        <f>X545+W545+6</f>
        <v>29.47</v>
      </c>
      <c r="BN545">
        <v>1</v>
      </c>
      <c r="BO545">
        <v>0</v>
      </c>
      <c r="BP545">
        <v>0</v>
      </c>
      <c r="BQ545">
        <v>0</v>
      </c>
      <c r="BR545">
        <v>0</v>
      </c>
      <c r="BS545">
        <v>0</v>
      </c>
      <c r="BT545">
        <v>0</v>
      </c>
      <c r="BU545" s="17">
        <v>0</v>
      </c>
      <c r="BV545">
        <v>0</v>
      </c>
      <c r="BW545">
        <v>0</v>
      </c>
      <c r="BX545">
        <v>0</v>
      </c>
      <c r="BY545" s="17">
        <v>1</v>
      </c>
      <c r="BZ545">
        <v>0</v>
      </c>
      <c r="CA545">
        <v>0</v>
      </c>
      <c r="CB545">
        <v>0</v>
      </c>
      <c r="CC545">
        <v>0</v>
      </c>
      <c r="CD545" s="17">
        <v>0</v>
      </c>
      <c r="CE545">
        <v>0</v>
      </c>
      <c r="CF545">
        <v>0</v>
      </c>
      <c r="CG545">
        <v>1</v>
      </c>
      <c r="CH545">
        <v>1</v>
      </c>
      <c r="CI545">
        <v>0</v>
      </c>
      <c r="CJ545">
        <v>0</v>
      </c>
      <c r="CK545">
        <v>0</v>
      </c>
      <c r="CL545">
        <v>0</v>
      </c>
      <c r="CM545">
        <v>0</v>
      </c>
      <c r="CN545">
        <v>0</v>
      </c>
      <c r="CO545">
        <v>1</v>
      </c>
      <c r="CP545" s="17">
        <v>1</v>
      </c>
      <c r="CQ545">
        <v>0.29799999999999999</v>
      </c>
      <c r="CR545">
        <v>72</v>
      </c>
      <c r="CS545">
        <v>1</v>
      </c>
      <c r="CT545">
        <v>0</v>
      </c>
      <c r="CU545">
        <v>25</v>
      </c>
      <c r="DA545" s="33" t="s">
        <v>85</v>
      </c>
    </row>
    <row r="546" spans="1:105" x14ac:dyDescent="0.25">
      <c r="A546">
        <v>545</v>
      </c>
      <c r="B546">
        <v>36</v>
      </c>
      <c r="C546" s="24" t="s">
        <v>326</v>
      </c>
      <c r="D546" s="12">
        <v>10.3</v>
      </c>
      <c r="E546" s="13">
        <v>0.4</v>
      </c>
      <c r="F546" s="7">
        <f t="shared" si="99"/>
        <v>25.75</v>
      </c>
      <c r="G546" s="7">
        <f t="shared" si="89"/>
        <v>9.9</v>
      </c>
      <c r="H546" s="15">
        <f t="shared" si="90"/>
        <v>10.700000000000001</v>
      </c>
      <c r="I546" s="11">
        <f>IFERROR(F546/SQRT(F546^2+U546), "X")</f>
        <v>0.30460976967849723</v>
      </c>
      <c r="J546" s="32">
        <f>IFERROR(SQRT((1-I546^2)/U546), "X")</f>
        <v>1.1829505618582415E-2</v>
      </c>
      <c r="K546" s="32">
        <f t="shared" si="91"/>
        <v>84.534386494491116</v>
      </c>
      <c r="L546" s="8">
        <v>1</v>
      </c>
      <c r="M546" s="9">
        <v>0</v>
      </c>
      <c r="N546" s="8">
        <v>0</v>
      </c>
      <c r="O546" s="9">
        <v>0</v>
      </c>
      <c r="P546" s="9">
        <v>1</v>
      </c>
      <c r="Q546" s="9">
        <v>0</v>
      </c>
      <c r="R546" s="9">
        <v>0</v>
      </c>
      <c r="S546" s="8">
        <v>6493</v>
      </c>
      <c r="T546" s="9">
        <v>9</v>
      </c>
      <c r="U546" s="9">
        <f t="shared" si="92"/>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00"/>
        <v>0.31000000000000005</v>
      </c>
      <c r="AU546">
        <v>0</v>
      </c>
      <c r="AV546" s="17">
        <v>1</v>
      </c>
      <c r="AW546" s="38">
        <v>0.25</v>
      </c>
      <c r="AX546" s="39">
        <f t="shared" si="101"/>
        <v>0.75</v>
      </c>
      <c r="AY546" s="17" t="s">
        <v>28</v>
      </c>
      <c r="AZ546">
        <v>0</v>
      </c>
      <c r="BA546">
        <v>1</v>
      </c>
      <c r="BB546">
        <v>0</v>
      </c>
      <c r="BC546">
        <v>0</v>
      </c>
      <c r="BD546">
        <v>0</v>
      </c>
      <c r="BE546">
        <v>0</v>
      </c>
      <c r="BF546" s="17">
        <v>0</v>
      </c>
      <c r="BG546">
        <v>0</v>
      </c>
      <c r="BH546">
        <v>1</v>
      </c>
      <c r="BI546" s="17">
        <v>0</v>
      </c>
      <c r="BJ546">
        <v>1741</v>
      </c>
      <c r="BK546">
        <v>500</v>
      </c>
      <c r="BL546" s="90">
        <v>0.54400000000000004</v>
      </c>
      <c r="BM546" s="90">
        <f>X546+W546+6</f>
        <v>29.509999999999998</v>
      </c>
      <c r="BN546">
        <v>1</v>
      </c>
      <c r="BO546">
        <v>0</v>
      </c>
      <c r="BP546">
        <v>0</v>
      </c>
      <c r="BQ546">
        <v>0</v>
      </c>
      <c r="BR546">
        <v>0</v>
      </c>
      <c r="BS546">
        <v>0</v>
      </c>
      <c r="BT546">
        <v>0</v>
      </c>
      <c r="BU546" s="17">
        <v>0</v>
      </c>
      <c r="BV546">
        <v>0</v>
      </c>
      <c r="BW546">
        <v>0</v>
      </c>
      <c r="BX546">
        <v>0</v>
      </c>
      <c r="BY546" s="17">
        <v>1</v>
      </c>
      <c r="BZ546">
        <v>0</v>
      </c>
      <c r="CA546">
        <v>0</v>
      </c>
      <c r="CB546">
        <v>0</v>
      </c>
      <c r="CC546">
        <v>0</v>
      </c>
      <c r="CD546" s="17">
        <v>0</v>
      </c>
      <c r="CE546">
        <v>0</v>
      </c>
      <c r="CF546">
        <v>0</v>
      </c>
      <c r="CG546">
        <v>1</v>
      </c>
      <c r="CH546">
        <v>1</v>
      </c>
      <c r="CI546">
        <v>0</v>
      </c>
      <c r="CJ546">
        <v>0</v>
      </c>
      <c r="CK546">
        <v>0</v>
      </c>
      <c r="CL546">
        <v>0</v>
      </c>
      <c r="CM546">
        <v>0</v>
      </c>
      <c r="CN546">
        <v>0</v>
      </c>
      <c r="CO546">
        <v>1</v>
      </c>
      <c r="CP546" s="17">
        <v>1</v>
      </c>
      <c r="CQ546">
        <v>0.29799999999999999</v>
      </c>
      <c r="CR546">
        <v>72</v>
      </c>
      <c r="CS546">
        <v>1</v>
      </c>
      <c r="CT546">
        <v>0</v>
      </c>
      <c r="CU546">
        <v>25</v>
      </c>
      <c r="DA546" s="33" t="s">
        <v>85</v>
      </c>
    </row>
    <row r="547" spans="1:105" x14ac:dyDescent="0.25">
      <c r="A547">
        <v>546</v>
      </c>
      <c r="B547">
        <v>36</v>
      </c>
      <c r="C547" s="24" t="s">
        <v>326</v>
      </c>
      <c r="D547" s="12">
        <v>10.8</v>
      </c>
      <c r="E547" s="13">
        <v>0.8</v>
      </c>
      <c r="F547" s="7">
        <f t="shared" si="99"/>
        <v>13.5</v>
      </c>
      <c r="G547" s="7">
        <f t="shared" si="89"/>
        <v>10</v>
      </c>
      <c r="H547" s="15">
        <f t="shared" si="90"/>
        <v>11.600000000000001</v>
      </c>
      <c r="I547" s="11">
        <f>IFERROR(F547/SQRT(F547^2+U547), "X")</f>
        <v>0.27960140146238877</v>
      </c>
      <c r="J547" s="32">
        <f>IFERROR(SQRT((1-I547^2)/U547), "X")</f>
        <v>2.071121492313991E-2</v>
      </c>
      <c r="K547" s="32">
        <f t="shared" si="91"/>
        <v>48.283019789569913</v>
      </c>
      <c r="L547" s="8">
        <v>1</v>
      </c>
      <c r="M547" s="9">
        <v>0</v>
      </c>
      <c r="N547" s="8">
        <v>0</v>
      </c>
      <c r="O547" s="9">
        <v>0</v>
      </c>
      <c r="P547" s="9">
        <v>1</v>
      </c>
      <c r="Q547" s="9">
        <v>0</v>
      </c>
      <c r="R547" s="9">
        <v>0</v>
      </c>
      <c r="S547" s="8">
        <v>2159</v>
      </c>
      <c r="T547" s="9">
        <v>9</v>
      </c>
      <c r="U547" s="9">
        <f t="shared" si="92"/>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00"/>
        <v>0.36</v>
      </c>
      <c r="AU547">
        <v>0</v>
      </c>
      <c r="AV547" s="17">
        <v>1</v>
      </c>
      <c r="AW547" s="38">
        <v>0.12</v>
      </c>
      <c r="AX547" s="39">
        <f t="shared" si="101"/>
        <v>0.88</v>
      </c>
      <c r="AY547" s="17" t="s">
        <v>28</v>
      </c>
      <c r="AZ547">
        <v>0</v>
      </c>
      <c r="BA547">
        <v>1</v>
      </c>
      <c r="BB547">
        <v>0</v>
      </c>
      <c r="BC547">
        <v>0</v>
      </c>
      <c r="BD547">
        <v>0</v>
      </c>
      <c r="BE547">
        <v>0</v>
      </c>
      <c r="BF547" s="17">
        <v>0</v>
      </c>
      <c r="BG547">
        <v>0</v>
      </c>
      <c r="BH547">
        <v>1</v>
      </c>
      <c r="BI547" s="17">
        <v>0</v>
      </c>
      <c r="BJ547">
        <v>1025</v>
      </c>
      <c r="BK547">
        <v>689</v>
      </c>
      <c r="BL547" s="90">
        <v>0.39900000000000002</v>
      </c>
      <c r="BM547" s="90">
        <f>X547+W547+6</f>
        <v>28.62</v>
      </c>
      <c r="BN547">
        <v>1</v>
      </c>
      <c r="BO547">
        <v>0</v>
      </c>
      <c r="BP547">
        <v>0</v>
      </c>
      <c r="BQ547">
        <v>0</v>
      </c>
      <c r="BR547">
        <v>0</v>
      </c>
      <c r="BS547">
        <v>0</v>
      </c>
      <c r="BT547">
        <v>0</v>
      </c>
      <c r="BU547" s="17">
        <v>0</v>
      </c>
      <c r="BV547">
        <v>0</v>
      </c>
      <c r="BW547">
        <v>0</v>
      </c>
      <c r="BX547">
        <v>0</v>
      </c>
      <c r="BY547" s="17">
        <v>1</v>
      </c>
      <c r="BZ547">
        <v>0</v>
      </c>
      <c r="CA547">
        <v>0</v>
      </c>
      <c r="CB547">
        <v>0</v>
      </c>
      <c r="CC547">
        <v>0</v>
      </c>
      <c r="CD547" s="17">
        <v>0</v>
      </c>
      <c r="CE547">
        <v>0</v>
      </c>
      <c r="CF547">
        <v>0</v>
      </c>
      <c r="CG547">
        <v>1</v>
      </c>
      <c r="CH547">
        <v>1</v>
      </c>
      <c r="CI547">
        <v>0</v>
      </c>
      <c r="CJ547">
        <v>0</v>
      </c>
      <c r="CK547">
        <v>0</v>
      </c>
      <c r="CL547">
        <v>0</v>
      </c>
      <c r="CM547">
        <v>0</v>
      </c>
      <c r="CN547">
        <v>0</v>
      </c>
      <c r="CO547">
        <v>1</v>
      </c>
      <c r="CP547" s="17">
        <v>1</v>
      </c>
      <c r="CQ547">
        <v>0.29799999999999999</v>
      </c>
      <c r="CR547">
        <v>72</v>
      </c>
      <c r="CS547">
        <v>1</v>
      </c>
      <c r="CT547">
        <v>0</v>
      </c>
      <c r="CU547">
        <v>25</v>
      </c>
      <c r="DA547" s="33" t="s">
        <v>85</v>
      </c>
    </row>
    <row r="548" spans="1:105" x14ac:dyDescent="0.25">
      <c r="A548">
        <v>547</v>
      </c>
      <c r="B548">
        <v>36</v>
      </c>
      <c r="C548" s="24" t="s">
        <v>326</v>
      </c>
      <c r="D548" s="12">
        <v>10.3</v>
      </c>
      <c r="E548" s="13">
        <v>0.4</v>
      </c>
      <c r="F548" s="7">
        <f t="shared" si="99"/>
        <v>25.75</v>
      </c>
      <c r="G548" s="7">
        <f t="shared" si="89"/>
        <v>9.9</v>
      </c>
      <c r="H548" s="15">
        <f t="shared" si="90"/>
        <v>10.700000000000001</v>
      </c>
      <c r="I548" s="11">
        <f>IFERROR(F548/SQRT(F548^2+U548), "X")</f>
        <v>0.30144160977152851</v>
      </c>
      <c r="J548" s="32">
        <f>IFERROR(SQRT((1-I548^2)/U548), "X")</f>
        <v>1.1706470282389457E-2</v>
      </c>
      <c r="K548" s="32">
        <f t="shared" si="91"/>
        <v>85.422845304988527</v>
      </c>
      <c r="L548" s="8">
        <v>1</v>
      </c>
      <c r="M548" s="9">
        <v>0</v>
      </c>
      <c r="N548" s="8">
        <v>0</v>
      </c>
      <c r="O548" s="9">
        <v>0</v>
      </c>
      <c r="P548" s="9">
        <v>1</v>
      </c>
      <c r="Q548" s="9">
        <v>0</v>
      </c>
      <c r="R548" s="9">
        <v>0</v>
      </c>
      <c r="S548" s="8">
        <v>6644</v>
      </c>
      <c r="T548" s="9">
        <v>9</v>
      </c>
      <c r="U548" s="9">
        <f t="shared" si="92"/>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00"/>
        <v>0.31999999999999995</v>
      </c>
      <c r="AU548">
        <v>0</v>
      </c>
      <c r="AV548" s="17">
        <v>1</v>
      </c>
      <c r="AW548" s="38">
        <v>0.22</v>
      </c>
      <c r="AX548" s="39">
        <f t="shared" si="101"/>
        <v>0.78</v>
      </c>
      <c r="AY548" s="17" t="s">
        <v>28</v>
      </c>
      <c r="AZ548">
        <v>0</v>
      </c>
      <c r="BA548">
        <v>1</v>
      </c>
      <c r="BB548">
        <v>0</v>
      </c>
      <c r="BC548">
        <v>0</v>
      </c>
      <c r="BD548">
        <v>0</v>
      </c>
      <c r="BE548">
        <v>0</v>
      </c>
      <c r="BF548" s="17">
        <v>0</v>
      </c>
      <c r="BG548">
        <v>0</v>
      </c>
      <c r="BH548">
        <v>1</v>
      </c>
      <c r="BI548" s="17">
        <v>0</v>
      </c>
      <c r="BJ548">
        <v>1946</v>
      </c>
      <c r="BK548">
        <v>427</v>
      </c>
      <c r="BL548" s="90">
        <v>0.55000000000000004</v>
      </c>
      <c r="BM548" s="90">
        <f>X548+W548+6</f>
        <v>29.299999999999997</v>
      </c>
      <c r="BN548">
        <v>1</v>
      </c>
      <c r="BO548">
        <v>0</v>
      </c>
      <c r="BP548">
        <v>0</v>
      </c>
      <c r="BQ548">
        <v>0</v>
      </c>
      <c r="BR548">
        <v>0</v>
      </c>
      <c r="BS548">
        <v>0</v>
      </c>
      <c r="BT548">
        <v>0</v>
      </c>
      <c r="BU548" s="17">
        <v>0</v>
      </c>
      <c r="BV548">
        <v>0</v>
      </c>
      <c r="BW548">
        <v>0</v>
      </c>
      <c r="BX548">
        <v>0</v>
      </c>
      <c r="BY548" s="17">
        <v>1</v>
      </c>
      <c r="BZ548">
        <v>0</v>
      </c>
      <c r="CA548">
        <v>0</v>
      </c>
      <c r="CB548">
        <v>0</v>
      </c>
      <c r="CC548">
        <v>0</v>
      </c>
      <c r="CD548" s="17">
        <v>0</v>
      </c>
      <c r="CE548">
        <v>0</v>
      </c>
      <c r="CF548">
        <v>0</v>
      </c>
      <c r="CG548">
        <v>1</v>
      </c>
      <c r="CH548">
        <v>1</v>
      </c>
      <c r="CI548">
        <v>0</v>
      </c>
      <c r="CJ548">
        <v>0</v>
      </c>
      <c r="CK548">
        <v>0</v>
      </c>
      <c r="CL548">
        <v>0</v>
      </c>
      <c r="CM548">
        <v>0</v>
      </c>
      <c r="CN548">
        <v>0</v>
      </c>
      <c r="CO548">
        <v>1</v>
      </c>
      <c r="CP548" s="17">
        <v>1</v>
      </c>
      <c r="CQ548">
        <v>0.29799999999999999</v>
      </c>
      <c r="CR548">
        <v>72</v>
      </c>
      <c r="CS548">
        <v>1</v>
      </c>
      <c r="CT548">
        <v>0</v>
      </c>
      <c r="CU548">
        <v>25</v>
      </c>
      <c r="DA548" s="33" t="s">
        <v>85</v>
      </c>
    </row>
    <row r="549" spans="1:105" x14ac:dyDescent="0.25">
      <c r="A549">
        <v>548</v>
      </c>
      <c r="B549">
        <v>36</v>
      </c>
      <c r="C549" s="24" t="s">
        <v>326</v>
      </c>
      <c r="D549" s="12">
        <v>10.7</v>
      </c>
      <c r="E549" s="13">
        <v>0.4</v>
      </c>
      <c r="F549" s="7">
        <f t="shared" si="99"/>
        <v>26.749999999999996</v>
      </c>
      <c r="G549" s="7">
        <f t="shared" si="89"/>
        <v>10.299999999999999</v>
      </c>
      <c r="H549" s="15">
        <f t="shared" si="90"/>
        <v>11.1</v>
      </c>
      <c r="I549" s="11">
        <f>IFERROR(F549/SQRT(F549^2+U549), "X")</f>
        <v>0.32404460614450042</v>
      </c>
      <c r="J549" s="32">
        <f>IFERROR(SQRT((1-I549^2)/U549), "X")</f>
        <v>1.2113817052130859E-2</v>
      </c>
      <c r="K549" s="32">
        <f t="shared" si="91"/>
        <v>82.550363415311509</v>
      </c>
      <c r="L549" s="8">
        <v>1</v>
      </c>
      <c r="M549" s="9">
        <v>0</v>
      </c>
      <c r="N549" s="8">
        <v>0</v>
      </c>
      <c r="O549" s="9">
        <v>0</v>
      </c>
      <c r="P549" s="9">
        <v>1</v>
      </c>
      <c r="Q549" s="9">
        <v>0</v>
      </c>
      <c r="R549" s="9">
        <v>0</v>
      </c>
      <c r="S549" s="8">
        <v>6109</v>
      </c>
      <c r="T549" s="9">
        <v>9</v>
      </c>
      <c r="U549" s="9">
        <f t="shared" si="92"/>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00"/>
        <v>0.30000000000000004</v>
      </c>
      <c r="AU549">
        <v>0</v>
      </c>
      <c r="AV549" s="17">
        <v>1</v>
      </c>
      <c r="AW549" s="38">
        <v>0.23</v>
      </c>
      <c r="AX549" s="39">
        <f t="shared" si="101"/>
        <v>0.77</v>
      </c>
      <c r="AY549" s="17" t="s">
        <v>28</v>
      </c>
      <c r="AZ549">
        <v>0</v>
      </c>
      <c r="BA549">
        <v>1</v>
      </c>
      <c r="BB549">
        <v>0</v>
      </c>
      <c r="BC549">
        <v>0</v>
      </c>
      <c r="BD549">
        <v>0</v>
      </c>
      <c r="BE549">
        <v>0</v>
      </c>
      <c r="BF549" s="17">
        <v>0</v>
      </c>
      <c r="BG549">
        <v>0</v>
      </c>
      <c r="BH549">
        <v>1</v>
      </c>
      <c r="BI549" s="17">
        <v>0</v>
      </c>
      <c r="BJ549">
        <v>1741</v>
      </c>
      <c r="BK549">
        <v>500</v>
      </c>
      <c r="BL549" s="90">
        <v>0.54400000000000004</v>
      </c>
      <c r="BM549" s="90">
        <f>X549+W549+6</f>
        <v>29.259999999999998</v>
      </c>
      <c r="BN549">
        <v>1</v>
      </c>
      <c r="BO549">
        <v>0</v>
      </c>
      <c r="BP549">
        <v>0</v>
      </c>
      <c r="BQ549">
        <v>0</v>
      </c>
      <c r="BR549">
        <v>0</v>
      </c>
      <c r="BS549">
        <v>0</v>
      </c>
      <c r="BT549">
        <v>0</v>
      </c>
      <c r="BU549" s="17">
        <v>0</v>
      </c>
      <c r="BV549">
        <v>0</v>
      </c>
      <c r="BW549">
        <v>0</v>
      </c>
      <c r="BX549">
        <v>0</v>
      </c>
      <c r="BY549" s="17">
        <v>1</v>
      </c>
      <c r="BZ549">
        <v>0</v>
      </c>
      <c r="CA549">
        <v>0</v>
      </c>
      <c r="CB549">
        <v>0</v>
      </c>
      <c r="CC549">
        <v>0</v>
      </c>
      <c r="CD549" s="17">
        <v>0</v>
      </c>
      <c r="CE549">
        <v>0</v>
      </c>
      <c r="CF549">
        <v>0</v>
      </c>
      <c r="CG549">
        <v>1</v>
      </c>
      <c r="CH549">
        <v>1</v>
      </c>
      <c r="CI549">
        <v>0</v>
      </c>
      <c r="CJ549">
        <v>0</v>
      </c>
      <c r="CK549">
        <v>0</v>
      </c>
      <c r="CL549">
        <v>0</v>
      </c>
      <c r="CM549">
        <v>0</v>
      </c>
      <c r="CN549">
        <v>0</v>
      </c>
      <c r="CO549">
        <v>1</v>
      </c>
      <c r="CP549" s="17">
        <v>1</v>
      </c>
      <c r="CQ549">
        <v>0.29799999999999999</v>
      </c>
      <c r="CR549">
        <v>72</v>
      </c>
      <c r="CS549">
        <v>1</v>
      </c>
      <c r="CT549">
        <v>0</v>
      </c>
      <c r="CU549">
        <v>25</v>
      </c>
      <c r="DA549" s="33" t="s">
        <v>85</v>
      </c>
    </row>
    <row r="550" spans="1:105" s="91" customFormat="1" x14ac:dyDescent="0.25">
      <c r="A550" s="91">
        <v>549</v>
      </c>
      <c r="B550" s="91">
        <v>37</v>
      </c>
      <c r="C550" s="92" t="s">
        <v>14</v>
      </c>
      <c r="D550" s="93">
        <v>10.7</v>
      </c>
      <c r="E550" s="94">
        <v>0.4</v>
      </c>
      <c r="F550" s="95">
        <f t="shared" si="99"/>
        <v>26.749999999999996</v>
      </c>
      <c r="G550" s="95">
        <f t="shared" si="89"/>
        <v>10.299999999999999</v>
      </c>
      <c r="H550" s="96">
        <f t="shared" si="90"/>
        <v>11.1</v>
      </c>
      <c r="I550" s="97">
        <f>IFERROR(F550/SQRT(F550^2+U550), "X")</f>
        <v>0.2884097035040431</v>
      </c>
      <c r="J550" s="98">
        <f>IFERROR(SQRT((1-I550^2)/U550), "X")</f>
        <v>1.078167115902965E-2</v>
      </c>
      <c r="K550" s="98">
        <f t="shared" si="91"/>
        <v>92.75</v>
      </c>
      <c r="L550" s="99">
        <v>0</v>
      </c>
      <c r="M550" s="100">
        <v>1</v>
      </c>
      <c r="N550" s="99">
        <v>0</v>
      </c>
      <c r="O550" s="100">
        <v>0</v>
      </c>
      <c r="P550" s="100">
        <v>1</v>
      </c>
      <c r="Q550" s="100">
        <v>0</v>
      </c>
      <c r="R550" s="100">
        <v>0</v>
      </c>
      <c r="S550" s="99">
        <v>7892</v>
      </c>
      <c r="T550" s="100">
        <v>4</v>
      </c>
      <c r="U550" s="100">
        <f t="shared" si="92"/>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0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X550+W550+6</f>
        <v>36.799999999999997</v>
      </c>
      <c r="BN550" s="91">
        <v>1</v>
      </c>
      <c r="BO550" s="91">
        <v>0</v>
      </c>
      <c r="BP550" s="91">
        <v>0</v>
      </c>
      <c r="BQ550" s="91">
        <v>0</v>
      </c>
      <c r="BR550" s="91">
        <v>0</v>
      </c>
      <c r="BS550" s="91">
        <v>0</v>
      </c>
      <c r="BT550" s="91">
        <v>0</v>
      </c>
      <c r="BU550" s="105">
        <v>0</v>
      </c>
      <c r="BV550" s="91">
        <v>0</v>
      </c>
      <c r="BW550" s="91">
        <v>0</v>
      </c>
      <c r="BX550" s="91">
        <v>1</v>
      </c>
      <c r="BY550" s="105">
        <v>0</v>
      </c>
      <c r="BZ550" s="91">
        <v>0</v>
      </c>
      <c r="CA550" s="91">
        <v>0</v>
      </c>
      <c r="CB550" s="91">
        <v>0</v>
      </c>
      <c r="CC550" s="91">
        <v>0</v>
      </c>
      <c r="CD550" s="105">
        <v>0</v>
      </c>
      <c r="CE550" s="91">
        <v>0</v>
      </c>
      <c r="CF550" s="91">
        <v>0</v>
      </c>
      <c r="CG550" s="91">
        <v>1</v>
      </c>
      <c r="CH550" s="91">
        <v>1</v>
      </c>
      <c r="CI550" s="91">
        <v>0</v>
      </c>
      <c r="CJ550" s="91">
        <v>0</v>
      </c>
      <c r="CK550" s="91">
        <v>0</v>
      </c>
      <c r="CL550">
        <v>0</v>
      </c>
      <c r="CM550" s="91">
        <v>0</v>
      </c>
      <c r="CN550" s="91">
        <v>0</v>
      </c>
      <c r="CO550" s="91">
        <v>0</v>
      </c>
      <c r="CP550" s="105">
        <v>1</v>
      </c>
      <c r="CQ550">
        <v>3.1E-2</v>
      </c>
      <c r="CR550">
        <v>46</v>
      </c>
      <c r="CS550">
        <v>1</v>
      </c>
      <c r="CT550">
        <v>0</v>
      </c>
      <c r="CU550">
        <v>34</v>
      </c>
      <c r="CV550" s="107"/>
      <c r="DA550" s="33" t="s">
        <v>85</v>
      </c>
    </row>
    <row r="551" spans="1:105" x14ac:dyDescent="0.25">
      <c r="A551">
        <v>550</v>
      </c>
      <c r="B551">
        <v>37</v>
      </c>
      <c r="C551" s="24" t="s">
        <v>14</v>
      </c>
      <c r="D551" s="12">
        <v>5.7</v>
      </c>
      <c r="E551" s="13">
        <v>4.9000000000000004</v>
      </c>
      <c r="F551" s="7">
        <f t="shared" si="99"/>
        <v>1.1632653061224489</v>
      </c>
      <c r="G551" s="7">
        <f t="shared" si="89"/>
        <v>0.79999999999999982</v>
      </c>
      <c r="H551" s="15">
        <f t="shared" si="90"/>
        <v>10.600000000000001</v>
      </c>
      <c r="I551" s="11">
        <f>IFERROR(F551/SQRT(F551^2+U551), "X")</f>
        <v>1.3097415406194352E-2</v>
      </c>
      <c r="J551" s="32">
        <f>IFERROR(SQRT((1-I551^2)/U551), "X")</f>
        <v>1.1259181664974091E-2</v>
      </c>
      <c r="K551" s="32">
        <f t="shared" si="91"/>
        <v>88.816401560592553</v>
      </c>
      <c r="L551" s="8">
        <v>0</v>
      </c>
      <c r="M551" s="9">
        <v>1</v>
      </c>
      <c r="N551" s="8">
        <v>0</v>
      </c>
      <c r="O551" s="9">
        <v>0</v>
      </c>
      <c r="P551" s="9">
        <v>1</v>
      </c>
      <c r="Q551" s="9">
        <v>0</v>
      </c>
      <c r="R551" s="9">
        <v>0</v>
      </c>
      <c r="S551" s="8">
        <v>7892</v>
      </c>
      <c r="T551" s="9">
        <v>4</v>
      </c>
      <c r="U551" s="9">
        <f t="shared" si="92"/>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0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X551+W551+6</f>
        <v>36.799999999999997</v>
      </c>
      <c r="BN551">
        <v>1</v>
      </c>
      <c r="BO551">
        <v>0</v>
      </c>
      <c r="BP551">
        <v>0</v>
      </c>
      <c r="BQ551">
        <v>0</v>
      </c>
      <c r="BR551">
        <v>0</v>
      </c>
      <c r="BS551">
        <v>0</v>
      </c>
      <c r="BT551">
        <v>0</v>
      </c>
      <c r="BU551" s="17">
        <v>0</v>
      </c>
      <c r="BV551">
        <v>0</v>
      </c>
      <c r="BW551">
        <v>0</v>
      </c>
      <c r="BX551">
        <v>1</v>
      </c>
      <c r="BY551" s="17">
        <v>0</v>
      </c>
      <c r="BZ551">
        <v>0</v>
      </c>
      <c r="CA551">
        <v>0</v>
      </c>
      <c r="CB551">
        <v>0</v>
      </c>
      <c r="CC551">
        <v>0</v>
      </c>
      <c r="CD551" s="17">
        <v>0</v>
      </c>
      <c r="CE551">
        <v>0</v>
      </c>
      <c r="CF551">
        <v>0</v>
      </c>
      <c r="CG551">
        <v>1</v>
      </c>
      <c r="CH551">
        <v>1</v>
      </c>
      <c r="CI551">
        <v>0</v>
      </c>
      <c r="CJ551">
        <v>0</v>
      </c>
      <c r="CK551">
        <v>0</v>
      </c>
      <c r="CL551">
        <v>0</v>
      </c>
      <c r="CM551">
        <v>0</v>
      </c>
      <c r="CN551">
        <v>0</v>
      </c>
      <c r="CO551">
        <v>0</v>
      </c>
      <c r="CP551" s="17">
        <v>1</v>
      </c>
      <c r="CQ551">
        <v>3.1E-2</v>
      </c>
      <c r="CR551">
        <v>46</v>
      </c>
      <c r="CS551">
        <v>1</v>
      </c>
      <c r="CT551">
        <v>0</v>
      </c>
      <c r="CU551">
        <v>34</v>
      </c>
      <c r="DA551" s="33" t="s">
        <v>85</v>
      </c>
    </row>
    <row r="552" spans="1:105" x14ac:dyDescent="0.25">
      <c r="A552">
        <v>551</v>
      </c>
      <c r="B552">
        <v>37</v>
      </c>
      <c r="C552" s="24" t="s">
        <v>14</v>
      </c>
      <c r="D552" s="12">
        <v>9.6</v>
      </c>
      <c r="E552" s="13">
        <v>0.4</v>
      </c>
      <c r="F552" s="7">
        <f t="shared" si="99"/>
        <v>23.999999999999996</v>
      </c>
      <c r="G552" s="7">
        <f t="shared" si="89"/>
        <v>9.1999999999999993</v>
      </c>
      <c r="H552" s="15">
        <f t="shared" si="90"/>
        <v>10</v>
      </c>
      <c r="I552" s="11">
        <f>IFERROR(F552/SQRT(F552^2+U552), "X")</f>
        <v>0.26088497711976005</v>
      </c>
      <c r="J552" s="32">
        <f>IFERROR(SQRT((1-I552^2)/U552), "X")</f>
        <v>1.0870207379990005E-2</v>
      </c>
      <c r="K552" s="32">
        <f t="shared" si="91"/>
        <v>91.994565056855379</v>
      </c>
      <c r="L552" s="8">
        <v>0</v>
      </c>
      <c r="M552" s="9">
        <v>1</v>
      </c>
      <c r="N552" s="8">
        <v>0</v>
      </c>
      <c r="O552" s="9">
        <v>0</v>
      </c>
      <c r="P552" s="9">
        <v>1</v>
      </c>
      <c r="Q552" s="9">
        <v>0</v>
      </c>
      <c r="R552" s="9">
        <v>0</v>
      </c>
      <c r="S552" s="8">
        <v>7892</v>
      </c>
      <c r="T552" s="9">
        <v>4</v>
      </c>
      <c r="U552" s="9">
        <f t="shared" si="92"/>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0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X552+W552+6</f>
        <v>36.799999999999997</v>
      </c>
      <c r="BN552">
        <v>1</v>
      </c>
      <c r="BO552">
        <v>0</v>
      </c>
      <c r="BP552">
        <v>0</v>
      </c>
      <c r="BQ552">
        <v>0</v>
      </c>
      <c r="BR552">
        <v>0</v>
      </c>
      <c r="BS552">
        <v>0</v>
      </c>
      <c r="BT552">
        <v>0</v>
      </c>
      <c r="BU552" s="17">
        <v>0</v>
      </c>
      <c r="BV552">
        <v>0</v>
      </c>
      <c r="BW552">
        <v>0</v>
      </c>
      <c r="BX552">
        <v>1</v>
      </c>
      <c r="BY552" s="17">
        <v>0</v>
      </c>
      <c r="BZ552">
        <v>0</v>
      </c>
      <c r="CA552">
        <v>0</v>
      </c>
      <c r="CB552">
        <v>0</v>
      </c>
      <c r="CC552">
        <v>0</v>
      </c>
      <c r="CD552" s="17">
        <v>0</v>
      </c>
      <c r="CE552">
        <v>0</v>
      </c>
      <c r="CF552">
        <v>0</v>
      </c>
      <c r="CG552">
        <v>1</v>
      </c>
      <c r="CH552">
        <v>1</v>
      </c>
      <c r="CI552">
        <v>0</v>
      </c>
      <c r="CJ552">
        <v>0</v>
      </c>
      <c r="CK552">
        <v>0</v>
      </c>
      <c r="CL552">
        <v>0</v>
      </c>
      <c r="CM552">
        <v>0</v>
      </c>
      <c r="CN552">
        <v>0</v>
      </c>
      <c r="CO552">
        <v>0</v>
      </c>
      <c r="CP552" s="17">
        <v>1</v>
      </c>
      <c r="CQ552">
        <v>3.1E-2</v>
      </c>
      <c r="CR552">
        <v>46</v>
      </c>
      <c r="CS552">
        <v>1</v>
      </c>
      <c r="CT552">
        <v>0</v>
      </c>
      <c r="CU552">
        <v>34</v>
      </c>
      <c r="DA552" s="33" t="s">
        <v>85</v>
      </c>
    </row>
    <row r="553" spans="1:105" x14ac:dyDescent="0.25">
      <c r="A553">
        <v>552</v>
      </c>
      <c r="B553">
        <v>37</v>
      </c>
      <c r="C553" s="24" t="s">
        <v>14</v>
      </c>
      <c r="D553" s="12">
        <v>12.1</v>
      </c>
      <c r="E553" s="13">
        <v>0.7</v>
      </c>
      <c r="F553" s="7">
        <f t="shared" si="99"/>
        <v>17.285714285714285</v>
      </c>
      <c r="G553" s="7">
        <f t="shared" si="89"/>
        <v>11.4</v>
      </c>
      <c r="H553" s="15">
        <f t="shared" si="90"/>
        <v>12.799999999999999</v>
      </c>
      <c r="I553" s="11">
        <f>IFERROR(F553/SQRT(F553^2+U553), "X")</f>
        <v>0.19105432514279824</v>
      </c>
      <c r="J553" s="32">
        <f>IFERROR(SQRT((1-I553^2)/U553), "X")</f>
        <v>1.1052729553715602E-2</v>
      </c>
      <c r="K553" s="32">
        <f t="shared" si="91"/>
        <v>90.475388467623318</v>
      </c>
      <c r="L553" s="8">
        <v>0</v>
      </c>
      <c r="M553" s="9">
        <v>1</v>
      </c>
      <c r="N553" s="8">
        <v>0</v>
      </c>
      <c r="O553" s="9">
        <v>0</v>
      </c>
      <c r="P553" s="9">
        <v>1</v>
      </c>
      <c r="Q553" s="9">
        <v>0</v>
      </c>
      <c r="R553" s="9">
        <v>0</v>
      </c>
      <c r="S553" s="8">
        <v>7892</v>
      </c>
      <c r="T553" s="9">
        <v>4</v>
      </c>
      <c r="U553" s="9">
        <f t="shared" si="92"/>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0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X553+W553+6</f>
        <v>36.799999999999997</v>
      </c>
      <c r="BN553">
        <v>1</v>
      </c>
      <c r="BO553">
        <v>0</v>
      </c>
      <c r="BP553">
        <v>0</v>
      </c>
      <c r="BQ553">
        <v>0</v>
      </c>
      <c r="BR553">
        <v>0</v>
      </c>
      <c r="BS553">
        <v>0</v>
      </c>
      <c r="BT553">
        <v>0</v>
      </c>
      <c r="BU553" s="17">
        <v>0</v>
      </c>
      <c r="BV553">
        <v>0</v>
      </c>
      <c r="BW553">
        <v>0</v>
      </c>
      <c r="BX553">
        <v>1</v>
      </c>
      <c r="BY553" s="17">
        <v>0</v>
      </c>
      <c r="BZ553">
        <v>0</v>
      </c>
      <c r="CA553">
        <v>0</v>
      </c>
      <c r="CB553">
        <v>0</v>
      </c>
      <c r="CC553">
        <v>0</v>
      </c>
      <c r="CD553" s="17">
        <v>0</v>
      </c>
      <c r="CE553">
        <v>0</v>
      </c>
      <c r="CF553">
        <v>0</v>
      </c>
      <c r="CG553">
        <v>1</v>
      </c>
      <c r="CH553">
        <v>1</v>
      </c>
      <c r="CI553">
        <v>0</v>
      </c>
      <c r="CJ553">
        <v>0</v>
      </c>
      <c r="CK553">
        <v>0</v>
      </c>
      <c r="CL553">
        <v>0</v>
      </c>
      <c r="CM553">
        <v>0</v>
      </c>
      <c r="CN553">
        <v>0</v>
      </c>
      <c r="CO553">
        <v>0</v>
      </c>
      <c r="CP553" s="17">
        <v>1</v>
      </c>
      <c r="CQ553">
        <v>3.1E-2</v>
      </c>
      <c r="CR553">
        <v>46</v>
      </c>
      <c r="CS553">
        <v>1</v>
      </c>
      <c r="CT553">
        <v>0</v>
      </c>
      <c r="CU553">
        <v>34</v>
      </c>
      <c r="DA553" s="33" t="s">
        <v>85</v>
      </c>
    </row>
    <row r="554" spans="1:105" x14ac:dyDescent="0.25">
      <c r="A554">
        <v>553</v>
      </c>
      <c r="B554">
        <v>37</v>
      </c>
      <c r="C554" s="24" t="s">
        <v>14</v>
      </c>
      <c r="D554" s="12">
        <v>11.5</v>
      </c>
      <c r="E554" s="13">
        <v>0.4</v>
      </c>
      <c r="F554" s="7">
        <f t="shared" si="99"/>
        <v>28.75</v>
      </c>
      <c r="G554" s="7">
        <f t="shared" si="89"/>
        <v>11.1</v>
      </c>
      <c r="H554" s="15">
        <f t="shared" si="90"/>
        <v>11.9</v>
      </c>
      <c r="I554" s="11">
        <f>IFERROR(F554/SQRT(F554^2+U554), "X")</f>
        <v>0.30799238135248219</v>
      </c>
      <c r="J554" s="32">
        <f>IFERROR(SQRT((1-I554^2)/U554), "X")</f>
        <v>1.0712778481825468E-2</v>
      </c>
      <c r="K554" s="32">
        <f t="shared" si="91"/>
        <v>93.346464850041315</v>
      </c>
      <c r="L554" s="8">
        <v>0</v>
      </c>
      <c r="M554" s="9">
        <v>1</v>
      </c>
      <c r="N554" s="8">
        <v>0</v>
      </c>
      <c r="O554" s="9">
        <v>0</v>
      </c>
      <c r="P554" s="9">
        <v>1</v>
      </c>
      <c r="Q554" s="9">
        <v>0</v>
      </c>
      <c r="R554" s="9">
        <v>0</v>
      </c>
      <c r="S554" s="8">
        <v>7892</v>
      </c>
      <c r="T554" s="9">
        <v>4</v>
      </c>
      <c r="U554" s="9">
        <f t="shared" si="92"/>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0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X554+W554+6</f>
        <v>36.799999999999997</v>
      </c>
      <c r="BN554">
        <v>1</v>
      </c>
      <c r="BO554">
        <v>0</v>
      </c>
      <c r="BP554">
        <v>0</v>
      </c>
      <c r="BQ554">
        <v>0</v>
      </c>
      <c r="BR554">
        <v>0</v>
      </c>
      <c r="BS554">
        <v>0</v>
      </c>
      <c r="BT554">
        <v>0</v>
      </c>
      <c r="BU554" s="17">
        <v>0</v>
      </c>
      <c r="BV554">
        <v>0</v>
      </c>
      <c r="BW554">
        <v>0</v>
      </c>
      <c r="BX554">
        <v>1</v>
      </c>
      <c r="BY554" s="17">
        <v>0</v>
      </c>
      <c r="BZ554">
        <v>0</v>
      </c>
      <c r="CA554">
        <v>0</v>
      </c>
      <c r="CB554">
        <v>0</v>
      </c>
      <c r="CC554">
        <v>0</v>
      </c>
      <c r="CD554" s="17">
        <v>0</v>
      </c>
      <c r="CE554">
        <v>0</v>
      </c>
      <c r="CF554">
        <v>0</v>
      </c>
      <c r="CG554">
        <v>1</v>
      </c>
      <c r="CH554">
        <v>1</v>
      </c>
      <c r="CI554">
        <v>0</v>
      </c>
      <c r="CJ554">
        <v>0</v>
      </c>
      <c r="CK554">
        <v>0</v>
      </c>
      <c r="CL554">
        <v>0</v>
      </c>
      <c r="CM554">
        <v>0</v>
      </c>
      <c r="CN554">
        <v>0</v>
      </c>
      <c r="CO554">
        <v>0</v>
      </c>
      <c r="CP554" s="17">
        <v>1</v>
      </c>
      <c r="CQ554">
        <v>3.1E-2</v>
      </c>
      <c r="CR554">
        <v>46</v>
      </c>
      <c r="CS554">
        <v>1</v>
      </c>
      <c r="CT554">
        <v>0</v>
      </c>
      <c r="CU554">
        <v>34</v>
      </c>
      <c r="DA554" s="33" t="s">
        <v>85</v>
      </c>
    </row>
    <row r="555" spans="1:105" x14ac:dyDescent="0.25">
      <c r="A555">
        <v>554</v>
      </c>
      <c r="B555">
        <v>37</v>
      </c>
      <c r="C555" s="24" t="s">
        <v>14</v>
      </c>
      <c r="D555" s="12">
        <v>12.1</v>
      </c>
      <c r="E555" s="13">
        <v>0.3</v>
      </c>
      <c r="F555" s="7">
        <f t="shared" si="99"/>
        <v>40.333333333333336</v>
      </c>
      <c r="G555" s="7">
        <f t="shared" si="89"/>
        <v>11.799999999999999</v>
      </c>
      <c r="H555" s="15">
        <f t="shared" si="90"/>
        <v>12.4</v>
      </c>
      <c r="I555" s="11">
        <f>IFERROR(F555/SQRT(F555^2+U555), "X")</f>
        <v>0.4135115210077786</v>
      </c>
      <c r="J555" s="32">
        <f>IFERROR(SQRT((1-I555^2)/U555), "X")</f>
        <v>1.0252351760523436E-2</v>
      </c>
      <c r="K555" s="32">
        <f t="shared" si="91"/>
        <v>97.53859634922874</v>
      </c>
      <c r="L555" s="8">
        <v>0</v>
      </c>
      <c r="M555" s="9">
        <v>1</v>
      </c>
      <c r="N555" s="8">
        <v>0</v>
      </c>
      <c r="O555" s="9">
        <v>0</v>
      </c>
      <c r="P555" s="9">
        <v>1</v>
      </c>
      <c r="Q555" s="9">
        <v>0</v>
      </c>
      <c r="R555" s="9">
        <v>0</v>
      </c>
      <c r="S555" s="8">
        <v>7892</v>
      </c>
      <c r="T555" s="9">
        <v>4</v>
      </c>
      <c r="U555" s="9">
        <f t="shared" si="92"/>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0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X555+W555+6</f>
        <v>36.799999999999997</v>
      </c>
      <c r="BN555">
        <v>1</v>
      </c>
      <c r="BO555">
        <v>0</v>
      </c>
      <c r="BP555">
        <v>0</v>
      </c>
      <c r="BQ555">
        <v>0</v>
      </c>
      <c r="BR555">
        <v>0</v>
      </c>
      <c r="BS555">
        <v>0</v>
      </c>
      <c r="BT555">
        <v>0</v>
      </c>
      <c r="BU555" s="17">
        <v>0</v>
      </c>
      <c r="BV555">
        <v>0</v>
      </c>
      <c r="BW555">
        <v>0</v>
      </c>
      <c r="BX555">
        <v>1</v>
      </c>
      <c r="BY555" s="17">
        <v>0</v>
      </c>
      <c r="BZ555">
        <v>0</v>
      </c>
      <c r="CA555">
        <v>0</v>
      </c>
      <c r="CB555">
        <v>0</v>
      </c>
      <c r="CC555">
        <v>0</v>
      </c>
      <c r="CD555" s="17">
        <v>0</v>
      </c>
      <c r="CE555">
        <v>0</v>
      </c>
      <c r="CF555">
        <v>0</v>
      </c>
      <c r="CG555">
        <v>1</v>
      </c>
      <c r="CH555">
        <v>1</v>
      </c>
      <c r="CI555">
        <v>0</v>
      </c>
      <c r="CJ555">
        <v>0</v>
      </c>
      <c r="CK555">
        <v>0</v>
      </c>
      <c r="CL555">
        <v>0</v>
      </c>
      <c r="CM555">
        <v>0</v>
      </c>
      <c r="CN555">
        <v>0</v>
      </c>
      <c r="CO555">
        <v>0</v>
      </c>
      <c r="CP555" s="17">
        <v>1</v>
      </c>
      <c r="CQ555">
        <v>3.1E-2</v>
      </c>
      <c r="CR555">
        <v>46</v>
      </c>
      <c r="CS555">
        <v>1</v>
      </c>
      <c r="CT555">
        <v>0</v>
      </c>
      <c r="CU555">
        <v>34</v>
      </c>
      <c r="DA555" s="33" t="s">
        <v>85</v>
      </c>
    </row>
    <row r="556" spans="1:105" x14ac:dyDescent="0.25">
      <c r="A556">
        <v>555</v>
      </c>
      <c r="B556">
        <v>37</v>
      </c>
      <c r="C556" s="24" t="s">
        <v>14</v>
      </c>
      <c r="D556" s="12">
        <v>11.4</v>
      </c>
      <c r="E556" s="13">
        <v>0.3</v>
      </c>
      <c r="F556" s="7">
        <f t="shared" si="99"/>
        <v>38</v>
      </c>
      <c r="G556" s="7">
        <f t="shared" si="89"/>
        <v>11.1</v>
      </c>
      <c r="H556" s="15">
        <f t="shared" si="90"/>
        <v>11.700000000000001</v>
      </c>
      <c r="I556" s="11">
        <f>IFERROR(F556/SQRT(F556^2+U556), "X")</f>
        <v>0.39338654521701061</v>
      </c>
      <c r="J556" s="32">
        <f>IFERROR(SQRT((1-I556^2)/U556), "X")</f>
        <v>1.0352277505710807E-2</v>
      </c>
      <c r="K556" s="32">
        <f t="shared" si="91"/>
        <v>96.597101405787527</v>
      </c>
      <c r="L556" s="8">
        <v>0</v>
      </c>
      <c r="M556" s="9">
        <v>1</v>
      </c>
      <c r="N556" s="8">
        <v>0</v>
      </c>
      <c r="O556" s="9">
        <v>0</v>
      </c>
      <c r="P556" s="9">
        <v>1</v>
      </c>
      <c r="Q556" s="9">
        <v>0</v>
      </c>
      <c r="R556" s="9">
        <v>0</v>
      </c>
      <c r="S556" s="8">
        <v>7892</v>
      </c>
      <c r="T556" s="9">
        <v>4</v>
      </c>
      <c r="U556" s="9">
        <f t="shared" si="92"/>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0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X556+W556+6</f>
        <v>36.799999999999997</v>
      </c>
      <c r="BN556">
        <v>1</v>
      </c>
      <c r="BO556">
        <v>0</v>
      </c>
      <c r="BP556">
        <v>0</v>
      </c>
      <c r="BQ556">
        <v>0</v>
      </c>
      <c r="BR556">
        <v>0</v>
      </c>
      <c r="BS556">
        <v>0</v>
      </c>
      <c r="BT556">
        <v>0</v>
      </c>
      <c r="BU556" s="17">
        <v>0</v>
      </c>
      <c r="BV556">
        <v>0</v>
      </c>
      <c r="BW556">
        <v>0</v>
      </c>
      <c r="BX556">
        <v>1</v>
      </c>
      <c r="BY556" s="17">
        <v>0</v>
      </c>
      <c r="BZ556">
        <v>0</v>
      </c>
      <c r="CA556">
        <v>0</v>
      </c>
      <c r="CB556">
        <v>0</v>
      </c>
      <c r="CC556">
        <v>0</v>
      </c>
      <c r="CD556" s="17">
        <v>0</v>
      </c>
      <c r="CE556">
        <v>0</v>
      </c>
      <c r="CF556">
        <v>0</v>
      </c>
      <c r="CG556">
        <v>1</v>
      </c>
      <c r="CH556">
        <v>1</v>
      </c>
      <c r="CI556">
        <v>0</v>
      </c>
      <c r="CJ556">
        <v>0</v>
      </c>
      <c r="CK556">
        <v>0</v>
      </c>
      <c r="CL556">
        <v>0</v>
      </c>
      <c r="CM556">
        <v>0</v>
      </c>
      <c r="CN556">
        <v>0</v>
      </c>
      <c r="CO556">
        <v>0</v>
      </c>
      <c r="CP556" s="17">
        <v>1</v>
      </c>
      <c r="CQ556">
        <v>3.1E-2</v>
      </c>
      <c r="CR556">
        <v>46</v>
      </c>
      <c r="CS556">
        <v>1</v>
      </c>
      <c r="CT556">
        <v>0</v>
      </c>
      <c r="CU556">
        <v>34</v>
      </c>
      <c r="DA556" s="33" t="s">
        <v>85</v>
      </c>
    </row>
    <row r="557" spans="1:105" x14ac:dyDescent="0.25">
      <c r="A557">
        <v>556</v>
      </c>
      <c r="B557">
        <v>37</v>
      </c>
      <c r="C557" s="24" t="s">
        <v>14</v>
      </c>
      <c r="D557" s="12">
        <v>9.6</v>
      </c>
      <c r="E557" s="13">
        <v>0.5</v>
      </c>
      <c r="F557" s="7">
        <f t="shared" si="99"/>
        <v>19.2</v>
      </c>
      <c r="G557" s="7">
        <f t="shared" si="89"/>
        <v>9.1</v>
      </c>
      <c r="H557" s="15">
        <f t="shared" si="90"/>
        <v>10.1</v>
      </c>
      <c r="I557" s="11">
        <f>IFERROR(F557/SQRT(F557^2+U557), "X")</f>
        <v>0.21131282467937684</v>
      </c>
      <c r="J557" s="32">
        <f>IFERROR(SQRT((1-I557^2)/U557), "X")</f>
        <v>1.1005876285384211E-2</v>
      </c>
      <c r="K557" s="32">
        <f t="shared" si="91"/>
        <v>90.860552496669314</v>
      </c>
      <c r="L557" s="8">
        <v>0</v>
      </c>
      <c r="M557" s="9">
        <v>1</v>
      </c>
      <c r="N557" s="8">
        <v>0</v>
      </c>
      <c r="O557" s="9">
        <v>0</v>
      </c>
      <c r="P557" s="9">
        <v>1</v>
      </c>
      <c r="Q557" s="9">
        <v>0</v>
      </c>
      <c r="R557" s="9">
        <v>0</v>
      </c>
      <c r="S557" s="8">
        <v>7892</v>
      </c>
      <c r="T557" s="9">
        <v>4</v>
      </c>
      <c r="U557" s="9">
        <f t="shared" si="92"/>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0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X557+W557+6</f>
        <v>36.799999999999997</v>
      </c>
      <c r="BN557">
        <v>1</v>
      </c>
      <c r="BO557">
        <v>0</v>
      </c>
      <c r="BP557">
        <v>0</v>
      </c>
      <c r="BQ557">
        <v>0</v>
      </c>
      <c r="BR557">
        <v>0</v>
      </c>
      <c r="BS557">
        <v>0</v>
      </c>
      <c r="BT557">
        <v>0</v>
      </c>
      <c r="BU557" s="17">
        <v>0</v>
      </c>
      <c r="BV557">
        <v>0</v>
      </c>
      <c r="BW557">
        <v>0</v>
      </c>
      <c r="BX557">
        <v>1</v>
      </c>
      <c r="BY557" s="17">
        <v>0</v>
      </c>
      <c r="BZ557">
        <v>0</v>
      </c>
      <c r="CA557">
        <v>0</v>
      </c>
      <c r="CB557">
        <v>0</v>
      </c>
      <c r="CC557">
        <v>0</v>
      </c>
      <c r="CD557" s="17">
        <v>0</v>
      </c>
      <c r="CE557">
        <v>0</v>
      </c>
      <c r="CF557">
        <v>0</v>
      </c>
      <c r="CG557">
        <v>1</v>
      </c>
      <c r="CH557">
        <v>1</v>
      </c>
      <c r="CI557">
        <v>0</v>
      </c>
      <c r="CJ557">
        <v>0</v>
      </c>
      <c r="CK557">
        <v>0</v>
      </c>
      <c r="CL557">
        <v>0</v>
      </c>
      <c r="CM557">
        <v>0</v>
      </c>
      <c r="CN557">
        <v>0</v>
      </c>
      <c r="CO557">
        <v>0</v>
      </c>
      <c r="CP557" s="17">
        <v>1</v>
      </c>
      <c r="CQ557">
        <v>3.1E-2</v>
      </c>
      <c r="CR557">
        <v>46</v>
      </c>
      <c r="CS557">
        <v>1</v>
      </c>
      <c r="CT557">
        <v>0</v>
      </c>
      <c r="CU557">
        <v>34</v>
      </c>
      <c r="DA557" s="33" t="s">
        <v>85</v>
      </c>
    </row>
    <row r="558" spans="1:105" x14ac:dyDescent="0.25">
      <c r="A558">
        <v>557</v>
      </c>
      <c r="B558">
        <v>37</v>
      </c>
      <c r="C558" s="24" t="s">
        <v>14</v>
      </c>
      <c r="D558" s="12">
        <v>12.5</v>
      </c>
      <c r="E558" s="13">
        <v>0.4</v>
      </c>
      <c r="F558" s="7">
        <f t="shared" si="99"/>
        <v>31.25</v>
      </c>
      <c r="G558" s="7">
        <f t="shared" si="89"/>
        <v>12.1</v>
      </c>
      <c r="H558" s="15">
        <f t="shared" si="90"/>
        <v>12.9</v>
      </c>
      <c r="I558" s="11">
        <f>IFERROR(F558/SQRT(F558^2+U558), "X")</f>
        <v>0.33192951088238148</v>
      </c>
      <c r="J558" s="32">
        <f>IFERROR(SQRT((1-I558^2)/U558), "X")</f>
        <v>1.0621744348236208E-2</v>
      </c>
      <c r="K558" s="32">
        <f t="shared" si="91"/>
        <v>94.146494889613379</v>
      </c>
      <c r="L558" s="8">
        <v>0</v>
      </c>
      <c r="M558" s="9">
        <v>1</v>
      </c>
      <c r="N558" s="8">
        <v>0</v>
      </c>
      <c r="O558" s="9">
        <v>0</v>
      </c>
      <c r="P558" s="9">
        <v>1</v>
      </c>
      <c r="Q558" s="9">
        <v>0</v>
      </c>
      <c r="R558" s="9">
        <v>0</v>
      </c>
      <c r="S558" s="8">
        <v>7892</v>
      </c>
      <c r="T558" s="9">
        <v>4</v>
      </c>
      <c r="U558" s="9">
        <f t="shared" si="92"/>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0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X558+W558+6</f>
        <v>36.799999999999997</v>
      </c>
      <c r="BN558">
        <v>1</v>
      </c>
      <c r="BO558">
        <v>0</v>
      </c>
      <c r="BP558">
        <v>0</v>
      </c>
      <c r="BQ558">
        <v>0</v>
      </c>
      <c r="BR558">
        <v>0</v>
      </c>
      <c r="BS558">
        <v>0</v>
      </c>
      <c r="BT558">
        <v>0</v>
      </c>
      <c r="BU558" s="17">
        <v>0</v>
      </c>
      <c r="BV558">
        <v>0</v>
      </c>
      <c r="BW558">
        <v>0</v>
      </c>
      <c r="BX558">
        <v>1</v>
      </c>
      <c r="BY558" s="17">
        <v>0</v>
      </c>
      <c r="BZ558">
        <v>0</v>
      </c>
      <c r="CA558">
        <v>0</v>
      </c>
      <c r="CB558">
        <v>0</v>
      </c>
      <c r="CC558">
        <v>0</v>
      </c>
      <c r="CD558" s="17">
        <v>0</v>
      </c>
      <c r="CE558">
        <v>0</v>
      </c>
      <c r="CF558">
        <v>0</v>
      </c>
      <c r="CG558">
        <v>1</v>
      </c>
      <c r="CH558">
        <v>1</v>
      </c>
      <c r="CI558">
        <v>0</v>
      </c>
      <c r="CJ558">
        <v>0</v>
      </c>
      <c r="CK558">
        <v>0</v>
      </c>
      <c r="CL558">
        <v>0</v>
      </c>
      <c r="CM558">
        <v>0</v>
      </c>
      <c r="CN558">
        <v>0</v>
      </c>
      <c r="CO558">
        <v>0</v>
      </c>
      <c r="CP558" s="17">
        <v>1</v>
      </c>
      <c r="CQ558">
        <v>3.1E-2</v>
      </c>
      <c r="CR558">
        <v>46</v>
      </c>
      <c r="CS558">
        <v>1</v>
      </c>
      <c r="CT558">
        <v>0</v>
      </c>
      <c r="CU558">
        <v>34</v>
      </c>
      <c r="DA558" s="33" t="s">
        <v>85</v>
      </c>
    </row>
    <row r="559" spans="1:105" x14ac:dyDescent="0.25">
      <c r="A559">
        <v>558</v>
      </c>
      <c r="B559">
        <v>37</v>
      </c>
      <c r="C559" s="24" t="s">
        <v>14</v>
      </c>
      <c r="D559" s="12">
        <v>6.1</v>
      </c>
      <c r="E559" s="13">
        <v>1</v>
      </c>
      <c r="F559" s="7">
        <f t="shared" si="99"/>
        <v>6.1</v>
      </c>
      <c r="G559" s="7">
        <f t="shared" si="89"/>
        <v>5.0999999999999996</v>
      </c>
      <c r="H559" s="15">
        <f t="shared" si="90"/>
        <v>7.1</v>
      </c>
      <c r="I559" s="11">
        <f>IFERROR(F559/SQRT(F559^2+U559), "X")</f>
        <v>0.1290529211438062</v>
      </c>
      <c r="J559" s="32">
        <f>IFERROR(SQRT((1-I559^2)/U559), "X")</f>
        <v>2.1156216580951834E-2</v>
      </c>
      <c r="K559" s="32">
        <f t="shared" si="91"/>
        <v>47.267430647328403</v>
      </c>
      <c r="L559" s="8">
        <v>0</v>
      </c>
      <c r="M559" s="9">
        <v>1</v>
      </c>
      <c r="N559" s="8">
        <v>0</v>
      </c>
      <c r="O559" s="9">
        <v>0</v>
      </c>
      <c r="P559" s="9">
        <v>1</v>
      </c>
      <c r="Q559" s="9">
        <v>0</v>
      </c>
      <c r="R559" s="9">
        <v>0</v>
      </c>
      <c r="S559" s="8">
        <v>2202</v>
      </c>
      <c r="T559" s="9">
        <v>4</v>
      </c>
      <c r="U559" s="9">
        <f t="shared" si="92"/>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0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X559+W559+6</f>
        <v>36.799999999999997</v>
      </c>
      <c r="BN559">
        <v>1</v>
      </c>
      <c r="BO559">
        <v>0</v>
      </c>
      <c r="BP559">
        <v>0</v>
      </c>
      <c r="BQ559">
        <v>0</v>
      </c>
      <c r="BR559">
        <v>0</v>
      </c>
      <c r="BS559">
        <v>0</v>
      </c>
      <c r="BT559">
        <v>0</v>
      </c>
      <c r="BU559" s="17">
        <v>0</v>
      </c>
      <c r="BV559">
        <v>0</v>
      </c>
      <c r="BW559">
        <v>0</v>
      </c>
      <c r="BX559">
        <v>1</v>
      </c>
      <c r="BY559" s="17">
        <v>0</v>
      </c>
      <c r="BZ559">
        <v>0</v>
      </c>
      <c r="CA559">
        <v>0</v>
      </c>
      <c r="CB559">
        <v>0</v>
      </c>
      <c r="CC559">
        <v>0</v>
      </c>
      <c r="CD559" s="17">
        <v>0</v>
      </c>
      <c r="CE559">
        <v>0</v>
      </c>
      <c r="CF559">
        <v>0</v>
      </c>
      <c r="CG559">
        <v>1</v>
      </c>
      <c r="CH559">
        <v>1</v>
      </c>
      <c r="CI559">
        <v>0</v>
      </c>
      <c r="CJ559">
        <v>0</v>
      </c>
      <c r="CK559">
        <v>0</v>
      </c>
      <c r="CL559">
        <v>0</v>
      </c>
      <c r="CM559">
        <v>0</v>
      </c>
      <c r="CN559">
        <v>0</v>
      </c>
      <c r="CO559">
        <v>0</v>
      </c>
      <c r="CP559" s="17">
        <v>1</v>
      </c>
      <c r="CQ559">
        <v>3.1E-2</v>
      </c>
      <c r="CR559">
        <v>46</v>
      </c>
      <c r="CS559">
        <v>1</v>
      </c>
      <c r="CT559">
        <v>0</v>
      </c>
      <c r="CU559">
        <v>34</v>
      </c>
      <c r="DA559" s="33" t="s">
        <v>85</v>
      </c>
    </row>
    <row r="560" spans="1:105" x14ac:dyDescent="0.25">
      <c r="A560">
        <v>559</v>
      </c>
      <c r="B560">
        <v>37</v>
      </c>
      <c r="C560" s="24" t="s">
        <v>14</v>
      </c>
      <c r="D560" s="12">
        <v>13</v>
      </c>
      <c r="E560" s="13">
        <v>0.5</v>
      </c>
      <c r="F560" s="7">
        <f t="shared" si="99"/>
        <v>26</v>
      </c>
      <c r="G560" s="7">
        <f t="shared" si="89"/>
        <v>12.5</v>
      </c>
      <c r="H560" s="15">
        <f t="shared" si="90"/>
        <v>13.5</v>
      </c>
      <c r="I560" s="11">
        <f>IFERROR(F560/SQRT(F560^2+U560), "X")</f>
        <v>0.40839935366624441</v>
      </c>
      <c r="J560" s="32">
        <f>IFERROR(SQRT((1-I560^2)/U560), "X")</f>
        <v>1.5707667448701706E-2</v>
      </c>
      <c r="K560" s="32">
        <f t="shared" si="91"/>
        <v>63.663176169588027</v>
      </c>
      <c r="L560" s="8">
        <v>0</v>
      </c>
      <c r="M560" s="9">
        <v>1</v>
      </c>
      <c r="N560" s="8">
        <v>0</v>
      </c>
      <c r="O560" s="9">
        <v>0</v>
      </c>
      <c r="P560" s="9">
        <v>1</v>
      </c>
      <c r="Q560" s="9">
        <v>0</v>
      </c>
      <c r="R560" s="9">
        <v>0</v>
      </c>
      <c r="S560" s="8">
        <v>3382</v>
      </c>
      <c r="T560" s="9">
        <v>4</v>
      </c>
      <c r="U560" s="9">
        <f t="shared" si="92"/>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0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X560+W560+6</f>
        <v>36.799999999999997</v>
      </c>
      <c r="BN560">
        <v>1</v>
      </c>
      <c r="BO560">
        <v>0</v>
      </c>
      <c r="BP560">
        <v>0</v>
      </c>
      <c r="BQ560">
        <v>0</v>
      </c>
      <c r="BR560">
        <v>0</v>
      </c>
      <c r="BS560">
        <v>0</v>
      </c>
      <c r="BT560">
        <v>0</v>
      </c>
      <c r="BU560" s="17">
        <v>0</v>
      </c>
      <c r="BV560">
        <v>0</v>
      </c>
      <c r="BW560">
        <v>0</v>
      </c>
      <c r="BX560">
        <v>1</v>
      </c>
      <c r="BY560" s="17">
        <v>0</v>
      </c>
      <c r="BZ560">
        <v>0</v>
      </c>
      <c r="CA560">
        <v>0</v>
      </c>
      <c r="CB560">
        <v>0</v>
      </c>
      <c r="CC560">
        <v>0</v>
      </c>
      <c r="CD560" s="17">
        <v>0</v>
      </c>
      <c r="CE560">
        <v>0</v>
      </c>
      <c r="CF560">
        <v>0</v>
      </c>
      <c r="CG560">
        <v>1</v>
      </c>
      <c r="CH560">
        <v>1</v>
      </c>
      <c r="CI560">
        <v>0</v>
      </c>
      <c r="CJ560">
        <v>0</v>
      </c>
      <c r="CK560">
        <v>0</v>
      </c>
      <c r="CL560">
        <v>0</v>
      </c>
      <c r="CM560">
        <v>0</v>
      </c>
      <c r="CN560">
        <v>0</v>
      </c>
      <c r="CO560">
        <v>0</v>
      </c>
      <c r="CP560" s="17">
        <v>1</v>
      </c>
      <c r="CQ560">
        <v>3.1E-2</v>
      </c>
      <c r="CR560">
        <v>46</v>
      </c>
      <c r="CS560">
        <v>1</v>
      </c>
      <c r="CT560">
        <v>0</v>
      </c>
      <c r="CU560">
        <v>34</v>
      </c>
      <c r="DA560" s="33" t="s">
        <v>85</v>
      </c>
    </row>
    <row r="561" spans="1:105" x14ac:dyDescent="0.25">
      <c r="A561">
        <v>560</v>
      </c>
      <c r="B561">
        <v>37</v>
      </c>
      <c r="C561" s="24" t="s">
        <v>14</v>
      </c>
      <c r="D561" s="12">
        <v>9.3000000000000007</v>
      </c>
      <c r="E561" s="13">
        <v>1.2</v>
      </c>
      <c r="F561" s="7">
        <f t="shared" si="99"/>
        <v>7.7500000000000009</v>
      </c>
      <c r="G561" s="7">
        <f t="shared" si="89"/>
        <v>8.1000000000000014</v>
      </c>
      <c r="H561" s="15">
        <f t="shared" si="90"/>
        <v>10.5</v>
      </c>
      <c r="I561" s="11">
        <f>IFERROR(F561/SQRT(F561^2+U561), "X")</f>
        <v>0.3500869861115416</v>
      </c>
      <c r="J561" s="32">
        <f>IFERROR(SQRT((1-I561^2)/U561), "X")</f>
        <v>4.5172514336973099E-2</v>
      </c>
      <c r="K561" s="32">
        <f t="shared" si="91"/>
        <v>22.137355307262879</v>
      </c>
      <c r="L561" s="8">
        <v>0</v>
      </c>
      <c r="M561" s="9">
        <v>1</v>
      </c>
      <c r="N561" s="8">
        <v>0</v>
      </c>
      <c r="O561" s="9">
        <v>0</v>
      </c>
      <c r="P561" s="9">
        <v>1</v>
      </c>
      <c r="Q561" s="9">
        <v>0</v>
      </c>
      <c r="R561" s="9">
        <v>0</v>
      </c>
      <c r="S561" s="8">
        <v>435</v>
      </c>
      <c r="T561" s="9">
        <v>4</v>
      </c>
      <c r="U561" s="9">
        <f t="shared" si="92"/>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0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X561+W561+6</f>
        <v>36.799999999999997</v>
      </c>
      <c r="BN561">
        <v>1</v>
      </c>
      <c r="BO561">
        <v>0</v>
      </c>
      <c r="BP561">
        <v>0</v>
      </c>
      <c r="BQ561">
        <v>0</v>
      </c>
      <c r="BR561">
        <v>0</v>
      </c>
      <c r="BS561">
        <v>0</v>
      </c>
      <c r="BT561">
        <v>0</v>
      </c>
      <c r="BU561" s="17">
        <v>0</v>
      </c>
      <c r="BV561">
        <v>0</v>
      </c>
      <c r="BW561">
        <v>0</v>
      </c>
      <c r="BX561">
        <v>1</v>
      </c>
      <c r="BY561" s="17">
        <v>0</v>
      </c>
      <c r="BZ561">
        <v>0</v>
      </c>
      <c r="CA561">
        <v>0</v>
      </c>
      <c r="CB561">
        <v>0</v>
      </c>
      <c r="CC561">
        <v>0</v>
      </c>
      <c r="CD561" s="17">
        <v>0</v>
      </c>
      <c r="CE561">
        <v>0</v>
      </c>
      <c r="CF561">
        <v>0</v>
      </c>
      <c r="CG561">
        <v>1</v>
      </c>
      <c r="CH561">
        <v>1</v>
      </c>
      <c r="CI561">
        <v>0</v>
      </c>
      <c r="CJ561">
        <v>0</v>
      </c>
      <c r="CK561">
        <v>0</v>
      </c>
      <c r="CL561">
        <v>0</v>
      </c>
      <c r="CM561">
        <v>0</v>
      </c>
      <c r="CN561">
        <v>0</v>
      </c>
      <c r="CO561">
        <v>0</v>
      </c>
      <c r="CP561" s="17">
        <v>1</v>
      </c>
      <c r="CQ561">
        <v>3.1E-2</v>
      </c>
      <c r="CR561">
        <v>46</v>
      </c>
      <c r="CS561">
        <v>1</v>
      </c>
      <c r="CT561">
        <v>0</v>
      </c>
      <c r="CU561">
        <v>34</v>
      </c>
      <c r="DA561" s="33" t="s">
        <v>85</v>
      </c>
    </row>
    <row r="562" spans="1:105" x14ac:dyDescent="0.25">
      <c r="A562">
        <v>561</v>
      </c>
      <c r="B562">
        <v>37</v>
      </c>
      <c r="C562" s="24" t="s">
        <v>14</v>
      </c>
      <c r="D562" s="12">
        <v>8.4</v>
      </c>
      <c r="E562" s="13">
        <v>1.5</v>
      </c>
      <c r="F562" s="7">
        <f t="shared" si="99"/>
        <v>5.6000000000000005</v>
      </c>
      <c r="G562" s="7">
        <f t="shared" si="89"/>
        <v>6.9</v>
      </c>
      <c r="H562" s="15">
        <f t="shared" si="90"/>
        <v>9.9</v>
      </c>
      <c r="I562" s="11">
        <f>IFERROR(F562/SQRT(F562^2+U562), "X")</f>
        <v>0.26043413082715794</v>
      </c>
      <c r="J562" s="32">
        <f>IFERROR(SQRT((1-I562^2)/U562), "X")</f>
        <v>4.6506094790563918E-2</v>
      </c>
      <c r="K562" s="32">
        <f t="shared" si="91"/>
        <v>21.50255798736513</v>
      </c>
      <c r="L562" s="8">
        <v>0</v>
      </c>
      <c r="M562" s="9">
        <v>1</v>
      </c>
      <c r="N562" s="8">
        <v>0</v>
      </c>
      <c r="O562" s="9">
        <v>0</v>
      </c>
      <c r="P562" s="9">
        <v>1</v>
      </c>
      <c r="Q562" s="9">
        <v>0</v>
      </c>
      <c r="R562" s="9">
        <v>0</v>
      </c>
      <c r="S562" s="8">
        <v>436</v>
      </c>
      <c r="T562" s="9">
        <v>4</v>
      </c>
      <c r="U562" s="9">
        <f t="shared" si="92"/>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0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X562+W562+6</f>
        <v>36.799999999999997</v>
      </c>
      <c r="BN562">
        <v>1</v>
      </c>
      <c r="BO562">
        <v>0</v>
      </c>
      <c r="BP562">
        <v>0</v>
      </c>
      <c r="BQ562">
        <v>0</v>
      </c>
      <c r="BR562">
        <v>0</v>
      </c>
      <c r="BS562">
        <v>0</v>
      </c>
      <c r="BT562">
        <v>0</v>
      </c>
      <c r="BU562" s="17">
        <v>0</v>
      </c>
      <c r="BV562">
        <v>0</v>
      </c>
      <c r="BW562">
        <v>0</v>
      </c>
      <c r="BX562">
        <v>1</v>
      </c>
      <c r="BY562" s="17">
        <v>0</v>
      </c>
      <c r="BZ562">
        <v>0</v>
      </c>
      <c r="CA562">
        <v>0</v>
      </c>
      <c r="CB562">
        <v>0</v>
      </c>
      <c r="CC562">
        <v>0</v>
      </c>
      <c r="CD562" s="17">
        <v>0</v>
      </c>
      <c r="CE562">
        <v>0</v>
      </c>
      <c r="CF562">
        <v>0</v>
      </c>
      <c r="CG562">
        <v>1</v>
      </c>
      <c r="CH562">
        <v>1</v>
      </c>
      <c r="CI562">
        <v>0</v>
      </c>
      <c r="CJ562">
        <v>0</v>
      </c>
      <c r="CK562">
        <v>0</v>
      </c>
      <c r="CL562">
        <v>0</v>
      </c>
      <c r="CM562">
        <v>0</v>
      </c>
      <c r="CN562">
        <v>0</v>
      </c>
      <c r="CO562">
        <v>0</v>
      </c>
      <c r="CP562" s="17">
        <v>1</v>
      </c>
      <c r="CQ562">
        <v>3.1E-2</v>
      </c>
      <c r="CR562">
        <v>46</v>
      </c>
      <c r="CS562">
        <v>1</v>
      </c>
      <c r="CT562">
        <v>0</v>
      </c>
      <c r="CU562">
        <v>34</v>
      </c>
      <c r="DA562" s="33" t="s">
        <v>85</v>
      </c>
    </row>
    <row r="563" spans="1:105" x14ac:dyDescent="0.25">
      <c r="A563">
        <v>562</v>
      </c>
      <c r="B563">
        <v>37</v>
      </c>
      <c r="C563" s="24" t="s">
        <v>14</v>
      </c>
      <c r="D563" s="12">
        <v>11.2</v>
      </c>
      <c r="E563" s="13">
        <v>0.8</v>
      </c>
      <c r="F563" s="7">
        <f t="shared" si="99"/>
        <v>13.999999999999998</v>
      </c>
      <c r="G563" s="7">
        <f t="shared" si="89"/>
        <v>10.399999999999999</v>
      </c>
      <c r="H563" s="15">
        <f t="shared" si="90"/>
        <v>12</v>
      </c>
      <c r="I563" s="11">
        <f>IFERROR(F563/SQRT(F563^2+U563), "X")</f>
        <v>0.49039861087284109</v>
      </c>
      <c r="J563" s="32">
        <f>IFERROR(SQRT((1-I563^2)/U563), "X")</f>
        <v>3.5028472205202943E-2</v>
      </c>
      <c r="K563" s="32">
        <f t="shared" si="91"/>
        <v>28.548204847240392</v>
      </c>
      <c r="L563" s="8">
        <v>0</v>
      </c>
      <c r="M563" s="9">
        <v>1</v>
      </c>
      <c r="N563" s="8">
        <v>0</v>
      </c>
      <c r="O563" s="9">
        <v>0</v>
      </c>
      <c r="P563" s="9">
        <v>1</v>
      </c>
      <c r="Q563" s="9">
        <v>0</v>
      </c>
      <c r="R563" s="9">
        <v>0</v>
      </c>
      <c r="S563" s="8">
        <v>624</v>
      </c>
      <c r="T563" s="9">
        <v>4</v>
      </c>
      <c r="U563" s="9">
        <f t="shared" si="92"/>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0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X563+W563+6</f>
        <v>36.799999999999997</v>
      </c>
      <c r="BN563">
        <v>1</v>
      </c>
      <c r="BO563">
        <v>0</v>
      </c>
      <c r="BP563">
        <v>0</v>
      </c>
      <c r="BQ563">
        <v>0</v>
      </c>
      <c r="BR563">
        <v>0</v>
      </c>
      <c r="BS563">
        <v>0</v>
      </c>
      <c r="BT563">
        <v>0</v>
      </c>
      <c r="BU563" s="17">
        <v>0</v>
      </c>
      <c r="BV563">
        <v>0</v>
      </c>
      <c r="BW563">
        <v>0</v>
      </c>
      <c r="BX563">
        <v>1</v>
      </c>
      <c r="BY563" s="17">
        <v>0</v>
      </c>
      <c r="BZ563">
        <v>0</v>
      </c>
      <c r="CA563">
        <v>0</v>
      </c>
      <c r="CB563">
        <v>0</v>
      </c>
      <c r="CC563">
        <v>0</v>
      </c>
      <c r="CD563" s="17">
        <v>0</v>
      </c>
      <c r="CE563">
        <v>0</v>
      </c>
      <c r="CF563">
        <v>0</v>
      </c>
      <c r="CG563">
        <v>1</v>
      </c>
      <c r="CH563">
        <v>1</v>
      </c>
      <c r="CI563">
        <v>0</v>
      </c>
      <c r="CJ563">
        <v>0</v>
      </c>
      <c r="CK563">
        <v>0</v>
      </c>
      <c r="CL563">
        <v>0</v>
      </c>
      <c r="CM563">
        <v>0</v>
      </c>
      <c r="CN563">
        <v>0</v>
      </c>
      <c r="CO563">
        <v>0</v>
      </c>
      <c r="CP563" s="17">
        <v>1</v>
      </c>
      <c r="CQ563">
        <v>3.1E-2</v>
      </c>
      <c r="CR563">
        <v>46</v>
      </c>
      <c r="CS563">
        <v>1</v>
      </c>
      <c r="CT563">
        <v>0</v>
      </c>
      <c r="CU563">
        <v>34</v>
      </c>
      <c r="DA563" s="33" t="s">
        <v>85</v>
      </c>
    </row>
    <row r="564" spans="1:105" s="141" customFormat="1" x14ac:dyDescent="0.25">
      <c r="A564" s="141">
        <v>563</v>
      </c>
      <c r="B564" s="141">
        <v>37</v>
      </c>
      <c r="C564" s="142" t="s">
        <v>14</v>
      </c>
      <c r="D564" s="143">
        <v>5.8</v>
      </c>
      <c r="E564" s="144">
        <v>1.7</v>
      </c>
      <c r="F564" s="145">
        <f t="shared" si="99"/>
        <v>3.4117647058823528</v>
      </c>
      <c r="G564" s="145">
        <f t="shared" si="89"/>
        <v>4.0999999999999996</v>
      </c>
      <c r="H564" s="146">
        <f t="shared" si="90"/>
        <v>7.5</v>
      </c>
      <c r="I564" s="147">
        <f>IFERROR(F564/SQRT(F564^2+U564), "X")</f>
        <v>0.13840629564487972</v>
      </c>
      <c r="J564" s="148">
        <f>IFERROR(SQRT((1-I564^2)/U564), "X")</f>
        <v>4.056736251660268E-2</v>
      </c>
      <c r="K564" s="148">
        <f t="shared" si="91"/>
        <v>24.650357774448313</v>
      </c>
      <c r="L564" s="149">
        <v>0</v>
      </c>
      <c r="M564" s="150">
        <v>1</v>
      </c>
      <c r="N564" s="149">
        <v>0</v>
      </c>
      <c r="O564" s="150">
        <v>0</v>
      </c>
      <c r="P564" s="150">
        <v>1</v>
      </c>
      <c r="Q564" s="150">
        <v>0</v>
      </c>
      <c r="R564" s="150">
        <v>0</v>
      </c>
      <c r="S564" s="149">
        <v>601</v>
      </c>
      <c r="T564" s="150">
        <v>4</v>
      </c>
      <c r="U564" s="150">
        <f t="shared" si="92"/>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0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X564+W564+6</f>
        <v>36.799999999999997</v>
      </c>
      <c r="BN564" s="141">
        <v>1</v>
      </c>
      <c r="BO564" s="141">
        <v>0</v>
      </c>
      <c r="BP564" s="141">
        <v>0</v>
      </c>
      <c r="BQ564" s="141">
        <v>0</v>
      </c>
      <c r="BR564" s="141">
        <v>0</v>
      </c>
      <c r="BS564" s="141">
        <v>0</v>
      </c>
      <c r="BT564" s="141">
        <v>0</v>
      </c>
      <c r="BU564" s="155">
        <v>0</v>
      </c>
      <c r="BV564" s="141">
        <v>0</v>
      </c>
      <c r="BW564" s="141">
        <v>0</v>
      </c>
      <c r="BX564" s="141">
        <v>1</v>
      </c>
      <c r="BY564" s="155">
        <v>0</v>
      </c>
      <c r="BZ564" s="141">
        <v>0</v>
      </c>
      <c r="CA564" s="141">
        <v>0</v>
      </c>
      <c r="CB564" s="141">
        <v>0</v>
      </c>
      <c r="CC564" s="141">
        <v>0</v>
      </c>
      <c r="CD564" s="155">
        <v>0</v>
      </c>
      <c r="CE564" s="141">
        <v>0</v>
      </c>
      <c r="CF564" s="141">
        <v>0</v>
      </c>
      <c r="CG564" s="141">
        <v>1</v>
      </c>
      <c r="CH564" s="141">
        <v>1</v>
      </c>
      <c r="CI564" s="141">
        <v>0</v>
      </c>
      <c r="CJ564" s="141">
        <v>0</v>
      </c>
      <c r="CK564" s="141">
        <v>0</v>
      </c>
      <c r="CL564">
        <v>0</v>
      </c>
      <c r="CM564" s="141">
        <v>0</v>
      </c>
      <c r="CN564" s="141">
        <v>0</v>
      </c>
      <c r="CO564" s="141">
        <v>0</v>
      </c>
      <c r="CP564" s="155">
        <v>1</v>
      </c>
      <c r="CQ564">
        <v>3.1E-2</v>
      </c>
      <c r="CR564">
        <v>46</v>
      </c>
      <c r="CS564">
        <v>1</v>
      </c>
      <c r="CT564" s="141">
        <v>0</v>
      </c>
      <c r="CU564" s="141">
        <v>34</v>
      </c>
      <c r="CV564" s="157"/>
      <c r="DA564" s="33" t="s">
        <v>85</v>
      </c>
    </row>
    <row r="565" spans="1:105" x14ac:dyDescent="0.25">
      <c r="A565">
        <v>564</v>
      </c>
      <c r="B565">
        <v>38</v>
      </c>
      <c r="C565" s="24" t="s">
        <v>328</v>
      </c>
      <c r="D565" s="12">
        <v>10.9</v>
      </c>
      <c r="E565" s="13">
        <v>0.2</v>
      </c>
      <c r="F565" s="7">
        <f t="shared" si="99"/>
        <v>54.5</v>
      </c>
      <c r="G565" s="7">
        <f t="shared" si="89"/>
        <v>10.700000000000001</v>
      </c>
      <c r="H565" s="15">
        <f t="shared" si="90"/>
        <v>11.1</v>
      </c>
      <c r="I565" s="11">
        <f>IFERROR(F565/SQRT(F565^2+U565), "X")</f>
        <v>0.47861830766356356</v>
      </c>
      <c r="J565" s="32">
        <f>IFERROR(SQRT((1-I565^2)/U565), "X")</f>
        <v>8.7819872965791499E-3</v>
      </c>
      <c r="K565" s="32">
        <f t="shared" si="91"/>
        <v>113.86944278426938</v>
      </c>
      <c r="L565" s="8">
        <v>0</v>
      </c>
      <c r="M565" s="9">
        <v>1</v>
      </c>
      <c r="N565" s="8">
        <v>0</v>
      </c>
      <c r="O565" s="9">
        <v>0</v>
      </c>
      <c r="P565" s="9">
        <v>0</v>
      </c>
      <c r="Q565" s="9">
        <v>1</v>
      </c>
      <c r="R565" s="9">
        <v>0</v>
      </c>
      <c r="S565" s="8">
        <v>10001</v>
      </c>
      <c r="T565" s="9">
        <v>4</v>
      </c>
      <c r="U565" s="9">
        <f t="shared" si="92"/>
        <v>9996</v>
      </c>
      <c r="V565" s="9">
        <f>COUNTIF(B:B,B565)</f>
        <v>50</v>
      </c>
      <c r="W565" s="7">
        <f t="shared" ref="W565:W614" si="103">(AK565*0+AL565*6+AM565*11+14*AN565)</f>
        <v>9.4307999999999996</v>
      </c>
      <c r="X565" s="7">
        <f>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0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v>0</v>
      </c>
      <c r="BU565" s="17">
        <v>0</v>
      </c>
      <c r="BV565">
        <v>0</v>
      </c>
      <c r="BW565">
        <v>0</v>
      </c>
      <c r="BX565">
        <v>1</v>
      </c>
      <c r="BY565" s="17">
        <v>0</v>
      </c>
      <c r="BZ565">
        <v>0</v>
      </c>
      <c r="CA565">
        <v>0</v>
      </c>
      <c r="CB565">
        <v>0</v>
      </c>
      <c r="CC565">
        <v>0</v>
      </c>
      <c r="CD565" s="17">
        <v>0</v>
      </c>
      <c r="CE565">
        <v>1</v>
      </c>
      <c r="CF565">
        <v>1</v>
      </c>
      <c r="CG565">
        <v>0</v>
      </c>
      <c r="CH565">
        <v>0</v>
      </c>
      <c r="CI565">
        <v>0</v>
      </c>
      <c r="CJ565">
        <v>0</v>
      </c>
      <c r="CK565">
        <v>0</v>
      </c>
      <c r="CL565">
        <v>1</v>
      </c>
      <c r="CM565">
        <v>0</v>
      </c>
      <c r="CN565">
        <v>0</v>
      </c>
      <c r="CO565">
        <v>0</v>
      </c>
      <c r="CP565" s="17">
        <v>1</v>
      </c>
      <c r="CQ565">
        <v>0</v>
      </c>
      <c r="CR565">
        <v>43</v>
      </c>
      <c r="CS565">
        <v>0</v>
      </c>
      <c r="CT565">
        <v>1</v>
      </c>
      <c r="CU565">
        <v>23</v>
      </c>
      <c r="DA565" s="33" t="s">
        <v>85</v>
      </c>
    </row>
    <row r="566" spans="1:105" x14ac:dyDescent="0.25">
      <c r="A566">
        <v>565</v>
      </c>
      <c r="B566">
        <v>38</v>
      </c>
      <c r="C566" s="24" t="s">
        <v>328</v>
      </c>
      <c r="D566" s="12">
        <v>10.9</v>
      </c>
      <c r="E566" s="13">
        <v>0.2</v>
      </c>
      <c r="F566" s="7">
        <f t="shared" si="99"/>
        <v>54.5</v>
      </c>
      <c r="G566" s="7">
        <f t="shared" si="89"/>
        <v>10.700000000000001</v>
      </c>
      <c r="H566" s="15">
        <f t="shared" si="90"/>
        <v>11.1</v>
      </c>
      <c r="I566" s="11">
        <f>IFERROR(F566/SQRT(F566^2+U566), "X")</f>
        <v>0.4871657385763617</v>
      </c>
      <c r="J566" s="32">
        <f>IFERROR(SQRT((1-I566^2)/U566), "X")</f>
        <v>8.9388208913093892E-3</v>
      </c>
      <c r="K566" s="32">
        <f t="shared" si="91"/>
        <v>111.87157815995981</v>
      </c>
      <c r="L566" s="8">
        <v>0</v>
      </c>
      <c r="M566" s="9">
        <v>1</v>
      </c>
      <c r="N566" s="8">
        <v>0</v>
      </c>
      <c r="O566" s="9">
        <v>0</v>
      </c>
      <c r="P566" s="9">
        <v>0</v>
      </c>
      <c r="Q566" s="9">
        <v>1</v>
      </c>
      <c r="R566" s="9">
        <v>0</v>
      </c>
      <c r="S566" s="8">
        <v>9550</v>
      </c>
      <c r="T566" s="9">
        <v>4</v>
      </c>
      <c r="U566" s="9">
        <f t="shared" si="92"/>
        <v>9545</v>
      </c>
      <c r="V566" s="9">
        <f>COUNTIF(B:B,B566)</f>
        <v>50</v>
      </c>
      <c r="W566" s="7">
        <f t="shared" si="103"/>
        <v>9.4307999999999996</v>
      </c>
      <c r="X566" s="7">
        <f>BM566-W566-6</f>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0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v>0</v>
      </c>
      <c r="BU566" s="17">
        <v>0</v>
      </c>
      <c r="BV566">
        <v>0</v>
      </c>
      <c r="BW566">
        <v>0</v>
      </c>
      <c r="BX566">
        <v>1</v>
      </c>
      <c r="BY566" s="17">
        <v>0</v>
      </c>
      <c r="BZ566">
        <v>0</v>
      </c>
      <c r="CA566">
        <v>0</v>
      </c>
      <c r="CB566">
        <v>0</v>
      </c>
      <c r="CC566">
        <v>0</v>
      </c>
      <c r="CD566" s="17">
        <v>0</v>
      </c>
      <c r="CE566">
        <v>1</v>
      </c>
      <c r="CF566">
        <v>1</v>
      </c>
      <c r="CG566">
        <v>0</v>
      </c>
      <c r="CH566">
        <v>0</v>
      </c>
      <c r="CI566">
        <v>0</v>
      </c>
      <c r="CJ566">
        <v>0</v>
      </c>
      <c r="CK566">
        <v>0</v>
      </c>
      <c r="CL566">
        <v>1</v>
      </c>
      <c r="CM566">
        <v>0</v>
      </c>
      <c r="CN566">
        <v>0</v>
      </c>
      <c r="CO566">
        <v>0</v>
      </c>
      <c r="CP566" s="17">
        <v>1</v>
      </c>
      <c r="CQ566">
        <v>0</v>
      </c>
      <c r="CR566">
        <v>43</v>
      </c>
      <c r="CS566">
        <v>0</v>
      </c>
      <c r="CT566">
        <v>1</v>
      </c>
      <c r="CU566">
        <v>23</v>
      </c>
      <c r="DA566" s="33" t="s">
        <v>85</v>
      </c>
    </row>
    <row r="567" spans="1:105" x14ac:dyDescent="0.25">
      <c r="A567">
        <v>566</v>
      </c>
      <c r="B567">
        <v>38</v>
      </c>
      <c r="C567" s="24" t="s">
        <v>328</v>
      </c>
      <c r="D567" s="12">
        <v>10.3</v>
      </c>
      <c r="E567" s="13">
        <v>0.2</v>
      </c>
      <c r="F567" s="7">
        <f t="shared" si="99"/>
        <v>51.5</v>
      </c>
      <c r="G567" s="7">
        <f t="shared" si="89"/>
        <v>10.100000000000001</v>
      </c>
      <c r="H567" s="15">
        <f t="shared" si="90"/>
        <v>10.5</v>
      </c>
      <c r="I567" s="11">
        <f>IFERROR(F567/SQRT(F567^2+U567), "X")</f>
        <v>0.457922526787234</v>
      </c>
      <c r="J567" s="32">
        <f>IFERROR(SQRT((1-I567^2)/U567), "X")</f>
        <v>8.8916995492666785E-3</v>
      </c>
      <c r="K567" s="32">
        <f t="shared" si="91"/>
        <v>112.46443882401229</v>
      </c>
      <c r="L567" s="8">
        <v>0</v>
      </c>
      <c r="M567" s="9">
        <v>1</v>
      </c>
      <c r="N567" s="8">
        <v>0</v>
      </c>
      <c r="O567" s="9">
        <v>0</v>
      </c>
      <c r="P567" s="9">
        <v>0</v>
      </c>
      <c r="Q567" s="9">
        <v>1</v>
      </c>
      <c r="R567" s="9">
        <v>0</v>
      </c>
      <c r="S567" s="8">
        <v>10001</v>
      </c>
      <c r="T567" s="9">
        <v>4</v>
      </c>
      <c r="U567" s="9">
        <f t="shared" si="92"/>
        <v>9996</v>
      </c>
      <c r="V567" s="9">
        <f>COUNTIF(B:B,B567)</f>
        <v>50</v>
      </c>
      <c r="W567" s="7">
        <f t="shared" si="103"/>
        <v>9.4307999999999996</v>
      </c>
      <c r="X567" s="7">
        <f>BM567-W567-6</f>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0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0</v>
      </c>
      <c r="BS567">
        <v>1</v>
      </c>
      <c r="BT567">
        <v>0</v>
      </c>
      <c r="BU567" s="17">
        <v>0</v>
      </c>
      <c r="BV567">
        <v>0</v>
      </c>
      <c r="BW567">
        <v>0</v>
      </c>
      <c r="BX567">
        <v>1</v>
      </c>
      <c r="BY567" s="17">
        <v>0</v>
      </c>
      <c r="BZ567">
        <v>0</v>
      </c>
      <c r="CA567">
        <v>0</v>
      </c>
      <c r="CB567">
        <v>0</v>
      </c>
      <c r="CC567">
        <v>0</v>
      </c>
      <c r="CD567" s="17">
        <v>0</v>
      </c>
      <c r="CE567">
        <v>1</v>
      </c>
      <c r="CF567">
        <v>1</v>
      </c>
      <c r="CG567">
        <v>0</v>
      </c>
      <c r="CH567">
        <v>0</v>
      </c>
      <c r="CI567">
        <v>0</v>
      </c>
      <c r="CJ567">
        <v>0</v>
      </c>
      <c r="CK567">
        <v>0</v>
      </c>
      <c r="CL567">
        <v>1</v>
      </c>
      <c r="CM567">
        <v>0</v>
      </c>
      <c r="CN567">
        <v>0</v>
      </c>
      <c r="CO567">
        <v>0</v>
      </c>
      <c r="CP567" s="17">
        <v>1</v>
      </c>
      <c r="CQ567">
        <v>0</v>
      </c>
      <c r="CR567">
        <v>43</v>
      </c>
      <c r="CS567">
        <v>0</v>
      </c>
      <c r="CT567">
        <v>1</v>
      </c>
      <c r="CU567">
        <v>23</v>
      </c>
      <c r="DA567" s="33" t="s">
        <v>85</v>
      </c>
    </row>
    <row r="568" spans="1:105" x14ac:dyDescent="0.25">
      <c r="A568">
        <v>567</v>
      </c>
      <c r="B568">
        <v>38</v>
      </c>
      <c r="C568" s="24" t="s">
        <v>328</v>
      </c>
      <c r="D568" s="12">
        <v>10.199999999999999</v>
      </c>
      <c r="E568" s="13">
        <v>0.3</v>
      </c>
      <c r="F568" s="7">
        <f t="shared" si="99"/>
        <v>34</v>
      </c>
      <c r="G568" s="7">
        <f t="shared" si="89"/>
        <v>9.8999999999999986</v>
      </c>
      <c r="H568" s="15">
        <f t="shared" si="90"/>
        <v>10.5</v>
      </c>
      <c r="I568" s="11">
        <f>IFERROR(F568/SQRT(F568^2+U568), "X")</f>
        <v>0.32867504798725355</v>
      </c>
      <c r="J568" s="32">
        <f>IFERROR(SQRT((1-I568^2)/U568), "X")</f>
        <v>9.6669131760956928E-3</v>
      </c>
      <c r="K568" s="32">
        <f t="shared" si="91"/>
        <v>103.4456378974</v>
      </c>
      <c r="L568" s="8">
        <v>0</v>
      </c>
      <c r="M568" s="9">
        <v>1</v>
      </c>
      <c r="N568" s="8">
        <v>0</v>
      </c>
      <c r="O568" s="9">
        <v>0</v>
      </c>
      <c r="P568" s="9">
        <v>0</v>
      </c>
      <c r="Q568" s="9">
        <v>1</v>
      </c>
      <c r="R568" s="9">
        <v>0</v>
      </c>
      <c r="S568" s="8">
        <v>9550</v>
      </c>
      <c r="T568" s="9">
        <v>4</v>
      </c>
      <c r="U568" s="9">
        <f t="shared" si="92"/>
        <v>9545</v>
      </c>
      <c r="V568" s="9">
        <f>COUNTIF(B:B,B568)</f>
        <v>50</v>
      </c>
      <c r="W568" s="7">
        <f t="shared" si="103"/>
        <v>9.4307999999999996</v>
      </c>
      <c r="X568" s="7">
        <f>BM568-W568-6</f>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0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0</v>
      </c>
      <c r="BS568">
        <v>1</v>
      </c>
      <c r="BT568">
        <v>0</v>
      </c>
      <c r="BU568" s="17">
        <v>0</v>
      </c>
      <c r="BV568">
        <v>0</v>
      </c>
      <c r="BW568">
        <v>0</v>
      </c>
      <c r="BX568">
        <v>1</v>
      </c>
      <c r="BY568" s="17">
        <v>0</v>
      </c>
      <c r="BZ568">
        <v>0</v>
      </c>
      <c r="CA568">
        <v>0</v>
      </c>
      <c r="CB568">
        <v>0</v>
      </c>
      <c r="CC568">
        <v>0</v>
      </c>
      <c r="CD568" s="17">
        <v>0</v>
      </c>
      <c r="CE568">
        <v>1</v>
      </c>
      <c r="CF568">
        <v>1</v>
      </c>
      <c r="CG568">
        <v>0</v>
      </c>
      <c r="CH568">
        <v>0</v>
      </c>
      <c r="CI568">
        <v>0</v>
      </c>
      <c r="CJ568">
        <v>0</v>
      </c>
      <c r="CK568">
        <v>0</v>
      </c>
      <c r="CL568">
        <v>1</v>
      </c>
      <c r="CM568">
        <v>0</v>
      </c>
      <c r="CN568">
        <v>0</v>
      </c>
      <c r="CO568">
        <v>0</v>
      </c>
      <c r="CP568" s="17">
        <v>1</v>
      </c>
      <c r="CQ568">
        <v>0</v>
      </c>
      <c r="CR568">
        <v>43</v>
      </c>
      <c r="CS568">
        <v>0</v>
      </c>
      <c r="CT568">
        <v>1</v>
      </c>
      <c r="CU568">
        <v>23</v>
      </c>
      <c r="DA568" s="33" t="s">
        <v>85</v>
      </c>
    </row>
    <row r="569" spans="1:105" x14ac:dyDescent="0.25">
      <c r="A569">
        <v>568</v>
      </c>
      <c r="B569">
        <v>38</v>
      </c>
      <c r="C569" s="24" t="s">
        <v>328</v>
      </c>
      <c r="D569" s="12">
        <v>6.41</v>
      </c>
      <c r="E569" s="13">
        <v>0.2</v>
      </c>
      <c r="F569" s="7">
        <f t="shared" si="99"/>
        <v>32.049999999999997</v>
      </c>
      <c r="G569" s="7">
        <f t="shared" si="89"/>
        <v>6.21</v>
      </c>
      <c r="H569" s="15">
        <f t="shared" si="90"/>
        <v>6.61</v>
      </c>
      <c r="I569" s="11">
        <f>IFERROR(F569/SQRT(F569^2+U569), "X")</f>
        <v>0.30538767488256086</v>
      </c>
      <c r="J569" s="32">
        <f>IFERROR(SQRT((1-I569^2)/U569), "X")</f>
        <v>9.5284765953997149E-3</v>
      </c>
      <c r="K569" s="32">
        <f t="shared" si="91"/>
        <v>104.94857073824302</v>
      </c>
      <c r="L569" s="8">
        <v>0</v>
      </c>
      <c r="M569" s="9">
        <v>1</v>
      </c>
      <c r="N569" s="8">
        <v>0</v>
      </c>
      <c r="O569" s="9">
        <v>0</v>
      </c>
      <c r="P569" s="9">
        <v>0</v>
      </c>
      <c r="Q569" s="9">
        <v>1</v>
      </c>
      <c r="R569" s="9">
        <v>0</v>
      </c>
      <c r="S569" s="8">
        <v>10001</v>
      </c>
      <c r="T569" s="9">
        <v>13</v>
      </c>
      <c r="U569" s="9">
        <f t="shared" si="92"/>
        <v>9987</v>
      </c>
      <c r="V569" s="9">
        <f>COUNTIF(B:B,B569)</f>
        <v>50</v>
      </c>
      <c r="W569" s="7">
        <f t="shared" si="103"/>
        <v>9.4307999999999996</v>
      </c>
      <c r="X569" s="7">
        <f>BM569-W569-6</f>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0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v>0</v>
      </c>
      <c r="BU569" s="17">
        <v>0</v>
      </c>
      <c r="BV569">
        <v>0</v>
      </c>
      <c r="BW569">
        <v>0</v>
      </c>
      <c r="BX569">
        <v>1</v>
      </c>
      <c r="BY569" s="17">
        <v>0</v>
      </c>
      <c r="BZ569">
        <v>0</v>
      </c>
      <c r="CA569">
        <v>0</v>
      </c>
      <c r="CB569">
        <v>0</v>
      </c>
      <c r="CC569">
        <v>0</v>
      </c>
      <c r="CD569" s="17">
        <v>1</v>
      </c>
      <c r="CE569">
        <v>1</v>
      </c>
      <c r="CF569">
        <v>1</v>
      </c>
      <c r="CG569">
        <v>0</v>
      </c>
      <c r="CH569">
        <v>0</v>
      </c>
      <c r="CI569">
        <v>0</v>
      </c>
      <c r="CJ569">
        <v>0</v>
      </c>
      <c r="CK569">
        <v>0</v>
      </c>
      <c r="CL569">
        <v>1</v>
      </c>
      <c r="CM569">
        <v>0</v>
      </c>
      <c r="CN569">
        <v>0</v>
      </c>
      <c r="CO569">
        <v>0</v>
      </c>
      <c r="CP569" s="17">
        <v>1</v>
      </c>
      <c r="CQ569">
        <v>0</v>
      </c>
      <c r="CR569">
        <v>43</v>
      </c>
      <c r="CS569">
        <v>0</v>
      </c>
      <c r="CT569">
        <v>1</v>
      </c>
      <c r="CU569">
        <v>23</v>
      </c>
      <c r="DA569" s="33" t="s">
        <v>85</v>
      </c>
    </row>
    <row r="570" spans="1:105" x14ac:dyDescent="0.25">
      <c r="A570">
        <v>569</v>
      </c>
      <c r="B570">
        <v>38</v>
      </c>
      <c r="C570" s="24" t="s">
        <v>328</v>
      </c>
      <c r="D570" s="12">
        <v>10.27</v>
      </c>
      <c r="E570" s="13">
        <v>0.2</v>
      </c>
      <c r="F570" s="7">
        <f t="shared" si="99"/>
        <v>51.349999999999994</v>
      </c>
      <c r="G570" s="7">
        <f t="shared" si="89"/>
        <v>10.07</v>
      </c>
      <c r="H570" s="15">
        <f t="shared" si="90"/>
        <v>10.469999999999999</v>
      </c>
      <c r="I570" s="11">
        <f>IFERROR(F570/SQRT(F570^2+U570), "X")</f>
        <v>0.46541974434467898</v>
      </c>
      <c r="J570" s="32">
        <f>IFERROR(SQRT((1-I570^2)/U570), "X")</f>
        <v>9.0636756444922879E-3</v>
      </c>
      <c r="K570" s="32">
        <f t="shared" si="91"/>
        <v>110.3305148179777</v>
      </c>
      <c r="L570" s="8">
        <v>0</v>
      </c>
      <c r="M570" s="9">
        <v>1</v>
      </c>
      <c r="N570" s="8">
        <v>0</v>
      </c>
      <c r="O570" s="9">
        <v>0</v>
      </c>
      <c r="P570" s="9">
        <v>0</v>
      </c>
      <c r="Q570" s="9">
        <v>1</v>
      </c>
      <c r="R570" s="9">
        <v>0</v>
      </c>
      <c r="S570" s="8">
        <v>9550</v>
      </c>
      <c r="T570" s="9">
        <v>13</v>
      </c>
      <c r="U570" s="9">
        <f t="shared" si="92"/>
        <v>9536</v>
      </c>
      <c r="V570" s="9">
        <f>COUNTIF(B:B,B570)</f>
        <v>50</v>
      </c>
      <c r="W570" s="7">
        <f t="shared" si="103"/>
        <v>9.4307999999999996</v>
      </c>
      <c r="X570" s="7">
        <f>BM570-W570-6</f>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0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v>0</v>
      </c>
      <c r="BU570" s="17">
        <v>0</v>
      </c>
      <c r="BV570">
        <v>0</v>
      </c>
      <c r="BW570">
        <v>0</v>
      </c>
      <c r="BX570">
        <v>1</v>
      </c>
      <c r="BY570" s="17">
        <v>0</v>
      </c>
      <c r="BZ570">
        <v>0</v>
      </c>
      <c r="CA570">
        <v>0</v>
      </c>
      <c r="CB570">
        <v>0</v>
      </c>
      <c r="CC570">
        <v>0</v>
      </c>
      <c r="CD570" s="17">
        <v>1</v>
      </c>
      <c r="CE570">
        <v>1</v>
      </c>
      <c r="CF570">
        <v>1</v>
      </c>
      <c r="CG570">
        <v>0</v>
      </c>
      <c r="CH570">
        <v>0</v>
      </c>
      <c r="CI570">
        <v>0</v>
      </c>
      <c r="CJ570">
        <v>0</v>
      </c>
      <c r="CK570">
        <v>0</v>
      </c>
      <c r="CL570">
        <v>1</v>
      </c>
      <c r="CM570">
        <v>0</v>
      </c>
      <c r="CN570">
        <v>0</v>
      </c>
      <c r="CO570">
        <v>0</v>
      </c>
      <c r="CP570" s="17">
        <v>1</v>
      </c>
      <c r="CQ570">
        <v>0</v>
      </c>
      <c r="CR570">
        <v>43</v>
      </c>
      <c r="CS570">
        <v>0</v>
      </c>
      <c r="CT570">
        <v>1</v>
      </c>
      <c r="CU570">
        <v>23</v>
      </c>
      <c r="DA570" s="33" t="s">
        <v>85</v>
      </c>
    </row>
    <row r="571" spans="1:105" x14ac:dyDescent="0.25">
      <c r="A571">
        <v>570</v>
      </c>
      <c r="B571">
        <v>38</v>
      </c>
      <c r="C571" s="24" t="s">
        <v>328</v>
      </c>
      <c r="D571" s="12">
        <v>6.91</v>
      </c>
      <c r="E571" s="13">
        <v>0.3</v>
      </c>
      <c r="F571" s="7">
        <f t="shared" si="99"/>
        <v>23.033333333333335</v>
      </c>
      <c r="G571" s="7">
        <f t="shared" si="89"/>
        <v>6.61</v>
      </c>
      <c r="H571" s="15">
        <f t="shared" si="90"/>
        <v>7.21</v>
      </c>
      <c r="I571" s="11">
        <f>IFERROR(F571/SQRT(F571^2+U571), "X")</f>
        <v>0.22459486425879843</v>
      </c>
      <c r="J571" s="32">
        <f>IFERROR(SQRT((1-I571^2)/U571), "X")</f>
        <v>9.7508624135513068E-3</v>
      </c>
      <c r="K571" s="32">
        <f t="shared" si="91"/>
        <v>102.55503129756454</v>
      </c>
      <c r="L571" s="8">
        <v>0</v>
      </c>
      <c r="M571" s="9">
        <v>1</v>
      </c>
      <c r="N571" s="8">
        <v>0</v>
      </c>
      <c r="O571" s="9">
        <v>0</v>
      </c>
      <c r="P571" s="9">
        <v>0</v>
      </c>
      <c r="Q571" s="9">
        <v>1</v>
      </c>
      <c r="R571" s="9">
        <v>0</v>
      </c>
      <c r="S571" s="8">
        <v>10001</v>
      </c>
      <c r="T571" s="9">
        <v>13</v>
      </c>
      <c r="U571" s="9">
        <f t="shared" si="92"/>
        <v>9987</v>
      </c>
      <c r="V571" s="9">
        <f>COUNTIF(B:B,B571)</f>
        <v>50</v>
      </c>
      <c r="W571" s="7">
        <f t="shared" si="103"/>
        <v>9.4307999999999996</v>
      </c>
      <c r="X571" s="7">
        <f>BM571-W571-6</f>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0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v>0</v>
      </c>
      <c r="BU571" s="17">
        <v>0</v>
      </c>
      <c r="BV571">
        <v>0</v>
      </c>
      <c r="BW571">
        <v>0</v>
      </c>
      <c r="BX571">
        <v>1</v>
      </c>
      <c r="BY571" s="17">
        <v>0</v>
      </c>
      <c r="BZ571">
        <v>0</v>
      </c>
      <c r="CA571">
        <v>0</v>
      </c>
      <c r="CB571">
        <v>0</v>
      </c>
      <c r="CC571">
        <v>0</v>
      </c>
      <c r="CD571" s="17">
        <v>1</v>
      </c>
      <c r="CE571">
        <v>1</v>
      </c>
      <c r="CF571">
        <v>1</v>
      </c>
      <c r="CG571">
        <v>0</v>
      </c>
      <c r="CH571">
        <v>0</v>
      </c>
      <c r="CI571">
        <v>0</v>
      </c>
      <c r="CJ571">
        <v>0</v>
      </c>
      <c r="CK571">
        <v>0</v>
      </c>
      <c r="CL571">
        <v>1</v>
      </c>
      <c r="CM571">
        <v>0</v>
      </c>
      <c r="CN571">
        <v>0</v>
      </c>
      <c r="CO571">
        <v>0</v>
      </c>
      <c r="CP571" s="17">
        <v>1</v>
      </c>
      <c r="CQ571">
        <v>0</v>
      </c>
      <c r="CR571">
        <v>43</v>
      </c>
      <c r="CS571">
        <v>0</v>
      </c>
      <c r="CT571">
        <v>1</v>
      </c>
      <c r="CU571">
        <v>23</v>
      </c>
      <c r="DA571" s="33" t="s">
        <v>85</v>
      </c>
    </row>
    <row r="572" spans="1:105" x14ac:dyDescent="0.25">
      <c r="A572">
        <v>571</v>
      </c>
      <c r="B572">
        <v>38</v>
      </c>
      <c r="C572" s="24" t="s">
        <v>328</v>
      </c>
      <c r="D572" s="12">
        <v>10.32</v>
      </c>
      <c r="E572" s="13">
        <v>0.2</v>
      </c>
      <c r="F572" s="7">
        <f t="shared" si="99"/>
        <v>51.6</v>
      </c>
      <c r="G572" s="7">
        <f t="shared" si="89"/>
        <v>10.120000000000001</v>
      </c>
      <c r="H572" s="15">
        <f t="shared" si="90"/>
        <v>10.52</v>
      </c>
      <c r="I572" s="11">
        <f>IFERROR(F572/SQRT(F572^2+U572), "X")</f>
        <v>0.46719202238124941</v>
      </c>
      <c r="J572" s="32">
        <f>IFERROR(SQRT((1-I572^2)/U572), "X")</f>
        <v>9.0541089608769266E-3</v>
      </c>
      <c r="K572" s="32">
        <f t="shared" si="91"/>
        <v>110.44709140579484</v>
      </c>
      <c r="L572" s="8">
        <v>0</v>
      </c>
      <c r="M572" s="9">
        <v>1</v>
      </c>
      <c r="N572" s="8">
        <v>0</v>
      </c>
      <c r="O572" s="9">
        <v>0</v>
      </c>
      <c r="P572" s="9">
        <v>0</v>
      </c>
      <c r="Q572" s="9">
        <v>1</v>
      </c>
      <c r="R572" s="9">
        <v>0</v>
      </c>
      <c r="S572" s="8">
        <v>9550</v>
      </c>
      <c r="T572" s="9">
        <v>13</v>
      </c>
      <c r="U572" s="9">
        <f t="shared" si="92"/>
        <v>9536</v>
      </c>
      <c r="V572" s="9">
        <f>COUNTIF(B:B,B572)</f>
        <v>50</v>
      </c>
      <c r="W572" s="7">
        <f t="shared" si="103"/>
        <v>9.4307999999999996</v>
      </c>
      <c r="X572" s="7">
        <f>BM572-W572-6</f>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0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v>0</v>
      </c>
      <c r="BU572" s="17">
        <v>0</v>
      </c>
      <c r="BV572">
        <v>0</v>
      </c>
      <c r="BW572">
        <v>0</v>
      </c>
      <c r="BX572">
        <v>1</v>
      </c>
      <c r="BY572" s="17">
        <v>0</v>
      </c>
      <c r="BZ572">
        <v>0</v>
      </c>
      <c r="CA572">
        <v>0</v>
      </c>
      <c r="CB572">
        <v>0</v>
      </c>
      <c r="CC572">
        <v>0</v>
      </c>
      <c r="CD572" s="17">
        <v>1</v>
      </c>
      <c r="CE572">
        <v>1</v>
      </c>
      <c r="CF572">
        <v>1</v>
      </c>
      <c r="CG572">
        <v>0</v>
      </c>
      <c r="CH572">
        <v>0</v>
      </c>
      <c r="CI572">
        <v>0</v>
      </c>
      <c r="CJ572">
        <v>0</v>
      </c>
      <c r="CK572">
        <v>0</v>
      </c>
      <c r="CL572">
        <v>1</v>
      </c>
      <c r="CM572">
        <v>0</v>
      </c>
      <c r="CN572">
        <v>0</v>
      </c>
      <c r="CO572">
        <v>0</v>
      </c>
      <c r="CP572" s="17">
        <v>1</v>
      </c>
      <c r="CQ572">
        <v>0</v>
      </c>
      <c r="CR572">
        <v>43</v>
      </c>
      <c r="CS572">
        <v>0</v>
      </c>
      <c r="CT572">
        <v>1</v>
      </c>
      <c r="CU572">
        <v>23</v>
      </c>
      <c r="DA572" s="33" t="s">
        <v>85</v>
      </c>
    </row>
    <row r="573" spans="1:105" x14ac:dyDescent="0.25">
      <c r="A573">
        <v>572</v>
      </c>
      <c r="B573">
        <v>38</v>
      </c>
      <c r="C573" s="24" t="s">
        <v>328</v>
      </c>
      <c r="D573" s="12">
        <v>5.14</v>
      </c>
      <c r="E573" s="13">
        <v>0.8</v>
      </c>
      <c r="F573" s="7">
        <f t="shared" si="99"/>
        <v>6.4249999999999989</v>
      </c>
      <c r="G573" s="7">
        <f t="shared" si="89"/>
        <v>4.34</v>
      </c>
      <c r="H573" s="15">
        <f t="shared" si="90"/>
        <v>5.9399999999999995</v>
      </c>
      <c r="I573" s="11">
        <f>IFERROR(F573/SQRT(F573^2+U573), "X")</f>
        <v>0.15383847057732292</v>
      </c>
      <c r="J573" s="32">
        <f>IFERROR(SQRT((1-I573^2)/U573), "X")</f>
        <v>2.3943730829155321E-2</v>
      </c>
      <c r="K573" s="32">
        <f t="shared" si="91"/>
        <v>41.76458577551081</v>
      </c>
      <c r="L573" s="8">
        <v>0</v>
      </c>
      <c r="M573" s="9">
        <v>1</v>
      </c>
      <c r="N573" s="8">
        <v>0</v>
      </c>
      <c r="O573" s="9">
        <v>0</v>
      </c>
      <c r="P573" s="9">
        <v>0</v>
      </c>
      <c r="Q573" s="9">
        <v>1</v>
      </c>
      <c r="R573" s="9">
        <v>0</v>
      </c>
      <c r="S573" s="8">
        <v>1717</v>
      </c>
      <c r="T573" s="9">
        <v>13</v>
      </c>
      <c r="U573" s="9">
        <f t="shared" si="92"/>
        <v>1703</v>
      </c>
      <c r="V573" s="9">
        <f>COUNTIF(B:B,B573)</f>
        <v>50</v>
      </c>
      <c r="W573" s="7">
        <f t="shared" si="103"/>
        <v>9.4307999999999996</v>
      </c>
      <c r="X573" s="7">
        <f>BM573-W573-6</f>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0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0</v>
      </c>
      <c r="BS573">
        <v>1</v>
      </c>
      <c r="BT573">
        <v>0</v>
      </c>
      <c r="BU573" s="17">
        <v>0</v>
      </c>
      <c r="BV573">
        <v>0</v>
      </c>
      <c r="BW573">
        <v>1</v>
      </c>
      <c r="BX573">
        <v>0</v>
      </c>
      <c r="BY573" s="17">
        <v>0</v>
      </c>
      <c r="BZ573">
        <v>0</v>
      </c>
      <c r="CA573">
        <v>0</v>
      </c>
      <c r="CB573">
        <v>0</v>
      </c>
      <c r="CC573">
        <v>0</v>
      </c>
      <c r="CD573" s="17">
        <v>1</v>
      </c>
      <c r="CE573">
        <v>1</v>
      </c>
      <c r="CF573">
        <v>1</v>
      </c>
      <c r="CG573">
        <v>0</v>
      </c>
      <c r="CH573">
        <v>0</v>
      </c>
      <c r="CI573">
        <v>0</v>
      </c>
      <c r="CJ573">
        <v>0</v>
      </c>
      <c r="CK573">
        <v>0</v>
      </c>
      <c r="CL573">
        <v>1</v>
      </c>
      <c r="CM573">
        <v>0</v>
      </c>
      <c r="CN573">
        <v>0</v>
      </c>
      <c r="CO573">
        <v>0</v>
      </c>
      <c r="CP573" s="17">
        <v>1</v>
      </c>
      <c r="CQ573">
        <v>0</v>
      </c>
      <c r="CR573">
        <v>43</v>
      </c>
      <c r="CS573">
        <v>0</v>
      </c>
      <c r="CT573">
        <v>1</v>
      </c>
      <c r="CU573">
        <v>23</v>
      </c>
      <c r="DA573" s="33" t="s">
        <v>85</v>
      </c>
    </row>
    <row r="574" spans="1:105" x14ac:dyDescent="0.25">
      <c r="A574">
        <v>573</v>
      </c>
      <c r="B574">
        <v>38</v>
      </c>
      <c r="C574" s="24" t="s">
        <v>328</v>
      </c>
      <c r="D574" s="12">
        <v>7.63</v>
      </c>
      <c r="E574" s="13">
        <v>1.5</v>
      </c>
      <c r="F574" s="7">
        <f t="shared" si="99"/>
        <v>5.0866666666666669</v>
      </c>
      <c r="G574" s="7">
        <f t="shared" si="89"/>
        <v>6.13</v>
      </c>
      <c r="H574" s="15">
        <f t="shared" si="90"/>
        <v>9.129999999999999</v>
      </c>
      <c r="I574" s="11">
        <f>IFERROR(F574/SQRT(F574^2+U574), "X")</f>
        <v>0.21215187684075204</v>
      </c>
      <c r="J574" s="32">
        <f>IFERROR(SQRT((1-I574^2)/U574), "X")</f>
        <v>4.1707446298968283E-2</v>
      </c>
      <c r="K574" s="32">
        <f t="shared" si="91"/>
        <v>23.976533898330214</v>
      </c>
      <c r="L574" s="8">
        <v>0</v>
      </c>
      <c r="M574" s="9">
        <v>1</v>
      </c>
      <c r="N574" s="8">
        <v>0</v>
      </c>
      <c r="O574" s="9">
        <v>0</v>
      </c>
      <c r="P574" s="9">
        <v>0</v>
      </c>
      <c r="Q574" s="9">
        <v>1</v>
      </c>
      <c r="R574" s="9">
        <v>0</v>
      </c>
      <c r="S574" s="8">
        <v>563</v>
      </c>
      <c r="T574" s="9">
        <v>13</v>
      </c>
      <c r="U574" s="9">
        <f t="shared" si="92"/>
        <v>549</v>
      </c>
      <c r="V574" s="9">
        <f>COUNTIF(B:B,B574)</f>
        <v>50</v>
      </c>
      <c r="W574" s="7">
        <f t="shared" si="103"/>
        <v>9.4307999999999996</v>
      </c>
      <c r="X574" s="7">
        <f>BM574-W574-6</f>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0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0</v>
      </c>
      <c r="BS574">
        <v>1</v>
      </c>
      <c r="BT574">
        <v>0</v>
      </c>
      <c r="BU574" s="17">
        <v>0</v>
      </c>
      <c r="BV574">
        <v>0</v>
      </c>
      <c r="BW574">
        <v>1</v>
      </c>
      <c r="BX574">
        <v>0</v>
      </c>
      <c r="BY574" s="17">
        <v>0</v>
      </c>
      <c r="BZ574">
        <v>0</v>
      </c>
      <c r="CA574">
        <v>0</v>
      </c>
      <c r="CB574">
        <v>0</v>
      </c>
      <c r="CC574">
        <v>0</v>
      </c>
      <c r="CD574" s="17">
        <v>1</v>
      </c>
      <c r="CE574">
        <v>1</v>
      </c>
      <c r="CF574">
        <v>1</v>
      </c>
      <c r="CG574">
        <v>0</v>
      </c>
      <c r="CH574">
        <v>0</v>
      </c>
      <c r="CI574">
        <v>0</v>
      </c>
      <c r="CJ574">
        <v>0</v>
      </c>
      <c r="CK574">
        <v>0</v>
      </c>
      <c r="CL574">
        <v>1</v>
      </c>
      <c r="CM574">
        <v>0</v>
      </c>
      <c r="CN574">
        <v>0</v>
      </c>
      <c r="CO574">
        <v>0</v>
      </c>
      <c r="CP574" s="17">
        <v>1</v>
      </c>
      <c r="CQ574">
        <v>0</v>
      </c>
      <c r="CR574">
        <v>43</v>
      </c>
      <c r="CS574">
        <v>0</v>
      </c>
      <c r="CT574">
        <v>1</v>
      </c>
      <c r="CU574">
        <v>23</v>
      </c>
      <c r="DA574" s="33" t="s">
        <v>85</v>
      </c>
    </row>
    <row r="575" spans="1:105" x14ac:dyDescent="0.25">
      <c r="A575">
        <v>574</v>
      </c>
      <c r="B575">
        <v>38</v>
      </c>
      <c r="C575" s="24" t="s">
        <v>328</v>
      </c>
      <c r="D575" s="12">
        <v>5.52</v>
      </c>
      <c r="E575" s="13">
        <v>2.2000000000000002</v>
      </c>
      <c r="F575" s="7">
        <f t="shared" si="99"/>
        <v>2.5090909090909088</v>
      </c>
      <c r="G575" s="7">
        <f t="shared" si="89"/>
        <v>3.3199999999999994</v>
      </c>
      <c r="H575" s="15">
        <f t="shared" si="90"/>
        <v>7.72</v>
      </c>
      <c r="I575" s="11">
        <f>IFERROR(F575/SQRT(F575^2+U575), "X")</f>
        <v>6.0688697608351397E-2</v>
      </c>
      <c r="J575" s="32">
        <f>IFERROR(SQRT((1-I575^2)/U575), "X")</f>
        <v>2.4187524409125558E-2</v>
      </c>
      <c r="K575" s="32">
        <f t="shared" si="91"/>
        <v>41.34362752819451</v>
      </c>
      <c r="L575" s="8">
        <v>0</v>
      </c>
      <c r="M575" s="9">
        <v>1</v>
      </c>
      <c r="N575" s="8">
        <v>0</v>
      </c>
      <c r="O575" s="9">
        <v>0</v>
      </c>
      <c r="P575" s="9">
        <v>0</v>
      </c>
      <c r="Q575" s="9">
        <v>1</v>
      </c>
      <c r="R575" s="9">
        <v>0</v>
      </c>
      <c r="S575" s="8">
        <v>1717</v>
      </c>
      <c r="T575" s="9">
        <v>13</v>
      </c>
      <c r="U575" s="9">
        <f t="shared" si="92"/>
        <v>1703</v>
      </c>
      <c r="V575" s="9">
        <f>COUNTIF(B:B,B575)</f>
        <v>50</v>
      </c>
      <c r="W575" s="7">
        <f t="shared" si="103"/>
        <v>9.4307999999999996</v>
      </c>
      <c r="X575" s="7">
        <f>BM575-W575-6</f>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0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0</v>
      </c>
      <c r="BS575">
        <v>1</v>
      </c>
      <c r="BT575">
        <v>0</v>
      </c>
      <c r="BU575" s="17">
        <v>0</v>
      </c>
      <c r="BV575">
        <v>0</v>
      </c>
      <c r="BW575">
        <v>1</v>
      </c>
      <c r="BX575">
        <v>0</v>
      </c>
      <c r="BY575" s="17">
        <v>0</v>
      </c>
      <c r="BZ575">
        <v>0</v>
      </c>
      <c r="CA575">
        <v>0</v>
      </c>
      <c r="CB575">
        <v>0</v>
      </c>
      <c r="CC575">
        <v>0</v>
      </c>
      <c r="CD575" s="17">
        <v>1</v>
      </c>
      <c r="CE575">
        <v>1</v>
      </c>
      <c r="CF575">
        <v>1</v>
      </c>
      <c r="CG575">
        <v>0</v>
      </c>
      <c r="CH575">
        <v>0</v>
      </c>
      <c r="CI575">
        <v>0</v>
      </c>
      <c r="CJ575">
        <v>0</v>
      </c>
      <c r="CK575">
        <v>0</v>
      </c>
      <c r="CL575">
        <v>1</v>
      </c>
      <c r="CM575">
        <v>0</v>
      </c>
      <c r="CN575">
        <v>0</v>
      </c>
      <c r="CO575">
        <v>0</v>
      </c>
      <c r="CP575" s="17">
        <v>1</v>
      </c>
      <c r="CQ575">
        <v>0</v>
      </c>
      <c r="CR575">
        <v>43</v>
      </c>
      <c r="CS575">
        <v>0</v>
      </c>
      <c r="CT575">
        <v>1</v>
      </c>
      <c r="CU575">
        <v>23</v>
      </c>
      <c r="DA575" s="33" t="s">
        <v>85</v>
      </c>
    </row>
    <row r="576" spans="1:105" x14ac:dyDescent="0.25">
      <c r="A576">
        <v>575</v>
      </c>
      <c r="B576">
        <v>38</v>
      </c>
      <c r="C576" s="24" t="s">
        <v>328</v>
      </c>
      <c r="D576" s="12">
        <v>7.84</v>
      </c>
      <c r="E576" s="13">
        <v>6.6</v>
      </c>
      <c r="F576" s="7">
        <f t="shared" ref="F576:F607" si="105">D576/E576</f>
        <v>1.187878787878788</v>
      </c>
      <c r="G576" s="7">
        <f t="shared" si="89"/>
        <v>1.2400000000000002</v>
      </c>
      <c r="H576" s="15">
        <f t="shared" si="90"/>
        <v>14.44</v>
      </c>
      <c r="I576" s="11">
        <f>IFERROR(F576/SQRT(F576^2+U576), "X")</f>
        <v>5.0632404551922874E-2</v>
      </c>
      <c r="J576" s="32">
        <f>IFERROR(SQRT((1-I576^2)/U576), "X")</f>
        <v>4.2624218117690169E-2</v>
      </c>
      <c r="K576" s="32">
        <f t="shared" si="91"/>
        <v>23.460840905958431</v>
      </c>
      <c r="L576" s="8">
        <v>0</v>
      </c>
      <c r="M576" s="9">
        <v>1</v>
      </c>
      <c r="N576" s="8">
        <v>0</v>
      </c>
      <c r="O576" s="9">
        <v>0</v>
      </c>
      <c r="P576" s="9">
        <v>0</v>
      </c>
      <c r="Q576" s="9">
        <v>1</v>
      </c>
      <c r="R576" s="9">
        <v>0</v>
      </c>
      <c r="S576" s="8">
        <v>563</v>
      </c>
      <c r="T576" s="9">
        <v>13</v>
      </c>
      <c r="U576" s="9">
        <f t="shared" si="92"/>
        <v>549</v>
      </c>
      <c r="V576" s="9">
        <f>COUNTIF(B:B,B576)</f>
        <v>50</v>
      </c>
      <c r="W576" s="7">
        <f t="shared" si="103"/>
        <v>9.4307999999999996</v>
      </c>
      <c r="X576" s="7">
        <f>BM576-W576-6</f>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0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0</v>
      </c>
      <c r="BS576">
        <v>1</v>
      </c>
      <c r="BT576">
        <v>0</v>
      </c>
      <c r="BU576" s="17">
        <v>0</v>
      </c>
      <c r="BV576">
        <v>0</v>
      </c>
      <c r="BW576">
        <v>1</v>
      </c>
      <c r="BX576">
        <v>0</v>
      </c>
      <c r="BY576" s="17">
        <v>0</v>
      </c>
      <c r="BZ576">
        <v>0</v>
      </c>
      <c r="CA576">
        <v>0</v>
      </c>
      <c r="CB576">
        <v>0</v>
      </c>
      <c r="CC576">
        <v>0</v>
      </c>
      <c r="CD576" s="17">
        <v>1</v>
      </c>
      <c r="CE576">
        <v>1</v>
      </c>
      <c r="CF576">
        <v>1</v>
      </c>
      <c r="CG576">
        <v>0</v>
      </c>
      <c r="CH576">
        <v>0</v>
      </c>
      <c r="CI576">
        <v>0</v>
      </c>
      <c r="CJ576">
        <v>0</v>
      </c>
      <c r="CK576">
        <v>0</v>
      </c>
      <c r="CL576">
        <v>1</v>
      </c>
      <c r="CM576">
        <v>0</v>
      </c>
      <c r="CN576">
        <v>0</v>
      </c>
      <c r="CO576">
        <v>0</v>
      </c>
      <c r="CP576" s="17">
        <v>1</v>
      </c>
      <c r="CQ576">
        <v>0</v>
      </c>
      <c r="CR576">
        <v>43</v>
      </c>
      <c r="CS576">
        <v>0</v>
      </c>
      <c r="CT576">
        <v>1</v>
      </c>
      <c r="CU576">
        <v>23</v>
      </c>
      <c r="DA576" s="33" t="s">
        <v>85</v>
      </c>
    </row>
    <row r="577" spans="1:105" x14ac:dyDescent="0.25">
      <c r="A577">
        <v>576</v>
      </c>
      <c r="B577">
        <v>38</v>
      </c>
      <c r="C577" s="24" t="s">
        <v>328</v>
      </c>
      <c r="D577" s="12">
        <v>10.7</v>
      </c>
      <c r="E577" s="13">
        <v>0.7</v>
      </c>
      <c r="F577" s="7">
        <f t="shared" si="105"/>
        <v>15.285714285714286</v>
      </c>
      <c r="G577" s="7">
        <f t="shared" si="89"/>
        <v>10</v>
      </c>
      <c r="H577" s="15">
        <f t="shared" si="90"/>
        <v>11.399999999999999</v>
      </c>
      <c r="I577" s="11">
        <f>IFERROR(F577/SQRT(F577^2+U577), "X")</f>
        <v>0.26231557764971181</v>
      </c>
      <c r="J577" s="32">
        <f>IFERROR(SQRT((1-I577^2)/U577), "X")</f>
        <v>1.7160832182691425E-2</v>
      </c>
      <c r="K577" s="32">
        <f t="shared" si="91"/>
        <v>58.272232334315888</v>
      </c>
      <c r="L577" s="8">
        <v>0</v>
      </c>
      <c r="M577" s="9">
        <v>1</v>
      </c>
      <c r="N577" s="8">
        <v>0</v>
      </c>
      <c r="O577" s="9">
        <v>0</v>
      </c>
      <c r="P577" s="9">
        <v>0</v>
      </c>
      <c r="Q577" s="9">
        <v>1</v>
      </c>
      <c r="R577" s="9">
        <v>0</v>
      </c>
      <c r="S577" s="8">
        <v>3169</v>
      </c>
      <c r="T577" s="9">
        <v>6</v>
      </c>
      <c r="U577" s="9">
        <f t="shared" si="92"/>
        <v>3162</v>
      </c>
      <c r="V577" s="9">
        <f>COUNTIF(B:B,B577)</f>
        <v>50</v>
      </c>
      <c r="W577" s="7">
        <f t="shared" si="103"/>
        <v>9.4307999999999996</v>
      </c>
      <c r="X577" s="7">
        <f>BM577-W577-6</f>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0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v>0</v>
      </c>
      <c r="BU577" s="17">
        <v>0</v>
      </c>
      <c r="BV577">
        <v>1</v>
      </c>
      <c r="BW577">
        <v>0</v>
      </c>
      <c r="BX577">
        <v>0</v>
      </c>
      <c r="BY577" s="17">
        <v>0</v>
      </c>
      <c r="BZ577">
        <v>0</v>
      </c>
      <c r="CA577">
        <v>0</v>
      </c>
      <c r="CB577">
        <v>0</v>
      </c>
      <c r="CC577">
        <v>0</v>
      </c>
      <c r="CD577" s="17">
        <v>0</v>
      </c>
      <c r="CE577">
        <v>1</v>
      </c>
      <c r="CF577">
        <v>1</v>
      </c>
      <c r="CG577">
        <v>0</v>
      </c>
      <c r="CH577">
        <v>0</v>
      </c>
      <c r="CI577">
        <v>0</v>
      </c>
      <c r="CJ577">
        <v>0</v>
      </c>
      <c r="CK577">
        <v>0</v>
      </c>
      <c r="CL577">
        <v>0</v>
      </c>
      <c r="CM577">
        <v>0</v>
      </c>
      <c r="CN577">
        <v>0</v>
      </c>
      <c r="CO577">
        <v>0</v>
      </c>
      <c r="CP577" s="17">
        <v>0</v>
      </c>
      <c r="CQ577">
        <v>0</v>
      </c>
      <c r="CR577">
        <v>43</v>
      </c>
      <c r="CS577">
        <v>0</v>
      </c>
      <c r="CT577">
        <v>1</v>
      </c>
      <c r="CU577">
        <v>23</v>
      </c>
      <c r="DA577" s="33" t="s">
        <v>85</v>
      </c>
    </row>
    <row r="578" spans="1:105" x14ac:dyDescent="0.25">
      <c r="A578">
        <v>577</v>
      </c>
      <c r="B578">
        <v>38</v>
      </c>
      <c r="C578" s="24" t="s">
        <v>328</v>
      </c>
      <c r="D578" s="12">
        <v>6.1</v>
      </c>
      <c r="E578" s="13">
        <v>0.6</v>
      </c>
      <c r="F578" s="7">
        <f t="shared" si="105"/>
        <v>10.166666666666666</v>
      </c>
      <c r="G578" s="7">
        <f t="shared" ref="G578:G641" si="106">D578-E578</f>
        <v>5.5</v>
      </c>
      <c r="H578" s="15">
        <f t="shared" ref="H578:H641" si="107">D578+E578</f>
        <v>6.6999999999999993</v>
      </c>
      <c r="I578" s="11">
        <f>IFERROR(F578/SQRT(F578^2+U578), "X")</f>
        <v>0.22306045616761169</v>
      </c>
      <c r="J578" s="32">
        <f>IFERROR(SQRT((1-I578^2)/U578), "X")</f>
        <v>2.1940372737797871E-2</v>
      </c>
      <c r="K578" s="32">
        <f t="shared" ref="K578:K641" si="108">IFERROR(1/J578, "X")</f>
        <v>45.578077088783715</v>
      </c>
      <c r="L578" s="8">
        <v>0</v>
      </c>
      <c r="M578" s="9">
        <v>1</v>
      </c>
      <c r="N578" s="8">
        <v>0</v>
      </c>
      <c r="O578" s="9">
        <v>0</v>
      </c>
      <c r="P578" s="9">
        <v>0</v>
      </c>
      <c r="Q578" s="9">
        <v>1</v>
      </c>
      <c r="R578" s="9">
        <v>0</v>
      </c>
      <c r="S578" s="8">
        <v>1981</v>
      </c>
      <c r="T578" s="9">
        <v>6</v>
      </c>
      <c r="U578" s="9">
        <f t="shared" ref="U578:U641" si="109">S578-T578-1</f>
        <v>1974</v>
      </c>
      <c r="V578" s="9">
        <f>COUNTIF(B:B,B578)</f>
        <v>50</v>
      </c>
      <c r="W578" s="7">
        <f t="shared" si="103"/>
        <v>9.4307999999999996</v>
      </c>
      <c r="X578" s="7">
        <f>BM578-W578-6</f>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0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v>0</v>
      </c>
      <c r="BU578" s="17">
        <v>0</v>
      </c>
      <c r="BV578">
        <v>1</v>
      </c>
      <c r="BW578">
        <v>0</v>
      </c>
      <c r="BX578">
        <v>0</v>
      </c>
      <c r="BY578" s="17">
        <v>0</v>
      </c>
      <c r="BZ578">
        <v>0</v>
      </c>
      <c r="CA578">
        <v>0</v>
      </c>
      <c r="CB578">
        <v>0</v>
      </c>
      <c r="CC578">
        <v>0</v>
      </c>
      <c r="CD578" s="17">
        <v>0</v>
      </c>
      <c r="CE578">
        <v>1</v>
      </c>
      <c r="CF578">
        <v>1</v>
      </c>
      <c r="CG578">
        <v>0</v>
      </c>
      <c r="CH578">
        <v>0</v>
      </c>
      <c r="CI578">
        <v>0</v>
      </c>
      <c r="CJ578">
        <v>0</v>
      </c>
      <c r="CK578">
        <v>0</v>
      </c>
      <c r="CL578">
        <v>0</v>
      </c>
      <c r="CM578">
        <v>0</v>
      </c>
      <c r="CN578">
        <v>0</v>
      </c>
      <c r="CO578">
        <v>0</v>
      </c>
      <c r="CP578" s="17">
        <v>0</v>
      </c>
      <c r="CQ578">
        <v>0</v>
      </c>
      <c r="CR578">
        <v>43</v>
      </c>
      <c r="CS578">
        <v>0</v>
      </c>
      <c r="CT578">
        <v>1</v>
      </c>
      <c r="CU578">
        <v>23</v>
      </c>
      <c r="DA578" s="33" t="s">
        <v>85</v>
      </c>
    </row>
    <row r="579" spans="1:105" x14ac:dyDescent="0.25">
      <c r="A579">
        <v>578</v>
      </c>
      <c r="B579">
        <v>38</v>
      </c>
      <c r="C579" s="24" t="s">
        <v>328</v>
      </c>
      <c r="D579" s="12">
        <v>10.7</v>
      </c>
      <c r="E579" s="13">
        <v>0.7</v>
      </c>
      <c r="F579" s="7">
        <f t="shared" si="105"/>
        <v>15.285714285714286</v>
      </c>
      <c r="G579" s="7">
        <f t="shared" si="106"/>
        <v>10</v>
      </c>
      <c r="H579" s="15">
        <f t="shared" si="107"/>
        <v>11.399999999999999</v>
      </c>
      <c r="I579" s="11">
        <f>IFERROR(F579/SQRT(F579^2+U579), "X")</f>
        <v>0.26231557764971181</v>
      </c>
      <c r="J579" s="32">
        <f>IFERROR(SQRT((1-I579^2)/U579), "X")</f>
        <v>1.7160832182691425E-2</v>
      </c>
      <c r="K579" s="32">
        <f t="shared" si="108"/>
        <v>58.272232334315888</v>
      </c>
      <c r="L579" s="8">
        <v>0</v>
      </c>
      <c r="M579" s="9">
        <v>1</v>
      </c>
      <c r="N579" s="8">
        <v>0</v>
      </c>
      <c r="O579" s="9">
        <v>0</v>
      </c>
      <c r="P579" s="9">
        <v>0</v>
      </c>
      <c r="Q579" s="9">
        <v>1</v>
      </c>
      <c r="R579" s="9">
        <v>0</v>
      </c>
      <c r="S579" s="8">
        <v>3169</v>
      </c>
      <c r="T579" s="9">
        <v>6</v>
      </c>
      <c r="U579" s="9">
        <f t="shared" si="109"/>
        <v>3162</v>
      </c>
      <c r="V579" s="9">
        <f>COUNTIF(B:B,B579)</f>
        <v>50</v>
      </c>
      <c r="W579" s="7">
        <f t="shared" si="103"/>
        <v>9.4307999999999996</v>
      </c>
      <c r="X579" s="7">
        <f>BM579-W579-6</f>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0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v>0</v>
      </c>
      <c r="BU579" s="17">
        <v>0</v>
      </c>
      <c r="BV579">
        <v>1</v>
      </c>
      <c r="BW579">
        <v>0</v>
      </c>
      <c r="BX579">
        <v>0</v>
      </c>
      <c r="BY579" s="17">
        <v>0</v>
      </c>
      <c r="BZ579">
        <v>0</v>
      </c>
      <c r="CA579">
        <v>0</v>
      </c>
      <c r="CB579">
        <v>0</v>
      </c>
      <c r="CC579">
        <v>0</v>
      </c>
      <c r="CD579" s="17">
        <v>0</v>
      </c>
      <c r="CE579">
        <v>1</v>
      </c>
      <c r="CF579">
        <v>1</v>
      </c>
      <c r="CG579">
        <v>0</v>
      </c>
      <c r="CH579">
        <v>0</v>
      </c>
      <c r="CI579">
        <v>0</v>
      </c>
      <c r="CJ579">
        <v>0</v>
      </c>
      <c r="CK579">
        <v>0</v>
      </c>
      <c r="CL579">
        <v>0</v>
      </c>
      <c r="CM579">
        <v>0</v>
      </c>
      <c r="CN579">
        <v>0</v>
      </c>
      <c r="CO579">
        <v>0</v>
      </c>
      <c r="CP579" s="17">
        <v>0</v>
      </c>
      <c r="CQ579">
        <v>0</v>
      </c>
      <c r="CR579">
        <v>43</v>
      </c>
      <c r="CS579">
        <v>0</v>
      </c>
      <c r="CT579">
        <v>1</v>
      </c>
      <c r="CU579">
        <v>23</v>
      </c>
      <c r="DA579" s="33" t="s">
        <v>85</v>
      </c>
    </row>
    <row r="580" spans="1:105" x14ac:dyDescent="0.25">
      <c r="A580">
        <v>579</v>
      </c>
      <c r="B580">
        <v>38</v>
      </c>
      <c r="C580" s="24" t="s">
        <v>328</v>
      </c>
      <c r="D580" s="12">
        <v>6.1</v>
      </c>
      <c r="E580" s="13">
        <v>0.6</v>
      </c>
      <c r="F580" s="7">
        <f t="shared" si="105"/>
        <v>10.166666666666666</v>
      </c>
      <c r="G580" s="7">
        <f t="shared" si="106"/>
        <v>5.5</v>
      </c>
      <c r="H580" s="15">
        <f t="shared" si="107"/>
        <v>6.6999999999999993</v>
      </c>
      <c r="I580" s="11">
        <f>IFERROR(F580/SQRT(F580^2+U580), "X")</f>
        <v>0.22306045616761169</v>
      </c>
      <c r="J580" s="32">
        <f>IFERROR(SQRT((1-I580^2)/U580), "X")</f>
        <v>2.1940372737797871E-2</v>
      </c>
      <c r="K580" s="32">
        <f t="shared" si="108"/>
        <v>45.578077088783715</v>
      </c>
      <c r="L580" s="8">
        <v>0</v>
      </c>
      <c r="M580" s="9">
        <v>1</v>
      </c>
      <c r="N580" s="8">
        <v>0</v>
      </c>
      <c r="O580" s="9">
        <v>0</v>
      </c>
      <c r="P580" s="9">
        <v>0</v>
      </c>
      <c r="Q580" s="9">
        <v>1</v>
      </c>
      <c r="R580" s="9">
        <v>0</v>
      </c>
      <c r="S580" s="8">
        <v>1981</v>
      </c>
      <c r="T580" s="9">
        <v>6</v>
      </c>
      <c r="U580" s="9">
        <f t="shared" si="109"/>
        <v>1974</v>
      </c>
      <c r="V580" s="9">
        <f>COUNTIF(B:B,B580)</f>
        <v>50</v>
      </c>
      <c r="W580" s="7">
        <f t="shared" si="103"/>
        <v>9.4307999999999996</v>
      </c>
      <c r="X580" s="7">
        <f>BM580-W580-6</f>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0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v>0</v>
      </c>
      <c r="BU580" s="17">
        <v>0</v>
      </c>
      <c r="BV580">
        <v>1</v>
      </c>
      <c r="BW580">
        <v>0</v>
      </c>
      <c r="BX580">
        <v>0</v>
      </c>
      <c r="BY580" s="17">
        <v>0</v>
      </c>
      <c r="BZ580">
        <v>0</v>
      </c>
      <c r="CA580">
        <v>0</v>
      </c>
      <c r="CB580">
        <v>0</v>
      </c>
      <c r="CC580">
        <v>0</v>
      </c>
      <c r="CD580" s="17">
        <v>0</v>
      </c>
      <c r="CE580">
        <v>1</v>
      </c>
      <c r="CF580">
        <v>1</v>
      </c>
      <c r="CG580">
        <v>0</v>
      </c>
      <c r="CH580">
        <v>0</v>
      </c>
      <c r="CI580">
        <v>0</v>
      </c>
      <c r="CJ580">
        <v>0</v>
      </c>
      <c r="CK580">
        <v>0</v>
      </c>
      <c r="CL580">
        <v>0</v>
      </c>
      <c r="CM580">
        <v>0</v>
      </c>
      <c r="CN580">
        <v>0</v>
      </c>
      <c r="CO580">
        <v>0</v>
      </c>
      <c r="CP580" s="17">
        <v>0</v>
      </c>
      <c r="CQ580">
        <v>0</v>
      </c>
      <c r="CR580">
        <v>43</v>
      </c>
      <c r="CS580">
        <v>0</v>
      </c>
      <c r="CT580">
        <v>1</v>
      </c>
      <c r="CU580">
        <v>23</v>
      </c>
      <c r="DA580" s="33" t="s">
        <v>85</v>
      </c>
    </row>
    <row r="581" spans="1:105" x14ac:dyDescent="0.25">
      <c r="A581">
        <v>580</v>
      </c>
      <c r="B581">
        <v>38</v>
      </c>
      <c r="C581" s="24" t="s">
        <v>328</v>
      </c>
      <c r="D581" s="12">
        <v>10.7</v>
      </c>
      <c r="E581" s="13">
        <v>0.7</v>
      </c>
      <c r="F581" s="7">
        <f t="shared" si="105"/>
        <v>15.285714285714286</v>
      </c>
      <c r="G581" s="7">
        <f t="shared" si="106"/>
        <v>10</v>
      </c>
      <c r="H581" s="15">
        <f t="shared" si="107"/>
        <v>11.399999999999999</v>
      </c>
      <c r="I581" s="11">
        <f>IFERROR(F581/SQRT(F581^2+U581), "X")</f>
        <v>0.26231557764971181</v>
      </c>
      <c r="J581" s="32">
        <f>IFERROR(SQRT((1-I581^2)/U581), "X")</f>
        <v>1.7160832182691425E-2</v>
      </c>
      <c r="K581" s="32">
        <f t="shared" si="108"/>
        <v>58.272232334315888</v>
      </c>
      <c r="L581" s="8">
        <v>0</v>
      </c>
      <c r="M581" s="9">
        <v>1</v>
      </c>
      <c r="N581" s="8">
        <v>0</v>
      </c>
      <c r="O581" s="9">
        <v>0</v>
      </c>
      <c r="P581" s="9">
        <v>0</v>
      </c>
      <c r="Q581" s="9">
        <v>1</v>
      </c>
      <c r="R581" s="9">
        <v>0</v>
      </c>
      <c r="S581" s="8">
        <v>3169</v>
      </c>
      <c r="T581" s="9">
        <v>6</v>
      </c>
      <c r="U581" s="9">
        <f t="shared" si="109"/>
        <v>3162</v>
      </c>
      <c r="V581" s="9">
        <f>COUNTIF(B:B,B581)</f>
        <v>50</v>
      </c>
      <c r="W581" s="7">
        <f t="shared" si="103"/>
        <v>9.4307999999999996</v>
      </c>
      <c r="X581" s="7">
        <f>BM581-W581-6</f>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0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v>0</v>
      </c>
      <c r="BU581" s="17">
        <v>0</v>
      </c>
      <c r="BV581">
        <v>1</v>
      </c>
      <c r="BW581">
        <v>0</v>
      </c>
      <c r="BX581">
        <v>0</v>
      </c>
      <c r="BY581" s="17">
        <v>0</v>
      </c>
      <c r="BZ581">
        <v>0</v>
      </c>
      <c r="CA581">
        <v>0</v>
      </c>
      <c r="CB581">
        <v>0</v>
      </c>
      <c r="CC581">
        <v>0</v>
      </c>
      <c r="CD581" s="17">
        <v>0</v>
      </c>
      <c r="CE581">
        <v>1</v>
      </c>
      <c r="CF581">
        <v>1</v>
      </c>
      <c r="CG581">
        <v>0</v>
      </c>
      <c r="CH581">
        <v>0</v>
      </c>
      <c r="CI581">
        <v>0</v>
      </c>
      <c r="CJ581">
        <v>0</v>
      </c>
      <c r="CK581">
        <v>0</v>
      </c>
      <c r="CL581">
        <v>0</v>
      </c>
      <c r="CM581">
        <v>0</v>
      </c>
      <c r="CN581">
        <v>0</v>
      </c>
      <c r="CO581">
        <v>0</v>
      </c>
      <c r="CP581" s="17">
        <v>0</v>
      </c>
      <c r="CQ581">
        <v>0</v>
      </c>
      <c r="CR581">
        <v>43</v>
      </c>
      <c r="CS581">
        <v>0</v>
      </c>
      <c r="CT581">
        <v>1</v>
      </c>
      <c r="CU581">
        <v>23</v>
      </c>
      <c r="DA581" s="33" t="s">
        <v>85</v>
      </c>
    </row>
    <row r="582" spans="1:105" x14ac:dyDescent="0.25">
      <c r="A582">
        <v>581</v>
      </c>
      <c r="B582">
        <v>38</v>
      </c>
      <c r="C582" s="24" t="s">
        <v>328</v>
      </c>
      <c r="D582" s="12">
        <v>6.1</v>
      </c>
      <c r="E582" s="13">
        <v>0.6</v>
      </c>
      <c r="F582" s="7">
        <f t="shared" si="105"/>
        <v>10.166666666666666</v>
      </c>
      <c r="G582" s="7">
        <f t="shared" si="106"/>
        <v>5.5</v>
      </c>
      <c r="H582" s="15">
        <f t="shared" si="107"/>
        <v>6.6999999999999993</v>
      </c>
      <c r="I582" s="11">
        <f>IFERROR(F582/SQRT(F582^2+U582), "X")</f>
        <v>0.22306045616761169</v>
      </c>
      <c r="J582" s="32">
        <f>IFERROR(SQRT((1-I582^2)/U582), "X")</f>
        <v>2.1940372737797871E-2</v>
      </c>
      <c r="K582" s="32">
        <f t="shared" si="108"/>
        <v>45.578077088783715</v>
      </c>
      <c r="L582" s="8">
        <v>0</v>
      </c>
      <c r="M582" s="9">
        <v>1</v>
      </c>
      <c r="N582" s="8">
        <v>0</v>
      </c>
      <c r="O582" s="9">
        <v>0</v>
      </c>
      <c r="P582" s="9">
        <v>0</v>
      </c>
      <c r="Q582" s="9">
        <v>1</v>
      </c>
      <c r="R582" s="9">
        <v>0</v>
      </c>
      <c r="S582" s="8">
        <v>1981</v>
      </c>
      <c r="T582" s="9">
        <v>6</v>
      </c>
      <c r="U582" s="9">
        <f t="shared" si="109"/>
        <v>1974</v>
      </c>
      <c r="V582" s="9">
        <f>COUNTIF(B:B,B582)</f>
        <v>50</v>
      </c>
      <c r="W582" s="7">
        <f t="shared" si="103"/>
        <v>9.4307999999999996</v>
      </c>
      <c r="X582" s="7">
        <f>BM582-W582-6</f>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0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v>0</v>
      </c>
      <c r="BU582" s="17">
        <v>0</v>
      </c>
      <c r="BV582">
        <v>1</v>
      </c>
      <c r="BW582">
        <v>0</v>
      </c>
      <c r="BX582">
        <v>0</v>
      </c>
      <c r="BY582" s="17">
        <v>0</v>
      </c>
      <c r="BZ582">
        <v>0</v>
      </c>
      <c r="CA582">
        <v>0</v>
      </c>
      <c r="CB582">
        <v>0</v>
      </c>
      <c r="CC582">
        <v>0</v>
      </c>
      <c r="CD582" s="17">
        <v>0</v>
      </c>
      <c r="CE582">
        <v>1</v>
      </c>
      <c r="CF582">
        <v>1</v>
      </c>
      <c r="CG582">
        <v>0</v>
      </c>
      <c r="CH582">
        <v>0</v>
      </c>
      <c r="CI582">
        <v>0</v>
      </c>
      <c r="CJ582">
        <v>0</v>
      </c>
      <c r="CK582">
        <v>0</v>
      </c>
      <c r="CL582">
        <v>0</v>
      </c>
      <c r="CM582">
        <v>0</v>
      </c>
      <c r="CN582">
        <v>0</v>
      </c>
      <c r="CO582">
        <v>0</v>
      </c>
      <c r="CP582" s="17">
        <v>0</v>
      </c>
      <c r="CQ582">
        <v>0</v>
      </c>
      <c r="CR582">
        <v>43</v>
      </c>
      <c r="CS582">
        <v>0</v>
      </c>
      <c r="CT582">
        <v>1</v>
      </c>
      <c r="CU582">
        <v>23</v>
      </c>
      <c r="DA582" s="33" t="s">
        <v>85</v>
      </c>
    </row>
    <row r="583" spans="1:105" x14ac:dyDescent="0.25">
      <c r="A583">
        <v>582</v>
      </c>
      <c r="B583">
        <v>38</v>
      </c>
      <c r="C583" s="24" t="s">
        <v>328</v>
      </c>
      <c r="D583" s="12">
        <v>10.6</v>
      </c>
      <c r="E583" s="13">
        <v>1.4</v>
      </c>
      <c r="F583" s="7">
        <f t="shared" si="105"/>
        <v>7.5714285714285721</v>
      </c>
      <c r="G583" s="7">
        <f t="shared" si="106"/>
        <v>9.1999999999999993</v>
      </c>
      <c r="H583" s="15">
        <f t="shared" si="107"/>
        <v>12</v>
      </c>
      <c r="I583" s="11">
        <f>IFERROR(F583/SQRT(F583^2+U583), "X")</f>
        <v>0.13344285198072434</v>
      </c>
      <c r="J583" s="32">
        <f>IFERROR(SQRT((1-I583^2)/U583), "X")</f>
        <v>1.7624527620095667E-2</v>
      </c>
      <c r="K583" s="32">
        <f t="shared" si="108"/>
        <v>56.739109356882267</v>
      </c>
      <c r="L583" s="8">
        <v>0</v>
      </c>
      <c r="M583" s="9">
        <v>1</v>
      </c>
      <c r="N583" s="8">
        <v>0</v>
      </c>
      <c r="O583" s="9">
        <v>0</v>
      </c>
      <c r="P583" s="9">
        <v>0</v>
      </c>
      <c r="Q583" s="9">
        <v>1</v>
      </c>
      <c r="R583" s="9">
        <v>0</v>
      </c>
      <c r="S583" s="8">
        <v>3169</v>
      </c>
      <c r="T583" s="9">
        <v>6</v>
      </c>
      <c r="U583" s="9">
        <f t="shared" si="109"/>
        <v>3162</v>
      </c>
      <c r="V583" s="9">
        <f>COUNTIF(B:B,B583)</f>
        <v>50</v>
      </c>
      <c r="W583" s="7">
        <f t="shared" si="103"/>
        <v>9.4307999999999996</v>
      </c>
      <c r="X583" s="7">
        <f>BM583-W583-6</f>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0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v>0</v>
      </c>
      <c r="BU583" s="17">
        <v>0</v>
      </c>
      <c r="BV583">
        <v>1</v>
      </c>
      <c r="BW583">
        <v>0</v>
      </c>
      <c r="BX583">
        <v>0</v>
      </c>
      <c r="BY583" s="17">
        <v>0</v>
      </c>
      <c r="BZ583">
        <v>0</v>
      </c>
      <c r="CA583">
        <v>0</v>
      </c>
      <c r="CB583">
        <v>0</v>
      </c>
      <c r="CC583">
        <v>0</v>
      </c>
      <c r="CD583" s="17">
        <v>0</v>
      </c>
      <c r="CE583">
        <v>1</v>
      </c>
      <c r="CF583">
        <v>1</v>
      </c>
      <c r="CG583">
        <v>0</v>
      </c>
      <c r="CH583">
        <v>0</v>
      </c>
      <c r="CI583">
        <v>0</v>
      </c>
      <c r="CJ583">
        <v>0</v>
      </c>
      <c r="CK583">
        <v>0</v>
      </c>
      <c r="CL583">
        <v>0</v>
      </c>
      <c r="CM583">
        <v>0</v>
      </c>
      <c r="CN583">
        <v>0</v>
      </c>
      <c r="CO583">
        <v>0</v>
      </c>
      <c r="CP583" s="17">
        <v>0</v>
      </c>
      <c r="CQ583">
        <v>0</v>
      </c>
      <c r="CR583">
        <v>43</v>
      </c>
      <c r="CS583">
        <v>0</v>
      </c>
      <c r="CT583">
        <v>1</v>
      </c>
      <c r="CU583">
        <v>23</v>
      </c>
      <c r="DA583" s="33" t="s">
        <v>85</v>
      </c>
    </row>
    <row r="584" spans="1:105" x14ac:dyDescent="0.25">
      <c r="A584">
        <v>583</v>
      </c>
      <c r="B584">
        <v>38</v>
      </c>
      <c r="C584" s="24" t="s">
        <v>328</v>
      </c>
      <c r="D584" s="12">
        <v>8.9</v>
      </c>
      <c r="E584" s="13">
        <v>0.9</v>
      </c>
      <c r="F584" s="7">
        <f t="shared" si="105"/>
        <v>9.8888888888888893</v>
      </c>
      <c r="G584" s="7">
        <f t="shared" si="106"/>
        <v>8</v>
      </c>
      <c r="H584" s="15">
        <f t="shared" si="107"/>
        <v>9.8000000000000007</v>
      </c>
      <c r="I584" s="11">
        <f>IFERROR(F584/SQRT(F584^2+U584), "X")</f>
        <v>0.21725742008147989</v>
      </c>
      <c r="J584" s="32">
        <f>IFERROR(SQRT((1-I584^2)/U584), "X")</f>
        <v>2.1969851468913698E-2</v>
      </c>
      <c r="K584" s="32">
        <f t="shared" si="108"/>
        <v>45.516921287108055</v>
      </c>
      <c r="L584" s="8">
        <v>0</v>
      </c>
      <c r="M584" s="9">
        <v>1</v>
      </c>
      <c r="N584" s="8">
        <v>0</v>
      </c>
      <c r="O584" s="9">
        <v>0</v>
      </c>
      <c r="P584" s="9">
        <v>0</v>
      </c>
      <c r="Q584" s="9">
        <v>1</v>
      </c>
      <c r="R584" s="9">
        <v>0</v>
      </c>
      <c r="S584" s="8">
        <v>1981</v>
      </c>
      <c r="T584" s="9">
        <v>6</v>
      </c>
      <c r="U584" s="9">
        <f t="shared" si="109"/>
        <v>1974</v>
      </c>
      <c r="V584" s="9">
        <f>COUNTIF(B:B,B584)</f>
        <v>50</v>
      </c>
      <c r="W584" s="7">
        <f t="shared" si="103"/>
        <v>9.4307999999999996</v>
      </c>
      <c r="X584" s="7">
        <f>BM584-W584-6</f>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0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v>0</v>
      </c>
      <c r="BU584" s="17">
        <v>0</v>
      </c>
      <c r="BV584">
        <v>1</v>
      </c>
      <c r="BW584">
        <v>0</v>
      </c>
      <c r="BX584">
        <v>0</v>
      </c>
      <c r="BY584" s="17">
        <v>0</v>
      </c>
      <c r="BZ584">
        <v>0</v>
      </c>
      <c r="CA584">
        <v>0</v>
      </c>
      <c r="CB584">
        <v>0</v>
      </c>
      <c r="CC584">
        <v>0</v>
      </c>
      <c r="CD584" s="17">
        <v>0</v>
      </c>
      <c r="CE584">
        <v>1</v>
      </c>
      <c r="CF584">
        <v>1</v>
      </c>
      <c r="CG584">
        <v>0</v>
      </c>
      <c r="CH584">
        <v>0</v>
      </c>
      <c r="CI584">
        <v>0</v>
      </c>
      <c r="CJ584">
        <v>0</v>
      </c>
      <c r="CK584">
        <v>0</v>
      </c>
      <c r="CL584">
        <v>0</v>
      </c>
      <c r="CM584">
        <v>0</v>
      </c>
      <c r="CN584">
        <v>0</v>
      </c>
      <c r="CO584">
        <v>0</v>
      </c>
      <c r="CP584" s="17">
        <v>0</v>
      </c>
      <c r="CQ584">
        <v>0</v>
      </c>
      <c r="CR584">
        <v>43</v>
      </c>
      <c r="CS584">
        <v>0</v>
      </c>
      <c r="CT584">
        <v>1</v>
      </c>
      <c r="CU584">
        <v>23</v>
      </c>
      <c r="DA584" s="33" t="s">
        <v>85</v>
      </c>
    </row>
    <row r="585" spans="1:105" x14ac:dyDescent="0.25">
      <c r="A585">
        <v>584</v>
      </c>
      <c r="B585">
        <v>38</v>
      </c>
      <c r="C585" s="24" t="s">
        <v>328</v>
      </c>
      <c r="D585" s="12">
        <v>10</v>
      </c>
      <c r="E585" s="13">
        <v>0.8</v>
      </c>
      <c r="F585" s="7">
        <f t="shared" si="105"/>
        <v>12.5</v>
      </c>
      <c r="G585" s="7">
        <f t="shared" si="106"/>
        <v>9.1999999999999993</v>
      </c>
      <c r="H585" s="15">
        <f t="shared" si="107"/>
        <v>10.8</v>
      </c>
      <c r="I585" s="11">
        <f>IFERROR(F585/SQRT(F585^2+U585), "X")</f>
        <v>0.21699786527230083</v>
      </c>
      <c r="J585" s="32">
        <f>IFERROR(SQRT((1-I585^2)/U585), "X")</f>
        <v>1.7359829221784067E-2</v>
      </c>
      <c r="K585" s="32">
        <f t="shared" si="108"/>
        <v>57.604253315184984</v>
      </c>
      <c r="L585" s="8">
        <v>0</v>
      </c>
      <c r="M585" s="9">
        <v>1</v>
      </c>
      <c r="N585" s="8">
        <v>0</v>
      </c>
      <c r="O585" s="9">
        <v>0</v>
      </c>
      <c r="P585" s="9">
        <v>0</v>
      </c>
      <c r="Q585" s="9">
        <v>1</v>
      </c>
      <c r="R585" s="9">
        <v>0</v>
      </c>
      <c r="S585" s="8">
        <v>3169</v>
      </c>
      <c r="T585" s="9">
        <v>6</v>
      </c>
      <c r="U585" s="9">
        <f t="shared" si="109"/>
        <v>3162</v>
      </c>
      <c r="V585" s="9">
        <f>COUNTIF(B:B,B585)</f>
        <v>50</v>
      </c>
      <c r="W585" s="7">
        <f t="shared" si="103"/>
        <v>9.4307999999999996</v>
      </c>
      <c r="X585" s="7">
        <f>BM585-W585-6</f>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0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v>0</v>
      </c>
      <c r="BU585" s="17">
        <v>0</v>
      </c>
      <c r="BV585">
        <v>1</v>
      </c>
      <c r="BW585">
        <v>0</v>
      </c>
      <c r="BX585">
        <v>0</v>
      </c>
      <c r="BY585" s="17">
        <v>0</v>
      </c>
      <c r="BZ585">
        <v>0</v>
      </c>
      <c r="CA585">
        <v>0</v>
      </c>
      <c r="CB585">
        <v>0</v>
      </c>
      <c r="CC585">
        <v>0</v>
      </c>
      <c r="CD585" s="17">
        <v>0</v>
      </c>
      <c r="CE585">
        <v>1</v>
      </c>
      <c r="CF585">
        <v>1</v>
      </c>
      <c r="CG585">
        <v>0</v>
      </c>
      <c r="CH585">
        <v>0</v>
      </c>
      <c r="CI585">
        <v>0</v>
      </c>
      <c r="CJ585">
        <v>0</v>
      </c>
      <c r="CK585">
        <v>0</v>
      </c>
      <c r="CL585">
        <v>0</v>
      </c>
      <c r="CM585">
        <v>0</v>
      </c>
      <c r="CN585">
        <v>0</v>
      </c>
      <c r="CO585">
        <v>0</v>
      </c>
      <c r="CP585" s="17">
        <v>0</v>
      </c>
      <c r="CQ585">
        <v>0</v>
      </c>
      <c r="CR585">
        <v>43</v>
      </c>
      <c r="CS585">
        <v>0</v>
      </c>
      <c r="CT585">
        <v>1</v>
      </c>
      <c r="CU585">
        <v>23</v>
      </c>
      <c r="DA585" s="33" t="s">
        <v>85</v>
      </c>
    </row>
    <row r="586" spans="1:105" x14ac:dyDescent="0.25">
      <c r="A586">
        <v>585</v>
      </c>
      <c r="B586">
        <v>38</v>
      </c>
      <c r="C586" s="24" t="s">
        <v>328</v>
      </c>
      <c r="D586" s="12">
        <v>5.0999999999999996</v>
      </c>
      <c r="E586" s="13">
        <v>0.6</v>
      </c>
      <c r="F586" s="7">
        <f t="shared" si="105"/>
        <v>8.5</v>
      </c>
      <c r="G586" s="7">
        <f t="shared" si="106"/>
        <v>4.5</v>
      </c>
      <c r="H586" s="15">
        <f t="shared" si="107"/>
        <v>5.6999999999999993</v>
      </c>
      <c r="I586" s="11">
        <f>IFERROR(F586/SQRT(F586^2+U586), "X")</f>
        <v>0.18790553781709984</v>
      </c>
      <c r="J586" s="32">
        <f>IFERROR(SQRT((1-I586^2)/U586), "X")</f>
        <v>2.2106533860835276E-2</v>
      </c>
      <c r="K586" s="32">
        <f t="shared" si="108"/>
        <v>45.235494912734183</v>
      </c>
      <c r="L586" s="8">
        <v>0</v>
      </c>
      <c r="M586" s="9">
        <v>1</v>
      </c>
      <c r="N586" s="8">
        <v>0</v>
      </c>
      <c r="O586" s="9">
        <v>0</v>
      </c>
      <c r="P586" s="9">
        <v>0</v>
      </c>
      <c r="Q586" s="9">
        <v>1</v>
      </c>
      <c r="R586" s="9">
        <v>0</v>
      </c>
      <c r="S586" s="8">
        <v>1981</v>
      </c>
      <c r="T586" s="9">
        <v>6</v>
      </c>
      <c r="U586" s="9">
        <f t="shared" si="109"/>
        <v>1974</v>
      </c>
      <c r="V586" s="9">
        <f>COUNTIF(B:B,B586)</f>
        <v>50</v>
      </c>
      <c r="W586" s="7">
        <f t="shared" si="103"/>
        <v>9.4307999999999996</v>
      </c>
      <c r="X586" s="7">
        <f>BM586-W586-6</f>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0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v>0</v>
      </c>
      <c r="BU586" s="17">
        <v>0</v>
      </c>
      <c r="BV586">
        <v>1</v>
      </c>
      <c r="BW586">
        <v>0</v>
      </c>
      <c r="BX586">
        <v>0</v>
      </c>
      <c r="BY586" s="17">
        <v>0</v>
      </c>
      <c r="BZ586">
        <v>0</v>
      </c>
      <c r="CA586">
        <v>0</v>
      </c>
      <c r="CB586">
        <v>0</v>
      </c>
      <c r="CC586">
        <v>0</v>
      </c>
      <c r="CD586" s="17">
        <v>0</v>
      </c>
      <c r="CE586">
        <v>1</v>
      </c>
      <c r="CF586">
        <v>1</v>
      </c>
      <c r="CG586">
        <v>0</v>
      </c>
      <c r="CH586">
        <v>0</v>
      </c>
      <c r="CI586">
        <v>0</v>
      </c>
      <c r="CJ586">
        <v>0</v>
      </c>
      <c r="CK586">
        <v>0</v>
      </c>
      <c r="CL586">
        <v>0</v>
      </c>
      <c r="CM586">
        <v>0</v>
      </c>
      <c r="CN586">
        <v>0</v>
      </c>
      <c r="CO586">
        <v>0</v>
      </c>
      <c r="CP586" s="17">
        <v>0</v>
      </c>
      <c r="CQ586">
        <v>0</v>
      </c>
      <c r="CR586">
        <v>43</v>
      </c>
      <c r="CS586">
        <v>0</v>
      </c>
      <c r="CT586">
        <v>1</v>
      </c>
      <c r="CU586">
        <v>23</v>
      </c>
      <c r="DA586" s="33" t="s">
        <v>85</v>
      </c>
    </row>
    <row r="587" spans="1:105" x14ac:dyDescent="0.25">
      <c r="A587">
        <v>586</v>
      </c>
      <c r="B587">
        <v>38</v>
      </c>
      <c r="C587" s="24" t="s">
        <v>328</v>
      </c>
      <c r="D587" s="12">
        <v>8.1</v>
      </c>
      <c r="E587" s="13">
        <v>0.9</v>
      </c>
      <c r="F587" s="7">
        <f t="shared" si="105"/>
        <v>9</v>
      </c>
      <c r="G587" s="7">
        <f t="shared" si="106"/>
        <v>7.1999999999999993</v>
      </c>
      <c r="H587" s="15">
        <f t="shared" si="107"/>
        <v>9</v>
      </c>
      <c r="I587" s="11">
        <f>IFERROR(F587/SQRT(F587^2+U587), "X")</f>
        <v>0.15804073293140256</v>
      </c>
      <c r="J587" s="32">
        <f>IFERROR(SQRT((1-I587^2)/U587), "X")</f>
        <v>1.7560081436822507E-2</v>
      </c>
      <c r="K587" s="32">
        <f t="shared" si="108"/>
        <v>56.947344099615393</v>
      </c>
      <c r="L587" s="8">
        <v>0</v>
      </c>
      <c r="M587" s="9">
        <v>1</v>
      </c>
      <c r="N587" s="8">
        <v>0</v>
      </c>
      <c r="O587" s="9">
        <v>0</v>
      </c>
      <c r="P587" s="9">
        <v>0</v>
      </c>
      <c r="Q587" s="9">
        <v>1</v>
      </c>
      <c r="R587" s="9">
        <v>0</v>
      </c>
      <c r="S587" s="8">
        <v>3169</v>
      </c>
      <c r="T587" s="9">
        <v>6</v>
      </c>
      <c r="U587" s="9">
        <f t="shared" si="109"/>
        <v>3162</v>
      </c>
      <c r="V587" s="9">
        <f>COUNTIF(B:B,B587)</f>
        <v>50</v>
      </c>
      <c r="W587" s="7">
        <f t="shared" si="103"/>
        <v>9.4307999999999996</v>
      </c>
      <c r="X587" s="7">
        <f>BM587-W587-6</f>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0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v>0</v>
      </c>
      <c r="BU587" s="17">
        <v>0</v>
      </c>
      <c r="BV587">
        <v>1</v>
      </c>
      <c r="BW587">
        <v>0</v>
      </c>
      <c r="BX587">
        <v>0</v>
      </c>
      <c r="BY587" s="17">
        <v>0</v>
      </c>
      <c r="BZ587">
        <v>0</v>
      </c>
      <c r="CA587">
        <v>0</v>
      </c>
      <c r="CB587">
        <v>0</v>
      </c>
      <c r="CC587">
        <v>0</v>
      </c>
      <c r="CD587" s="17">
        <v>0</v>
      </c>
      <c r="CE587">
        <v>1</v>
      </c>
      <c r="CF587">
        <v>1</v>
      </c>
      <c r="CG587">
        <v>0</v>
      </c>
      <c r="CH587">
        <v>0</v>
      </c>
      <c r="CI587">
        <v>0</v>
      </c>
      <c r="CJ587">
        <v>0</v>
      </c>
      <c r="CK587">
        <v>0</v>
      </c>
      <c r="CL587">
        <v>0</v>
      </c>
      <c r="CM587">
        <v>0</v>
      </c>
      <c r="CN587">
        <v>0</v>
      </c>
      <c r="CO587">
        <v>0</v>
      </c>
      <c r="CP587" s="17">
        <v>0</v>
      </c>
      <c r="CQ587">
        <v>0</v>
      </c>
      <c r="CR587">
        <v>43</v>
      </c>
      <c r="CS587">
        <v>0</v>
      </c>
      <c r="CT587">
        <v>1</v>
      </c>
      <c r="CU587">
        <v>23</v>
      </c>
      <c r="DA587" s="33" t="s">
        <v>85</v>
      </c>
    </row>
    <row r="588" spans="1:105" x14ac:dyDescent="0.25">
      <c r="A588">
        <v>587</v>
      </c>
      <c r="B588">
        <v>38</v>
      </c>
      <c r="C588" s="24" t="s">
        <v>328</v>
      </c>
      <c r="D588" s="12">
        <v>3.6</v>
      </c>
      <c r="E588" s="13">
        <v>0.7</v>
      </c>
      <c r="F588" s="7">
        <f t="shared" si="105"/>
        <v>5.1428571428571432</v>
      </c>
      <c r="G588" s="7">
        <f t="shared" si="106"/>
        <v>2.9000000000000004</v>
      </c>
      <c r="H588" s="15">
        <f t="shared" si="107"/>
        <v>4.3</v>
      </c>
      <c r="I588" s="11">
        <f>IFERROR(F588/SQRT(F588^2+U588), "X")</f>
        <v>0.11498487595858155</v>
      </c>
      <c r="J588" s="32">
        <f>IFERROR(SQRT((1-I588^2)/U588), "X")</f>
        <v>2.2358170325279741E-2</v>
      </c>
      <c r="K588" s="32">
        <f t="shared" si="108"/>
        <v>44.726379012746349</v>
      </c>
      <c r="L588" s="8">
        <v>0</v>
      </c>
      <c r="M588" s="9">
        <v>1</v>
      </c>
      <c r="N588" s="8">
        <v>0</v>
      </c>
      <c r="O588" s="9">
        <v>0</v>
      </c>
      <c r="P588" s="9">
        <v>0</v>
      </c>
      <c r="Q588" s="9">
        <v>1</v>
      </c>
      <c r="R588" s="9">
        <v>0</v>
      </c>
      <c r="S588" s="8">
        <v>1981</v>
      </c>
      <c r="T588" s="9">
        <v>6</v>
      </c>
      <c r="U588" s="9">
        <f t="shared" si="109"/>
        <v>1974</v>
      </c>
      <c r="V588" s="9">
        <f>COUNTIF(B:B,B588)</f>
        <v>50</v>
      </c>
      <c r="W588" s="7">
        <f t="shared" si="103"/>
        <v>9.4307999999999996</v>
      </c>
      <c r="X588" s="7">
        <f>BM588-W588-6</f>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0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v>0</v>
      </c>
      <c r="BU588" s="17">
        <v>0</v>
      </c>
      <c r="BV588">
        <v>1</v>
      </c>
      <c r="BW588">
        <v>0</v>
      </c>
      <c r="BX588">
        <v>0</v>
      </c>
      <c r="BY588" s="17">
        <v>0</v>
      </c>
      <c r="BZ588">
        <v>0</v>
      </c>
      <c r="CA588">
        <v>0</v>
      </c>
      <c r="CB588">
        <v>0</v>
      </c>
      <c r="CC588">
        <v>0</v>
      </c>
      <c r="CD588" s="17">
        <v>0</v>
      </c>
      <c r="CE588">
        <v>1</v>
      </c>
      <c r="CF588">
        <v>1</v>
      </c>
      <c r="CG588">
        <v>0</v>
      </c>
      <c r="CH588">
        <v>0</v>
      </c>
      <c r="CI588">
        <v>0</v>
      </c>
      <c r="CJ588">
        <v>0</v>
      </c>
      <c r="CK588">
        <v>0</v>
      </c>
      <c r="CL588">
        <v>0</v>
      </c>
      <c r="CM588">
        <v>0</v>
      </c>
      <c r="CN588">
        <v>0</v>
      </c>
      <c r="CO588">
        <v>0</v>
      </c>
      <c r="CP588" s="17">
        <v>0</v>
      </c>
      <c r="CQ588">
        <v>0</v>
      </c>
      <c r="CR588">
        <v>43</v>
      </c>
      <c r="CS588">
        <v>0</v>
      </c>
      <c r="CT588">
        <v>1</v>
      </c>
      <c r="CU588">
        <v>23</v>
      </c>
      <c r="DA588" s="33" t="s">
        <v>85</v>
      </c>
    </row>
    <row r="589" spans="1:105" x14ac:dyDescent="0.25">
      <c r="A589">
        <v>588</v>
      </c>
      <c r="B589">
        <v>38</v>
      </c>
      <c r="C589" s="24" t="s">
        <v>328</v>
      </c>
      <c r="D589" s="12">
        <v>7.1</v>
      </c>
      <c r="E589" s="13">
        <v>0.9</v>
      </c>
      <c r="F589" s="7">
        <f t="shared" si="105"/>
        <v>7.8888888888888884</v>
      </c>
      <c r="G589" s="7">
        <f t="shared" si="106"/>
        <v>6.1999999999999993</v>
      </c>
      <c r="H589" s="15">
        <f t="shared" si="107"/>
        <v>8</v>
      </c>
      <c r="I589" s="11">
        <f>IFERROR(F589/SQRT(F589^2+U589), "X")</f>
        <v>0.13893207571861219</v>
      </c>
      <c r="J589" s="32">
        <f>IFERROR(SQRT((1-I589^2)/U589), "X")</f>
        <v>1.7611108189683235E-2</v>
      </c>
      <c r="K589" s="32">
        <f t="shared" si="108"/>
        <v>56.782343804225228</v>
      </c>
      <c r="L589" s="8">
        <v>0</v>
      </c>
      <c r="M589" s="9">
        <v>1</v>
      </c>
      <c r="N589" s="8">
        <v>0</v>
      </c>
      <c r="O589" s="9">
        <v>0</v>
      </c>
      <c r="P589" s="9">
        <v>0</v>
      </c>
      <c r="Q589" s="9">
        <v>1</v>
      </c>
      <c r="R589" s="9">
        <v>0</v>
      </c>
      <c r="S589" s="8">
        <v>3169</v>
      </c>
      <c r="T589" s="9">
        <v>6</v>
      </c>
      <c r="U589" s="9">
        <f t="shared" si="109"/>
        <v>3162</v>
      </c>
      <c r="V589" s="9">
        <f>COUNTIF(B:B,B589)</f>
        <v>50</v>
      </c>
      <c r="W589" s="7">
        <f t="shared" si="103"/>
        <v>9.4307999999999996</v>
      </c>
      <c r="X589" s="7">
        <f>BM589-W589-6</f>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0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v>0</v>
      </c>
      <c r="BU589" s="17">
        <v>0</v>
      </c>
      <c r="BV589">
        <v>1</v>
      </c>
      <c r="BW589">
        <v>0</v>
      </c>
      <c r="BX589">
        <v>0</v>
      </c>
      <c r="BY589" s="17">
        <v>0</v>
      </c>
      <c r="BZ589">
        <v>0</v>
      </c>
      <c r="CA589">
        <v>0</v>
      </c>
      <c r="CB589">
        <v>0</v>
      </c>
      <c r="CC589">
        <v>0</v>
      </c>
      <c r="CD589" s="17">
        <v>0</v>
      </c>
      <c r="CE589">
        <v>1</v>
      </c>
      <c r="CF589">
        <v>1</v>
      </c>
      <c r="CG589">
        <v>0</v>
      </c>
      <c r="CH589">
        <v>0</v>
      </c>
      <c r="CI589">
        <v>0</v>
      </c>
      <c r="CJ589">
        <v>0</v>
      </c>
      <c r="CK589">
        <v>0</v>
      </c>
      <c r="CL589">
        <v>0</v>
      </c>
      <c r="CM589">
        <v>0</v>
      </c>
      <c r="CN589">
        <v>0</v>
      </c>
      <c r="CO589">
        <v>0</v>
      </c>
      <c r="CP589" s="17">
        <v>0</v>
      </c>
      <c r="CQ589">
        <v>0</v>
      </c>
      <c r="CR589">
        <v>43</v>
      </c>
      <c r="CS589">
        <v>0</v>
      </c>
      <c r="CT589">
        <v>1</v>
      </c>
      <c r="CU589">
        <v>23</v>
      </c>
      <c r="DA589" s="33" t="s">
        <v>85</v>
      </c>
    </row>
    <row r="590" spans="1:105" x14ac:dyDescent="0.25">
      <c r="A590">
        <v>589</v>
      </c>
      <c r="B590">
        <v>38</v>
      </c>
      <c r="C590" s="24" t="s">
        <v>328</v>
      </c>
      <c r="D590" s="12">
        <v>2.6</v>
      </c>
      <c r="E590" s="13">
        <v>0.7</v>
      </c>
      <c r="F590" s="7">
        <f t="shared" si="105"/>
        <v>3.7142857142857149</v>
      </c>
      <c r="G590" s="7">
        <f t="shared" si="106"/>
        <v>1.9000000000000001</v>
      </c>
      <c r="H590" s="15">
        <f t="shared" si="107"/>
        <v>3.3</v>
      </c>
      <c r="I590" s="11">
        <f>IFERROR(F590/SQRT(F590^2+U590), "X")</f>
        <v>8.3308518375353649E-2</v>
      </c>
      <c r="J590" s="32">
        <f>IFERROR(SQRT((1-I590^2)/U590), "X")</f>
        <v>2.2429216485672133E-2</v>
      </c>
      <c r="K590" s="32">
        <f t="shared" si="108"/>
        <v>44.584704982396673</v>
      </c>
      <c r="L590" s="8">
        <v>0</v>
      </c>
      <c r="M590" s="9">
        <v>1</v>
      </c>
      <c r="N590" s="8">
        <v>0</v>
      </c>
      <c r="O590" s="9">
        <v>0</v>
      </c>
      <c r="P590" s="9">
        <v>0</v>
      </c>
      <c r="Q590" s="9">
        <v>1</v>
      </c>
      <c r="R590" s="9">
        <v>0</v>
      </c>
      <c r="S590" s="8">
        <v>1981</v>
      </c>
      <c r="T590" s="9">
        <v>6</v>
      </c>
      <c r="U590" s="9">
        <f t="shared" si="109"/>
        <v>1974</v>
      </c>
      <c r="V590" s="9">
        <f>COUNTIF(B:B,B590)</f>
        <v>50</v>
      </c>
      <c r="W590" s="7">
        <f t="shared" si="103"/>
        <v>9.4307999999999996</v>
      </c>
      <c r="X590" s="7">
        <f>BM590-W590-6</f>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0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v>0</v>
      </c>
      <c r="BU590" s="17">
        <v>0</v>
      </c>
      <c r="BV590">
        <v>1</v>
      </c>
      <c r="BW590">
        <v>0</v>
      </c>
      <c r="BX590">
        <v>0</v>
      </c>
      <c r="BY590" s="17">
        <v>0</v>
      </c>
      <c r="BZ590">
        <v>0</v>
      </c>
      <c r="CA590">
        <v>0</v>
      </c>
      <c r="CB590">
        <v>0</v>
      </c>
      <c r="CC590">
        <v>0</v>
      </c>
      <c r="CD590" s="17">
        <v>0</v>
      </c>
      <c r="CE590">
        <v>1</v>
      </c>
      <c r="CF590">
        <v>1</v>
      </c>
      <c r="CG590">
        <v>0</v>
      </c>
      <c r="CH590">
        <v>0</v>
      </c>
      <c r="CI590">
        <v>0</v>
      </c>
      <c r="CJ590">
        <v>0</v>
      </c>
      <c r="CK590">
        <v>0</v>
      </c>
      <c r="CL590">
        <v>0</v>
      </c>
      <c r="CM590">
        <v>0</v>
      </c>
      <c r="CN590">
        <v>0</v>
      </c>
      <c r="CO590">
        <v>0</v>
      </c>
      <c r="CP590" s="17">
        <v>0</v>
      </c>
      <c r="CQ590">
        <v>0</v>
      </c>
      <c r="CR590">
        <v>43</v>
      </c>
      <c r="CS590">
        <v>0</v>
      </c>
      <c r="CT590">
        <v>1</v>
      </c>
      <c r="CU590">
        <v>23</v>
      </c>
      <c r="DA590" s="33" t="s">
        <v>85</v>
      </c>
    </row>
    <row r="591" spans="1:105" x14ac:dyDescent="0.25">
      <c r="A591">
        <v>590</v>
      </c>
      <c r="B591">
        <v>38</v>
      </c>
      <c r="C591" s="24" t="s">
        <v>328</v>
      </c>
      <c r="D591" s="12">
        <v>7.7</v>
      </c>
      <c r="E591" s="13">
        <v>1.3</v>
      </c>
      <c r="F591" s="7">
        <f t="shared" si="105"/>
        <v>5.9230769230769234</v>
      </c>
      <c r="G591" s="7">
        <f t="shared" si="106"/>
        <v>6.4</v>
      </c>
      <c r="H591" s="15">
        <f t="shared" si="107"/>
        <v>9</v>
      </c>
      <c r="I591" s="11">
        <f>IFERROR(F591/SQRT(F591^2+U591), "X")</f>
        <v>0.10475395483515031</v>
      </c>
      <c r="J591" s="32">
        <f>IFERROR(SQRT((1-I591^2)/U591), "X")</f>
        <v>1.7685732634505895E-2</v>
      </c>
      <c r="K591" s="32">
        <f t="shared" si="108"/>
        <v>56.542752322792765</v>
      </c>
      <c r="L591" s="8">
        <v>0</v>
      </c>
      <c r="M591" s="9">
        <v>1</v>
      </c>
      <c r="N591" s="8">
        <v>0</v>
      </c>
      <c r="O591" s="9">
        <v>0</v>
      </c>
      <c r="P591" s="9">
        <v>0</v>
      </c>
      <c r="Q591" s="9">
        <v>1</v>
      </c>
      <c r="R591" s="9">
        <v>0</v>
      </c>
      <c r="S591" s="8">
        <v>3169</v>
      </c>
      <c r="T591" s="9">
        <v>6</v>
      </c>
      <c r="U591" s="9">
        <f t="shared" si="109"/>
        <v>3162</v>
      </c>
      <c r="V591" s="9">
        <f>COUNTIF(B:B,B591)</f>
        <v>50</v>
      </c>
      <c r="W591" s="7">
        <f t="shared" si="103"/>
        <v>9.4307999999999996</v>
      </c>
      <c r="X591" s="7">
        <f>BM591-W591-6</f>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0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v>0</v>
      </c>
      <c r="BU591" s="17">
        <v>0</v>
      </c>
      <c r="BV591">
        <v>1</v>
      </c>
      <c r="BW591">
        <v>0</v>
      </c>
      <c r="BX591">
        <v>0</v>
      </c>
      <c r="BY591" s="17">
        <v>0</v>
      </c>
      <c r="BZ591">
        <v>0</v>
      </c>
      <c r="CA591">
        <v>0</v>
      </c>
      <c r="CB591">
        <v>0</v>
      </c>
      <c r="CC591">
        <v>0</v>
      </c>
      <c r="CD591" s="17">
        <v>0</v>
      </c>
      <c r="CE591">
        <v>1</v>
      </c>
      <c r="CF591">
        <v>1</v>
      </c>
      <c r="CG591">
        <v>0</v>
      </c>
      <c r="CH591">
        <v>0</v>
      </c>
      <c r="CI591">
        <v>0</v>
      </c>
      <c r="CJ591">
        <v>0</v>
      </c>
      <c r="CK591">
        <v>0</v>
      </c>
      <c r="CL591">
        <v>0</v>
      </c>
      <c r="CM591">
        <v>0</v>
      </c>
      <c r="CN591">
        <v>0</v>
      </c>
      <c r="CO591">
        <v>0</v>
      </c>
      <c r="CP591" s="17">
        <v>0</v>
      </c>
      <c r="CQ591">
        <v>0</v>
      </c>
      <c r="CR591">
        <v>43</v>
      </c>
      <c r="CS591">
        <v>0</v>
      </c>
      <c r="CT591">
        <v>1</v>
      </c>
      <c r="CU591">
        <v>23</v>
      </c>
      <c r="DA591" s="33" t="s">
        <v>85</v>
      </c>
    </row>
    <row r="592" spans="1:105" x14ac:dyDescent="0.25">
      <c r="A592">
        <v>591</v>
      </c>
      <c r="B592">
        <v>38</v>
      </c>
      <c r="C592" s="24" t="s">
        <v>328</v>
      </c>
      <c r="D592" s="12">
        <v>5.7</v>
      </c>
      <c r="E592" s="13">
        <v>0.9</v>
      </c>
      <c r="F592" s="7">
        <f t="shared" si="105"/>
        <v>6.333333333333333</v>
      </c>
      <c r="G592" s="7">
        <f t="shared" si="106"/>
        <v>4.8</v>
      </c>
      <c r="H592" s="15">
        <f t="shared" si="107"/>
        <v>6.6000000000000005</v>
      </c>
      <c r="I592" s="11">
        <f>IFERROR(F592/SQRT(F592^2+U592), "X")</f>
        <v>0.14112067126126332</v>
      </c>
      <c r="J592" s="32">
        <f>IFERROR(SQRT((1-I592^2)/U592), "X")</f>
        <v>2.2282211251778417E-2</v>
      </c>
      <c r="K592" s="32">
        <f t="shared" si="108"/>
        <v>44.878849262331926</v>
      </c>
      <c r="L592" s="8">
        <v>0</v>
      </c>
      <c r="M592" s="9">
        <v>1</v>
      </c>
      <c r="N592" s="8">
        <v>0</v>
      </c>
      <c r="O592" s="9">
        <v>0</v>
      </c>
      <c r="P592" s="9">
        <v>0</v>
      </c>
      <c r="Q592" s="9">
        <v>1</v>
      </c>
      <c r="R592" s="9">
        <v>0</v>
      </c>
      <c r="S592" s="8">
        <v>1981</v>
      </c>
      <c r="T592" s="9">
        <v>6</v>
      </c>
      <c r="U592" s="9">
        <f t="shared" si="109"/>
        <v>1974</v>
      </c>
      <c r="V592" s="9">
        <f>COUNTIF(B:B,B592)</f>
        <v>50</v>
      </c>
      <c r="W592" s="7">
        <f t="shared" si="103"/>
        <v>9.4307999999999996</v>
      </c>
      <c r="X592" s="7">
        <f>BM592-W592-6</f>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0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v>0</v>
      </c>
      <c r="BU592" s="17">
        <v>0</v>
      </c>
      <c r="BV592">
        <v>1</v>
      </c>
      <c r="BW592">
        <v>0</v>
      </c>
      <c r="BX592">
        <v>0</v>
      </c>
      <c r="BY592" s="17">
        <v>0</v>
      </c>
      <c r="BZ592">
        <v>0</v>
      </c>
      <c r="CA592">
        <v>0</v>
      </c>
      <c r="CB592">
        <v>0</v>
      </c>
      <c r="CC592">
        <v>0</v>
      </c>
      <c r="CD592" s="17">
        <v>0</v>
      </c>
      <c r="CE592">
        <v>1</v>
      </c>
      <c r="CF592">
        <v>1</v>
      </c>
      <c r="CG592">
        <v>0</v>
      </c>
      <c r="CH592">
        <v>0</v>
      </c>
      <c r="CI592">
        <v>0</v>
      </c>
      <c r="CJ592">
        <v>0</v>
      </c>
      <c r="CK592">
        <v>0</v>
      </c>
      <c r="CL592">
        <v>0</v>
      </c>
      <c r="CM592">
        <v>0</v>
      </c>
      <c r="CN592">
        <v>0</v>
      </c>
      <c r="CO592">
        <v>0</v>
      </c>
      <c r="CP592" s="17">
        <v>0</v>
      </c>
      <c r="CQ592">
        <v>0</v>
      </c>
      <c r="CR592">
        <v>43</v>
      </c>
      <c r="CS592">
        <v>0</v>
      </c>
      <c r="CT592">
        <v>1</v>
      </c>
      <c r="CU592">
        <v>23</v>
      </c>
      <c r="DA592" s="33" t="s">
        <v>85</v>
      </c>
    </row>
    <row r="593" spans="1:105" x14ac:dyDescent="0.25">
      <c r="A593">
        <v>592</v>
      </c>
      <c r="B593">
        <v>38</v>
      </c>
      <c r="C593" s="24" t="s">
        <v>328</v>
      </c>
      <c r="D593" s="12">
        <v>6.4</v>
      </c>
      <c r="E593" s="13">
        <v>0.2</v>
      </c>
      <c r="F593" s="7">
        <f t="shared" si="105"/>
        <v>32</v>
      </c>
      <c r="G593" s="7">
        <f t="shared" si="106"/>
        <v>6.2</v>
      </c>
      <c r="H593" s="15">
        <f t="shared" si="107"/>
        <v>6.6000000000000005</v>
      </c>
      <c r="I593" s="11">
        <f>IFERROR(F593/SQRT(F593^2+U593), "X")</f>
        <v>0.25757916462010488</v>
      </c>
      <c r="J593" s="32">
        <f>IFERROR(SQRT((1-I593^2)/U593), "X")</f>
        <v>8.0493488943782776E-3</v>
      </c>
      <c r="K593" s="32">
        <f t="shared" si="108"/>
        <v>124.23365083583433</v>
      </c>
      <c r="L593" s="8">
        <v>0</v>
      </c>
      <c r="M593" s="9">
        <v>1</v>
      </c>
      <c r="N593" s="8">
        <v>0</v>
      </c>
      <c r="O593" s="9">
        <v>0</v>
      </c>
      <c r="P593" s="9">
        <v>0</v>
      </c>
      <c r="Q593" s="9">
        <v>1</v>
      </c>
      <c r="R593" s="9">
        <v>0</v>
      </c>
      <c r="S593" s="8">
        <v>14424</v>
      </c>
      <c r="T593" s="9">
        <v>13</v>
      </c>
      <c r="U593" s="9">
        <f t="shared" si="109"/>
        <v>14410</v>
      </c>
      <c r="V593" s="9">
        <f>COUNTIF(B:B,B593)</f>
        <v>50</v>
      </c>
      <c r="W593" s="7">
        <f t="shared" si="103"/>
        <v>9.4307999999999996</v>
      </c>
      <c r="X593" s="7">
        <f>BM593-W593-6</f>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0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v>0</v>
      </c>
      <c r="BU593" s="17">
        <v>0</v>
      </c>
      <c r="BV593">
        <v>0</v>
      </c>
      <c r="BW593">
        <v>0</v>
      </c>
      <c r="BX593">
        <v>1</v>
      </c>
      <c r="BY593" s="17">
        <v>0</v>
      </c>
      <c r="BZ593">
        <v>0</v>
      </c>
      <c r="CA593">
        <v>0</v>
      </c>
      <c r="CB593">
        <v>0</v>
      </c>
      <c r="CC593">
        <v>0</v>
      </c>
      <c r="CD593" s="17">
        <v>1</v>
      </c>
      <c r="CE593">
        <v>1</v>
      </c>
      <c r="CF593">
        <v>1</v>
      </c>
      <c r="CG593">
        <v>0</v>
      </c>
      <c r="CH593">
        <v>0</v>
      </c>
      <c r="CI593">
        <v>0</v>
      </c>
      <c r="CJ593">
        <v>1</v>
      </c>
      <c r="CK593">
        <v>0</v>
      </c>
      <c r="CL593">
        <v>1</v>
      </c>
      <c r="CM593">
        <v>0</v>
      </c>
      <c r="CN593">
        <v>0</v>
      </c>
      <c r="CO593">
        <v>0</v>
      </c>
      <c r="CP593" s="17">
        <v>1</v>
      </c>
      <c r="CQ593">
        <v>0</v>
      </c>
      <c r="CR593">
        <v>43</v>
      </c>
      <c r="CS593">
        <v>0</v>
      </c>
      <c r="CT593">
        <v>1</v>
      </c>
      <c r="CU593">
        <v>23</v>
      </c>
      <c r="DA593" s="33" t="s">
        <v>85</v>
      </c>
    </row>
    <row r="594" spans="1:105" x14ac:dyDescent="0.25">
      <c r="A594">
        <v>593</v>
      </c>
      <c r="B594">
        <v>38</v>
      </c>
      <c r="C594" s="24" t="s">
        <v>328</v>
      </c>
      <c r="D594" s="12">
        <v>20.5</v>
      </c>
      <c r="E594" s="13">
        <v>1.2</v>
      </c>
      <c r="F594" s="7">
        <f t="shared" si="105"/>
        <v>17.083333333333336</v>
      </c>
      <c r="G594" s="7">
        <f t="shared" si="106"/>
        <v>19.3</v>
      </c>
      <c r="H594" s="15">
        <f t="shared" si="107"/>
        <v>21.7</v>
      </c>
      <c r="I594" s="11">
        <f>IFERROR(F594/SQRT(F594^2+U594), "X")</f>
        <v>0.14089213975768597</v>
      </c>
      <c r="J594" s="32">
        <f>IFERROR(SQRT((1-I594^2)/U594), "X")</f>
        <v>8.2473447663035677E-3</v>
      </c>
      <c r="K594" s="32">
        <f t="shared" si="108"/>
        <v>121.25114546996156</v>
      </c>
      <c r="L594" s="8">
        <v>0</v>
      </c>
      <c r="M594" s="9">
        <v>1</v>
      </c>
      <c r="N594" s="8">
        <v>0</v>
      </c>
      <c r="O594" s="9">
        <v>0</v>
      </c>
      <c r="P594" s="9">
        <v>0</v>
      </c>
      <c r="Q594" s="9">
        <v>1</v>
      </c>
      <c r="R594" s="9">
        <v>0</v>
      </c>
      <c r="S594" s="8">
        <v>14424</v>
      </c>
      <c r="T594" s="9">
        <v>13</v>
      </c>
      <c r="U594" s="9">
        <f t="shared" si="109"/>
        <v>14410</v>
      </c>
      <c r="V594" s="9">
        <f>COUNTIF(B:B,B594)</f>
        <v>50</v>
      </c>
      <c r="W594" s="7">
        <f t="shared" si="103"/>
        <v>9.4307999999999996</v>
      </c>
      <c r="X594" s="7">
        <f>BM594-W594-6</f>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0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v>0</v>
      </c>
      <c r="BU594" s="17">
        <v>1</v>
      </c>
      <c r="BV594">
        <v>0</v>
      </c>
      <c r="BW594">
        <v>0</v>
      </c>
      <c r="BX594">
        <v>1</v>
      </c>
      <c r="BY594" s="17">
        <v>0</v>
      </c>
      <c r="BZ594">
        <v>0</v>
      </c>
      <c r="CA594">
        <v>0</v>
      </c>
      <c r="CB594">
        <v>0</v>
      </c>
      <c r="CC594">
        <v>0</v>
      </c>
      <c r="CD594" s="17">
        <v>1</v>
      </c>
      <c r="CE594">
        <v>1</v>
      </c>
      <c r="CF594">
        <v>1</v>
      </c>
      <c r="CG594">
        <v>0</v>
      </c>
      <c r="CH594">
        <v>0</v>
      </c>
      <c r="CI594">
        <v>0</v>
      </c>
      <c r="CJ594">
        <v>1</v>
      </c>
      <c r="CK594">
        <v>0</v>
      </c>
      <c r="CL594">
        <v>1</v>
      </c>
      <c r="CM594">
        <v>0</v>
      </c>
      <c r="CN594">
        <v>0</v>
      </c>
      <c r="CO594">
        <v>0</v>
      </c>
      <c r="CP594" s="17">
        <v>1</v>
      </c>
      <c r="CQ594">
        <v>0</v>
      </c>
      <c r="CR594">
        <v>43</v>
      </c>
      <c r="CS594">
        <v>0</v>
      </c>
      <c r="CT594">
        <v>1</v>
      </c>
      <c r="CU594">
        <v>23</v>
      </c>
      <c r="DA594" s="33" t="s">
        <v>85</v>
      </c>
    </row>
    <row r="595" spans="1:105" x14ac:dyDescent="0.25">
      <c r="A595">
        <v>594</v>
      </c>
      <c r="B595">
        <v>38</v>
      </c>
      <c r="C595" s="24" t="s">
        <v>328</v>
      </c>
      <c r="D595" s="12">
        <v>9.5</v>
      </c>
      <c r="E595" s="13">
        <v>0.7</v>
      </c>
      <c r="F595" s="7">
        <f t="shared" si="105"/>
        <v>13.571428571428573</v>
      </c>
      <c r="G595" s="7">
        <f t="shared" si="106"/>
        <v>8.8000000000000007</v>
      </c>
      <c r="H595" s="15">
        <f t="shared" si="107"/>
        <v>10.199999999999999</v>
      </c>
      <c r="I595" s="11">
        <f>IFERROR(F595/SQRT(F595^2+U595), "X")</f>
        <v>0.10093927473308457</v>
      </c>
      <c r="J595" s="32">
        <f>IFERROR(SQRT((1-I595^2)/U595), "X")</f>
        <v>7.4376307698062307E-3</v>
      </c>
      <c r="K595" s="32">
        <f t="shared" si="108"/>
        <v>134.45141752123473</v>
      </c>
      <c r="L595" s="8">
        <v>0</v>
      </c>
      <c r="M595" s="9">
        <v>1</v>
      </c>
      <c r="N595" s="8">
        <v>0</v>
      </c>
      <c r="O595" s="9">
        <v>0</v>
      </c>
      <c r="P595" s="9">
        <v>0</v>
      </c>
      <c r="Q595" s="9">
        <v>1</v>
      </c>
      <c r="R595" s="9">
        <v>0</v>
      </c>
      <c r="S595" s="8">
        <v>17907</v>
      </c>
      <c r="T595" s="9">
        <v>13</v>
      </c>
      <c r="U595" s="9">
        <f t="shared" si="109"/>
        <v>17893</v>
      </c>
      <c r="V595" s="9">
        <f>COUNTIF(B:B,B595)</f>
        <v>50</v>
      </c>
      <c r="W595" s="7">
        <f t="shared" si="103"/>
        <v>9.4307999999999996</v>
      </c>
      <c r="X595" s="7">
        <f>BM595-W595-6</f>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0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v>0</v>
      </c>
      <c r="BU595" s="17">
        <v>1</v>
      </c>
      <c r="BV595">
        <v>0</v>
      </c>
      <c r="BW595">
        <v>0</v>
      </c>
      <c r="BX595">
        <v>1</v>
      </c>
      <c r="BY595" s="17">
        <v>0</v>
      </c>
      <c r="BZ595">
        <v>0</v>
      </c>
      <c r="CA595">
        <v>0</v>
      </c>
      <c r="CB595">
        <v>0</v>
      </c>
      <c r="CC595">
        <v>0</v>
      </c>
      <c r="CD595" s="17">
        <v>1</v>
      </c>
      <c r="CE595">
        <v>1</v>
      </c>
      <c r="CF595">
        <v>1</v>
      </c>
      <c r="CG595">
        <v>0</v>
      </c>
      <c r="CH595">
        <v>0</v>
      </c>
      <c r="CI595">
        <v>0</v>
      </c>
      <c r="CJ595">
        <v>1</v>
      </c>
      <c r="CK595">
        <v>0</v>
      </c>
      <c r="CL595">
        <v>1</v>
      </c>
      <c r="CM595">
        <v>0</v>
      </c>
      <c r="CN595">
        <v>0</v>
      </c>
      <c r="CO595">
        <v>0</v>
      </c>
      <c r="CP595" s="17">
        <v>1</v>
      </c>
      <c r="CQ595">
        <v>0</v>
      </c>
      <c r="CR595">
        <v>43</v>
      </c>
      <c r="CS595">
        <v>0</v>
      </c>
      <c r="CT595">
        <v>1</v>
      </c>
      <c r="CU595">
        <v>23</v>
      </c>
      <c r="DA595" s="33" t="s">
        <v>85</v>
      </c>
    </row>
    <row r="596" spans="1:105" x14ac:dyDescent="0.25">
      <c r="A596">
        <v>595</v>
      </c>
      <c r="B596">
        <v>38</v>
      </c>
      <c r="C596" s="24" t="s">
        <v>328</v>
      </c>
      <c r="D596" s="12">
        <v>6.4</v>
      </c>
      <c r="E596" s="13">
        <v>0.2</v>
      </c>
      <c r="F596" s="7">
        <f t="shared" si="105"/>
        <v>32</v>
      </c>
      <c r="G596" s="7">
        <f t="shared" si="106"/>
        <v>6.2</v>
      </c>
      <c r="H596" s="15">
        <f t="shared" si="107"/>
        <v>6.6000000000000005</v>
      </c>
      <c r="I596" s="11">
        <f>IFERROR(F596/SQRT(F596^2+U596), "X")</f>
        <v>0.33193163431017081</v>
      </c>
      <c r="J596" s="32">
        <f>IFERROR(SQRT((1-I596^2)/U596), "X")</f>
        <v>1.0372863572192838E-2</v>
      </c>
      <c r="K596" s="32">
        <f t="shared" si="108"/>
        <v>96.405394039960228</v>
      </c>
      <c r="L596" s="8">
        <v>0</v>
      </c>
      <c r="M596" s="9">
        <v>1</v>
      </c>
      <c r="N596" s="8">
        <v>0</v>
      </c>
      <c r="O596" s="9">
        <v>0</v>
      </c>
      <c r="P596" s="9">
        <v>0</v>
      </c>
      <c r="Q596" s="9">
        <v>1</v>
      </c>
      <c r="R596" s="9">
        <v>0</v>
      </c>
      <c r="S596" s="8">
        <v>8284</v>
      </c>
      <c r="T596" s="9">
        <v>13</v>
      </c>
      <c r="U596" s="9">
        <f t="shared" si="109"/>
        <v>8270</v>
      </c>
      <c r="V596" s="9">
        <f>COUNTIF(B:B,B596)</f>
        <v>50</v>
      </c>
      <c r="W596" s="7">
        <f t="shared" si="103"/>
        <v>9.4307999999999996</v>
      </c>
      <c r="X596" s="7">
        <f>BM596-W596-6</f>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0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v>0</v>
      </c>
      <c r="BU596" s="17">
        <v>0</v>
      </c>
      <c r="BV596">
        <v>0</v>
      </c>
      <c r="BW596">
        <v>0</v>
      </c>
      <c r="BX596">
        <v>1</v>
      </c>
      <c r="BY596" s="17">
        <v>0</v>
      </c>
      <c r="BZ596">
        <v>0</v>
      </c>
      <c r="CA596">
        <v>0</v>
      </c>
      <c r="CB596">
        <v>0</v>
      </c>
      <c r="CC596">
        <v>0</v>
      </c>
      <c r="CD596" s="17">
        <v>1</v>
      </c>
      <c r="CE596">
        <v>1</v>
      </c>
      <c r="CF596">
        <v>1</v>
      </c>
      <c r="CG596">
        <v>0</v>
      </c>
      <c r="CH596">
        <v>0</v>
      </c>
      <c r="CI596">
        <v>0</v>
      </c>
      <c r="CJ596">
        <v>1</v>
      </c>
      <c r="CK596">
        <v>0</v>
      </c>
      <c r="CL596">
        <v>1</v>
      </c>
      <c r="CM596">
        <v>0</v>
      </c>
      <c r="CN596">
        <v>0</v>
      </c>
      <c r="CO596">
        <v>0</v>
      </c>
      <c r="CP596" s="17">
        <v>1</v>
      </c>
      <c r="CQ596">
        <v>0</v>
      </c>
      <c r="CR596">
        <v>43</v>
      </c>
      <c r="CS596">
        <v>0</v>
      </c>
      <c r="CT596">
        <v>1</v>
      </c>
      <c r="CU596">
        <v>23</v>
      </c>
      <c r="DA596" s="33" t="s">
        <v>85</v>
      </c>
    </row>
    <row r="597" spans="1:105" x14ac:dyDescent="0.25">
      <c r="A597">
        <v>596</v>
      </c>
      <c r="B597">
        <v>38</v>
      </c>
      <c r="C597" s="24" t="s">
        <v>328</v>
      </c>
      <c r="D597" s="12">
        <v>20.9</v>
      </c>
      <c r="E597" s="13">
        <v>1.4</v>
      </c>
      <c r="F597" s="7">
        <f t="shared" si="105"/>
        <v>14.928571428571429</v>
      </c>
      <c r="G597" s="7">
        <f t="shared" si="106"/>
        <v>19.5</v>
      </c>
      <c r="H597" s="15">
        <f t="shared" si="107"/>
        <v>22.299999999999997</v>
      </c>
      <c r="I597" s="11">
        <f>IFERROR(F597/SQRT(F597^2+U597), "X")</f>
        <v>0.1619911208929482</v>
      </c>
      <c r="J597" s="32">
        <f>IFERROR(SQRT((1-I597^2)/U597), "X")</f>
        <v>1.0851079868427153E-2</v>
      </c>
      <c r="K597" s="32">
        <f t="shared" si="108"/>
        <v>92.156726530937277</v>
      </c>
      <c r="L597" s="8">
        <v>0</v>
      </c>
      <c r="M597" s="9">
        <v>1</v>
      </c>
      <c r="N597" s="8">
        <v>0</v>
      </c>
      <c r="O597" s="9">
        <v>0</v>
      </c>
      <c r="P597" s="9">
        <v>0</v>
      </c>
      <c r="Q597" s="9">
        <v>1</v>
      </c>
      <c r="R597" s="9">
        <v>0</v>
      </c>
      <c r="S597" s="8">
        <v>8284</v>
      </c>
      <c r="T597" s="9">
        <v>13</v>
      </c>
      <c r="U597" s="9">
        <f t="shared" si="109"/>
        <v>8270</v>
      </c>
      <c r="V597" s="9">
        <f>COUNTIF(B:B,B597)</f>
        <v>50</v>
      </c>
      <c r="W597" s="7">
        <f t="shared" si="103"/>
        <v>9.4307999999999996</v>
      </c>
      <c r="X597" s="7">
        <f>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0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v>0</v>
      </c>
      <c r="BU597" s="17">
        <v>1</v>
      </c>
      <c r="BV597">
        <v>0</v>
      </c>
      <c r="BW597">
        <v>0</v>
      </c>
      <c r="BX597">
        <v>1</v>
      </c>
      <c r="BY597" s="17">
        <v>0</v>
      </c>
      <c r="BZ597">
        <v>0</v>
      </c>
      <c r="CA597">
        <v>0</v>
      </c>
      <c r="CB597">
        <v>0</v>
      </c>
      <c r="CC597">
        <v>0</v>
      </c>
      <c r="CD597" s="17">
        <v>1</v>
      </c>
      <c r="CE597">
        <v>1</v>
      </c>
      <c r="CF597">
        <v>1</v>
      </c>
      <c r="CG597">
        <v>0</v>
      </c>
      <c r="CH597">
        <v>0</v>
      </c>
      <c r="CI597">
        <v>0</v>
      </c>
      <c r="CJ597">
        <v>1</v>
      </c>
      <c r="CK597">
        <v>0</v>
      </c>
      <c r="CL597">
        <v>1</v>
      </c>
      <c r="CM597">
        <v>0</v>
      </c>
      <c r="CN597">
        <v>0</v>
      </c>
      <c r="CO597">
        <v>0</v>
      </c>
      <c r="CP597" s="17">
        <v>1</v>
      </c>
      <c r="CQ597">
        <v>0</v>
      </c>
      <c r="CR597">
        <v>43</v>
      </c>
      <c r="CS597">
        <v>0</v>
      </c>
      <c r="CT597">
        <v>1</v>
      </c>
      <c r="CU597">
        <v>23</v>
      </c>
      <c r="DA597" s="33" t="s">
        <v>85</v>
      </c>
    </row>
    <row r="598" spans="1:105" x14ac:dyDescent="0.25">
      <c r="A598">
        <v>597</v>
      </c>
      <c r="B598">
        <v>38</v>
      </c>
      <c r="C598" s="24" t="s">
        <v>328</v>
      </c>
      <c r="D598" s="12">
        <v>7.5</v>
      </c>
      <c r="E598" s="13">
        <v>0.5</v>
      </c>
      <c r="F598" s="7">
        <f t="shared" si="105"/>
        <v>15</v>
      </c>
      <c r="G598" s="7">
        <f t="shared" si="106"/>
        <v>7</v>
      </c>
      <c r="H598" s="15">
        <f t="shared" si="107"/>
        <v>8</v>
      </c>
      <c r="I598" s="11">
        <f>IFERROR(F598/SQRT(F598^2+U598), "X")</f>
        <v>0.25800784355766804</v>
      </c>
      <c r="J598" s="32">
        <f>IFERROR(SQRT((1-I598^2)/U598), "X")</f>
        <v>1.7200522903844537E-2</v>
      </c>
      <c r="K598" s="32">
        <f t="shared" si="108"/>
        <v>58.137767414994528</v>
      </c>
      <c r="L598" s="8">
        <v>0</v>
      </c>
      <c r="M598" s="9">
        <v>1</v>
      </c>
      <c r="N598" s="8">
        <v>0</v>
      </c>
      <c r="O598" s="9">
        <v>0</v>
      </c>
      <c r="P598" s="9">
        <v>0</v>
      </c>
      <c r="Q598" s="9">
        <v>1</v>
      </c>
      <c r="R598" s="9">
        <v>0</v>
      </c>
      <c r="S598" s="8">
        <v>3169</v>
      </c>
      <c r="T598" s="9">
        <v>13</v>
      </c>
      <c r="U598" s="9">
        <f t="shared" si="109"/>
        <v>3155</v>
      </c>
      <c r="V598" s="9">
        <f>COUNTIF(B:B,B598)</f>
        <v>50</v>
      </c>
      <c r="W598" s="7">
        <f t="shared" si="103"/>
        <v>9.4307999999999996</v>
      </c>
      <c r="X598" s="7">
        <f>BM598-W598-6</f>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0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v>0</v>
      </c>
      <c r="BU598" s="17">
        <v>0</v>
      </c>
      <c r="BV598">
        <v>0</v>
      </c>
      <c r="BW598">
        <v>0</v>
      </c>
      <c r="BX598">
        <v>1</v>
      </c>
      <c r="BY598" s="17">
        <v>0</v>
      </c>
      <c r="BZ598">
        <v>0</v>
      </c>
      <c r="CA598">
        <v>0</v>
      </c>
      <c r="CB598">
        <v>0</v>
      </c>
      <c r="CC598">
        <v>0</v>
      </c>
      <c r="CD598" s="17">
        <v>1</v>
      </c>
      <c r="CE598">
        <v>1</v>
      </c>
      <c r="CF598">
        <v>1</v>
      </c>
      <c r="CG598">
        <v>0</v>
      </c>
      <c r="CH598">
        <v>0</v>
      </c>
      <c r="CI598">
        <v>0</v>
      </c>
      <c r="CJ598">
        <v>1</v>
      </c>
      <c r="CK598">
        <v>0</v>
      </c>
      <c r="CL598">
        <v>1</v>
      </c>
      <c r="CM598">
        <v>0</v>
      </c>
      <c r="CN598">
        <v>0</v>
      </c>
      <c r="CO598">
        <v>0</v>
      </c>
      <c r="CP598" s="17">
        <v>1</v>
      </c>
      <c r="CQ598">
        <v>0</v>
      </c>
      <c r="CR598">
        <v>43</v>
      </c>
      <c r="CS598">
        <v>0</v>
      </c>
      <c r="CT598">
        <v>1</v>
      </c>
      <c r="CU598">
        <v>23</v>
      </c>
      <c r="DA598" s="33" t="s">
        <v>85</v>
      </c>
    </row>
    <row r="599" spans="1:105" x14ac:dyDescent="0.25">
      <c r="A599">
        <v>598</v>
      </c>
      <c r="B599">
        <v>38</v>
      </c>
      <c r="C599" s="24" t="s">
        <v>328</v>
      </c>
      <c r="D599" s="12">
        <v>20.3</v>
      </c>
      <c r="E599" s="13">
        <v>2.9</v>
      </c>
      <c r="F599" s="7">
        <f t="shared" si="105"/>
        <v>7.0000000000000009</v>
      </c>
      <c r="G599" s="7">
        <f t="shared" si="106"/>
        <v>17.400000000000002</v>
      </c>
      <c r="H599" s="15">
        <f t="shared" si="107"/>
        <v>23.2</v>
      </c>
      <c r="I599" s="11">
        <f>IFERROR(F599/SQRT(F599^2+U599), "X")</f>
        <v>0.12382109909351439</v>
      </c>
      <c r="J599" s="32">
        <f>IFERROR(SQRT((1-I599^2)/U599), "X")</f>
        <v>1.7688728441930625E-2</v>
      </c>
      <c r="K599" s="32">
        <f t="shared" si="108"/>
        <v>56.53317610041028</v>
      </c>
      <c r="L599" s="8">
        <v>0</v>
      </c>
      <c r="M599" s="9">
        <v>1</v>
      </c>
      <c r="N599" s="8">
        <v>0</v>
      </c>
      <c r="O599" s="9">
        <v>0</v>
      </c>
      <c r="P599" s="9">
        <v>0</v>
      </c>
      <c r="Q599" s="9">
        <v>1</v>
      </c>
      <c r="R599" s="9">
        <v>0</v>
      </c>
      <c r="S599" s="8">
        <v>3161</v>
      </c>
      <c r="T599" s="9">
        <v>13</v>
      </c>
      <c r="U599" s="9">
        <f t="shared" si="109"/>
        <v>3147</v>
      </c>
      <c r="V599" s="9">
        <f>COUNTIF(B:B,B599)</f>
        <v>50</v>
      </c>
      <c r="W599" s="7">
        <f t="shared" si="103"/>
        <v>9.4307999999999996</v>
      </c>
      <c r="X599" s="7">
        <f>BM599-W599-6</f>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0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v>0</v>
      </c>
      <c r="BU599" s="17">
        <v>1</v>
      </c>
      <c r="BV599">
        <v>0</v>
      </c>
      <c r="BW599">
        <v>0</v>
      </c>
      <c r="BX599">
        <v>1</v>
      </c>
      <c r="BY599" s="17">
        <v>0</v>
      </c>
      <c r="BZ599">
        <v>0</v>
      </c>
      <c r="CA599">
        <v>0</v>
      </c>
      <c r="CB599">
        <v>0</v>
      </c>
      <c r="CC599">
        <v>0</v>
      </c>
      <c r="CD599" s="17">
        <v>1</v>
      </c>
      <c r="CE599">
        <v>1</v>
      </c>
      <c r="CF599">
        <v>1</v>
      </c>
      <c r="CG599">
        <v>0</v>
      </c>
      <c r="CH599">
        <v>0</v>
      </c>
      <c r="CI599">
        <v>0</v>
      </c>
      <c r="CJ599">
        <v>1</v>
      </c>
      <c r="CK599">
        <v>0</v>
      </c>
      <c r="CL599">
        <v>1</v>
      </c>
      <c r="CM599">
        <v>0</v>
      </c>
      <c r="CN599">
        <v>0</v>
      </c>
      <c r="CO599">
        <v>0</v>
      </c>
      <c r="CP599" s="17">
        <v>1</v>
      </c>
      <c r="CQ599">
        <v>0</v>
      </c>
      <c r="CR599">
        <v>43</v>
      </c>
      <c r="CS599">
        <v>0</v>
      </c>
      <c r="CT599">
        <v>1</v>
      </c>
      <c r="CU599">
        <v>23</v>
      </c>
      <c r="DA599" s="33" t="s">
        <v>85</v>
      </c>
    </row>
    <row r="600" spans="1:105" x14ac:dyDescent="0.25">
      <c r="A600">
        <v>599</v>
      </c>
      <c r="B600">
        <v>38</v>
      </c>
      <c r="C600" s="24" t="s">
        <v>328</v>
      </c>
      <c r="D600" s="12">
        <v>8.4</v>
      </c>
      <c r="E600" s="13">
        <v>3</v>
      </c>
      <c r="F600" s="7">
        <f t="shared" si="105"/>
        <v>2.8000000000000003</v>
      </c>
      <c r="G600" s="7">
        <f t="shared" si="106"/>
        <v>5.4</v>
      </c>
      <c r="H600" s="15">
        <f t="shared" si="107"/>
        <v>11.4</v>
      </c>
      <c r="I600" s="11">
        <f>IFERROR(F600/SQRT(F600^2+U600), "X")</f>
        <v>5.6227166832005605E-2</v>
      </c>
      <c r="J600" s="32">
        <f>IFERROR(SQRT((1-I600^2)/U600), "X")</f>
        <v>2.008113101143057E-2</v>
      </c>
      <c r="K600" s="32">
        <f t="shared" si="108"/>
        <v>49.797991927385986</v>
      </c>
      <c r="L600" s="8">
        <v>0</v>
      </c>
      <c r="M600" s="9">
        <v>1</v>
      </c>
      <c r="N600" s="8">
        <v>0</v>
      </c>
      <c r="O600" s="9">
        <v>0</v>
      </c>
      <c r="P600" s="9">
        <v>0</v>
      </c>
      <c r="Q600" s="9">
        <v>1</v>
      </c>
      <c r="R600" s="9">
        <v>0</v>
      </c>
      <c r="S600" s="8">
        <v>2486</v>
      </c>
      <c r="T600" s="9">
        <v>13</v>
      </c>
      <c r="U600" s="9">
        <f t="shared" si="109"/>
        <v>2472</v>
      </c>
      <c r="V600" s="9">
        <f>COUNTIF(B:B,B600)</f>
        <v>50</v>
      </c>
      <c r="W600" s="7">
        <f t="shared" si="103"/>
        <v>9.4307999999999996</v>
      </c>
      <c r="X600" s="7">
        <f>BM600-W600-6</f>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0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v>0</v>
      </c>
      <c r="BU600" s="17">
        <v>1</v>
      </c>
      <c r="BV600">
        <v>0</v>
      </c>
      <c r="BW600">
        <v>0</v>
      </c>
      <c r="BX600">
        <v>1</v>
      </c>
      <c r="BY600" s="17">
        <v>0</v>
      </c>
      <c r="BZ600">
        <v>0</v>
      </c>
      <c r="CA600">
        <v>0</v>
      </c>
      <c r="CB600">
        <v>0</v>
      </c>
      <c r="CC600">
        <v>0</v>
      </c>
      <c r="CD600" s="17">
        <v>1</v>
      </c>
      <c r="CE600">
        <v>1</v>
      </c>
      <c r="CF600">
        <v>1</v>
      </c>
      <c r="CG600">
        <v>0</v>
      </c>
      <c r="CH600">
        <v>0</v>
      </c>
      <c r="CI600">
        <v>0</v>
      </c>
      <c r="CJ600">
        <v>1</v>
      </c>
      <c r="CK600">
        <v>0</v>
      </c>
      <c r="CL600">
        <v>1</v>
      </c>
      <c r="CM600">
        <v>0</v>
      </c>
      <c r="CN600">
        <v>0</v>
      </c>
      <c r="CO600">
        <v>0</v>
      </c>
      <c r="CP600" s="17">
        <v>1</v>
      </c>
      <c r="CQ600">
        <v>0</v>
      </c>
      <c r="CR600">
        <v>43</v>
      </c>
      <c r="CS600">
        <v>0</v>
      </c>
      <c r="CT600">
        <v>1</v>
      </c>
      <c r="CU600">
        <v>23</v>
      </c>
      <c r="DA600" s="33" t="s">
        <v>85</v>
      </c>
    </row>
    <row r="601" spans="1:105" x14ac:dyDescent="0.25">
      <c r="A601">
        <v>600</v>
      </c>
      <c r="B601">
        <v>38</v>
      </c>
      <c r="C601" s="24" t="s">
        <v>328</v>
      </c>
      <c r="D601" s="12">
        <v>6.1</v>
      </c>
      <c r="E601" s="13">
        <v>0.6</v>
      </c>
      <c r="F601" s="7">
        <f t="shared" si="105"/>
        <v>10.166666666666666</v>
      </c>
      <c r="G601" s="7">
        <f t="shared" si="106"/>
        <v>5.5</v>
      </c>
      <c r="H601" s="15">
        <f t="shared" si="107"/>
        <v>6.6999999999999993</v>
      </c>
      <c r="I601" s="11">
        <f>IFERROR(F601/SQRT(F601^2+U601), "X")</f>
        <v>0.17810617536526374</v>
      </c>
      <c r="J601" s="32">
        <f>IFERROR(SQRT((1-I601^2)/U601), "X")</f>
        <v>1.7518640199862007E-2</v>
      </c>
      <c r="K601" s="32">
        <f t="shared" si="108"/>
        <v>57.082055946778155</v>
      </c>
      <c r="L601" s="8">
        <v>0</v>
      </c>
      <c r="M601" s="9">
        <v>1</v>
      </c>
      <c r="N601" s="8">
        <v>0</v>
      </c>
      <c r="O601" s="9">
        <v>0</v>
      </c>
      <c r="P601" s="9">
        <v>0</v>
      </c>
      <c r="Q601" s="9">
        <v>1</v>
      </c>
      <c r="R601" s="9">
        <v>0</v>
      </c>
      <c r="S601" s="8">
        <v>3169</v>
      </c>
      <c r="T601" s="9">
        <v>13</v>
      </c>
      <c r="U601" s="9">
        <f t="shared" si="109"/>
        <v>3155</v>
      </c>
      <c r="V601" s="9">
        <f>COUNTIF(B:B,B601)</f>
        <v>50</v>
      </c>
      <c r="W601" s="7">
        <f t="shared" si="103"/>
        <v>9.4307999999999996</v>
      </c>
      <c r="X601" s="7">
        <f>BM601-W601-6</f>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0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v>0</v>
      </c>
      <c r="BU601" s="17">
        <v>0</v>
      </c>
      <c r="BV601">
        <v>0</v>
      </c>
      <c r="BW601">
        <v>0</v>
      </c>
      <c r="BX601">
        <v>1</v>
      </c>
      <c r="BY601" s="17">
        <v>0</v>
      </c>
      <c r="BZ601">
        <v>0</v>
      </c>
      <c r="CA601">
        <v>0</v>
      </c>
      <c r="CB601">
        <v>0</v>
      </c>
      <c r="CC601">
        <v>0</v>
      </c>
      <c r="CD601" s="17">
        <v>1</v>
      </c>
      <c r="CE601">
        <v>1</v>
      </c>
      <c r="CF601">
        <v>1</v>
      </c>
      <c r="CG601">
        <v>0</v>
      </c>
      <c r="CH601">
        <v>0</v>
      </c>
      <c r="CI601">
        <v>0</v>
      </c>
      <c r="CJ601">
        <v>1</v>
      </c>
      <c r="CK601">
        <v>0</v>
      </c>
      <c r="CL601">
        <v>1</v>
      </c>
      <c r="CM601">
        <v>0</v>
      </c>
      <c r="CN601">
        <v>0</v>
      </c>
      <c r="CO601">
        <v>0</v>
      </c>
      <c r="CP601" s="17">
        <v>1</v>
      </c>
      <c r="CQ601">
        <v>0</v>
      </c>
      <c r="CR601">
        <v>43</v>
      </c>
      <c r="CS601">
        <v>0</v>
      </c>
      <c r="CT601">
        <v>1</v>
      </c>
      <c r="CU601">
        <v>23</v>
      </c>
      <c r="DA601" s="33" t="s">
        <v>85</v>
      </c>
    </row>
    <row r="602" spans="1:105" x14ac:dyDescent="0.25">
      <c r="A602">
        <v>601</v>
      </c>
      <c r="B602">
        <v>38</v>
      </c>
      <c r="C602" s="24" t="s">
        <v>328</v>
      </c>
      <c r="D602" s="12">
        <v>19.100000000000001</v>
      </c>
      <c r="E602" s="13">
        <v>3.1</v>
      </c>
      <c r="F602" s="7">
        <f t="shared" si="105"/>
        <v>6.161290322580645</v>
      </c>
      <c r="G602" s="7">
        <f t="shared" si="106"/>
        <v>16</v>
      </c>
      <c r="H602" s="15">
        <f t="shared" si="107"/>
        <v>22.200000000000003</v>
      </c>
      <c r="I602" s="11">
        <f>IFERROR(F602/SQRT(F602^2+U602), "X")</f>
        <v>0.12750634932750621</v>
      </c>
      <c r="J602" s="32">
        <f>IFERROR(SQRT((1-I602^2)/U602), "X")</f>
        <v>2.0694747796610954E-2</v>
      </c>
      <c r="K602" s="32">
        <f t="shared" si="108"/>
        <v>48.321439324994508</v>
      </c>
      <c r="L602" s="8">
        <v>0</v>
      </c>
      <c r="M602" s="9">
        <v>1</v>
      </c>
      <c r="N602" s="8">
        <v>0</v>
      </c>
      <c r="O602" s="9">
        <v>0</v>
      </c>
      <c r="P602" s="9">
        <v>0</v>
      </c>
      <c r="Q602" s="9">
        <v>1</v>
      </c>
      <c r="R602" s="9">
        <v>0</v>
      </c>
      <c r="S602" s="8">
        <v>2311</v>
      </c>
      <c r="T602" s="9">
        <v>13</v>
      </c>
      <c r="U602" s="9">
        <f t="shared" si="109"/>
        <v>2297</v>
      </c>
      <c r="V602" s="9">
        <f>COUNTIF(B:B,B602)</f>
        <v>50</v>
      </c>
      <c r="W602" s="7">
        <f t="shared" si="103"/>
        <v>9.4307999999999996</v>
      </c>
      <c r="X602" s="7">
        <f>BM602-W602-6</f>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0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v>0</v>
      </c>
      <c r="BU602" s="17">
        <v>1</v>
      </c>
      <c r="BV602">
        <v>0</v>
      </c>
      <c r="BW602">
        <v>0</v>
      </c>
      <c r="BX602">
        <v>1</v>
      </c>
      <c r="BY602" s="17">
        <v>0</v>
      </c>
      <c r="BZ602">
        <v>0</v>
      </c>
      <c r="CA602">
        <v>0</v>
      </c>
      <c r="CB602">
        <v>0</v>
      </c>
      <c r="CC602">
        <v>0</v>
      </c>
      <c r="CD602" s="17">
        <v>1</v>
      </c>
      <c r="CE602">
        <v>1</v>
      </c>
      <c r="CF602">
        <v>1</v>
      </c>
      <c r="CG602">
        <v>0</v>
      </c>
      <c r="CH602">
        <v>0</v>
      </c>
      <c r="CI602">
        <v>0</v>
      </c>
      <c r="CJ602">
        <v>1</v>
      </c>
      <c r="CK602">
        <v>0</v>
      </c>
      <c r="CL602">
        <v>1</v>
      </c>
      <c r="CM602">
        <v>0</v>
      </c>
      <c r="CN602">
        <v>0</v>
      </c>
      <c r="CO602">
        <v>0</v>
      </c>
      <c r="CP602" s="17">
        <v>1</v>
      </c>
      <c r="CQ602">
        <v>0</v>
      </c>
      <c r="CR602">
        <v>43</v>
      </c>
      <c r="CS602">
        <v>0</v>
      </c>
      <c r="CT602">
        <v>1</v>
      </c>
      <c r="CU602">
        <v>23</v>
      </c>
      <c r="DA602" s="33" t="s">
        <v>85</v>
      </c>
    </row>
    <row r="603" spans="1:105" x14ac:dyDescent="0.25">
      <c r="A603">
        <v>602</v>
      </c>
      <c r="B603">
        <v>38</v>
      </c>
      <c r="C603" s="24" t="s">
        <v>328</v>
      </c>
      <c r="D603" s="12">
        <v>8</v>
      </c>
      <c r="E603" s="13">
        <v>3.3</v>
      </c>
      <c r="F603" s="7">
        <f t="shared" si="105"/>
        <v>2.4242424242424243</v>
      </c>
      <c r="G603" s="7">
        <f t="shared" si="106"/>
        <v>4.7</v>
      </c>
      <c r="H603" s="15">
        <f t="shared" si="107"/>
        <v>11.3</v>
      </c>
      <c r="I603" s="11">
        <f>IFERROR(F603/SQRT(F603^2+U603), "X")</f>
        <v>5.4703978219744508E-2</v>
      </c>
      <c r="J603" s="32">
        <f>IFERROR(SQRT((1-I603^2)/U603), "X")</f>
        <v>2.2565391015644611E-2</v>
      </c>
      <c r="K603" s="32">
        <f t="shared" si="108"/>
        <v>44.31565131340728</v>
      </c>
      <c r="L603" s="8">
        <v>0</v>
      </c>
      <c r="M603" s="9">
        <v>1</v>
      </c>
      <c r="N603" s="8">
        <v>0</v>
      </c>
      <c r="O603" s="9">
        <v>0</v>
      </c>
      <c r="P603" s="9">
        <v>0</v>
      </c>
      <c r="Q603" s="9">
        <v>1</v>
      </c>
      <c r="R603" s="9">
        <v>0</v>
      </c>
      <c r="S603" s="8">
        <v>1972</v>
      </c>
      <c r="T603" s="9">
        <v>13</v>
      </c>
      <c r="U603" s="9">
        <f t="shared" si="109"/>
        <v>1958</v>
      </c>
      <c r="V603" s="9">
        <f>COUNTIF(B:B,B603)</f>
        <v>50</v>
      </c>
      <c r="W603" s="7">
        <f t="shared" si="103"/>
        <v>9.4307999999999996</v>
      </c>
      <c r="X603" s="7">
        <f>BM603-W603-6</f>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0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v>0</v>
      </c>
      <c r="BU603" s="17">
        <v>1</v>
      </c>
      <c r="BV603">
        <v>0</v>
      </c>
      <c r="BW603">
        <v>0</v>
      </c>
      <c r="BX603">
        <v>1</v>
      </c>
      <c r="BY603" s="17">
        <v>0</v>
      </c>
      <c r="BZ603">
        <v>0</v>
      </c>
      <c r="CA603">
        <v>0</v>
      </c>
      <c r="CB603">
        <v>0</v>
      </c>
      <c r="CC603">
        <v>0</v>
      </c>
      <c r="CD603" s="17">
        <v>1</v>
      </c>
      <c r="CE603">
        <v>1</v>
      </c>
      <c r="CF603">
        <v>1</v>
      </c>
      <c r="CG603">
        <v>0</v>
      </c>
      <c r="CH603">
        <v>0</v>
      </c>
      <c r="CI603">
        <v>0</v>
      </c>
      <c r="CJ603">
        <v>1</v>
      </c>
      <c r="CK603">
        <v>0</v>
      </c>
      <c r="CL603">
        <v>1</v>
      </c>
      <c r="CM603">
        <v>0</v>
      </c>
      <c r="CN603">
        <v>0</v>
      </c>
      <c r="CO603">
        <v>0</v>
      </c>
      <c r="CP603" s="17">
        <v>1</v>
      </c>
      <c r="CQ603">
        <v>0</v>
      </c>
      <c r="CR603">
        <v>43</v>
      </c>
      <c r="CS603">
        <v>0</v>
      </c>
      <c r="CT603">
        <v>1</v>
      </c>
      <c r="CU603">
        <v>23</v>
      </c>
      <c r="DA603" s="33" t="s">
        <v>85</v>
      </c>
    </row>
    <row r="604" spans="1:105" x14ac:dyDescent="0.25">
      <c r="A604">
        <v>603</v>
      </c>
      <c r="B604">
        <v>38</v>
      </c>
      <c r="C604" s="24" t="s">
        <v>328</v>
      </c>
      <c r="D604" s="12">
        <v>9.1999999999999993</v>
      </c>
      <c r="E604" s="13">
        <v>0.2</v>
      </c>
      <c r="F604" s="7">
        <f t="shared" si="105"/>
        <v>45.999999999999993</v>
      </c>
      <c r="G604" s="7">
        <f t="shared" si="106"/>
        <v>9</v>
      </c>
      <c r="H604" s="15">
        <f t="shared" si="107"/>
        <v>9.3999999999999986</v>
      </c>
      <c r="I604" s="11">
        <f>IFERROR(F604/SQRT(F604^2+U604), "X")</f>
        <v>0.39071541861692216</v>
      </c>
      <c r="J604" s="32">
        <f>IFERROR(SQRT((1-I604^2)/U604), "X")</f>
        <v>8.4938134481939605E-3</v>
      </c>
      <c r="K604" s="32">
        <f t="shared" si="108"/>
        <v>117.7327482054165</v>
      </c>
      <c r="L604" s="8">
        <v>0</v>
      </c>
      <c r="M604" s="9">
        <v>1</v>
      </c>
      <c r="N604" s="8">
        <v>0</v>
      </c>
      <c r="O604" s="9">
        <v>0</v>
      </c>
      <c r="P604" s="9">
        <v>0</v>
      </c>
      <c r="Q604" s="9">
        <v>1</v>
      </c>
      <c r="R604" s="9">
        <v>0</v>
      </c>
      <c r="S604" s="8">
        <v>11759</v>
      </c>
      <c r="T604" s="9">
        <v>13</v>
      </c>
      <c r="U604" s="9">
        <f t="shared" si="109"/>
        <v>11745</v>
      </c>
      <c r="V604" s="9">
        <f>COUNTIF(B:B,B604)</f>
        <v>50</v>
      </c>
      <c r="W604" s="7">
        <f t="shared" si="103"/>
        <v>9.4307999999999996</v>
      </c>
      <c r="X604" s="7">
        <f>BM604-W604-6</f>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0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v>0</v>
      </c>
      <c r="BU604" s="17">
        <v>0</v>
      </c>
      <c r="BV604">
        <v>0</v>
      </c>
      <c r="BW604">
        <v>0</v>
      </c>
      <c r="BX604">
        <v>1</v>
      </c>
      <c r="BY604" s="17">
        <v>0</v>
      </c>
      <c r="BZ604">
        <v>0</v>
      </c>
      <c r="CA604">
        <v>0</v>
      </c>
      <c r="CB604">
        <v>0</v>
      </c>
      <c r="CC604">
        <v>0</v>
      </c>
      <c r="CD604" s="17">
        <v>1</v>
      </c>
      <c r="CE604">
        <v>1</v>
      </c>
      <c r="CF604">
        <v>1</v>
      </c>
      <c r="CG604">
        <v>0</v>
      </c>
      <c r="CH604">
        <v>0</v>
      </c>
      <c r="CI604">
        <v>0</v>
      </c>
      <c r="CJ604">
        <v>1</v>
      </c>
      <c r="CK604">
        <v>0</v>
      </c>
      <c r="CL604">
        <v>1</v>
      </c>
      <c r="CM604">
        <v>0</v>
      </c>
      <c r="CN604">
        <v>0</v>
      </c>
      <c r="CO604">
        <v>0</v>
      </c>
      <c r="CP604" s="17">
        <v>1</v>
      </c>
      <c r="CQ604">
        <v>0</v>
      </c>
      <c r="CR604">
        <v>43</v>
      </c>
      <c r="CS604">
        <v>0</v>
      </c>
      <c r="CT604">
        <v>1</v>
      </c>
      <c r="CU604">
        <v>23</v>
      </c>
      <c r="DA604" s="33" t="s">
        <v>85</v>
      </c>
    </row>
    <row r="605" spans="1:105" x14ac:dyDescent="0.25">
      <c r="A605">
        <v>604</v>
      </c>
      <c r="B605">
        <v>38</v>
      </c>
      <c r="C605" s="24" t="s">
        <v>328</v>
      </c>
      <c r="D605" s="12">
        <v>16.3</v>
      </c>
      <c r="E605" s="13">
        <v>1.1000000000000001</v>
      </c>
      <c r="F605" s="7">
        <f t="shared" si="105"/>
        <v>14.818181818181818</v>
      </c>
      <c r="G605" s="7">
        <f t="shared" si="106"/>
        <v>15.200000000000001</v>
      </c>
      <c r="H605" s="15">
        <f t="shared" si="107"/>
        <v>17.400000000000002</v>
      </c>
      <c r="I605" s="11">
        <f>IFERROR(F605/SQRT(F605^2+U605), "X")</f>
        <v>0.13547096277416754</v>
      </c>
      <c r="J605" s="32">
        <f>IFERROR(SQRT((1-I605^2)/U605), "X")</f>
        <v>9.1422122117536374E-3</v>
      </c>
      <c r="K605" s="32">
        <f t="shared" si="108"/>
        <v>109.38271578451824</v>
      </c>
      <c r="L605" s="8">
        <v>0</v>
      </c>
      <c r="M605" s="9">
        <v>1</v>
      </c>
      <c r="N605" s="8">
        <v>0</v>
      </c>
      <c r="O605" s="9">
        <v>0</v>
      </c>
      <c r="P605" s="9">
        <v>0</v>
      </c>
      <c r="Q605" s="9">
        <v>1</v>
      </c>
      <c r="R605" s="9">
        <v>0</v>
      </c>
      <c r="S605" s="8">
        <v>11759</v>
      </c>
      <c r="T605" s="9">
        <v>13</v>
      </c>
      <c r="U605" s="9">
        <f t="shared" si="109"/>
        <v>11745</v>
      </c>
      <c r="V605" s="9">
        <f>COUNTIF(B:B,B605)</f>
        <v>50</v>
      </c>
      <c r="W605" s="7">
        <f t="shared" si="103"/>
        <v>9.4307999999999996</v>
      </c>
      <c r="X605" s="7">
        <f>BM605-W605-6</f>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0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v>0</v>
      </c>
      <c r="BU605" s="17">
        <v>1</v>
      </c>
      <c r="BV605">
        <v>0</v>
      </c>
      <c r="BW605">
        <v>0</v>
      </c>
      <c r="BX605">
        <v>1</v>
      </c>
      <c r="BY605" s="17">
        <v>0</v>
      </c>
      <c r="BZ605">
        <v>0</v>
      </c>
      <c r="CA605">
        <v>0</v>
      </c>
      <c r="CB605">
        <v>0</v>
      </c>
      <c r="CC605">
        <v>0</v>
      </c>
      <c r="CD605" s="17">
        <v>1</v>
      </c>
      <c r="CE605">
        <v>1</v>
      </c>
      <c r="CF605">
        <v>1</v>
      </c>
      <c r="CG605">
        <v>0</v>
      </c>
      <c r="CH605">
        <v>0</v>
      </c>
      <c r="CI605">
        <v>0</v>
      </c>
      <c r="CJ605">
        <v>1</v>
      </c>
      <c r="CK605">
        <v>0</v>
      </c>
      <c r="CL605">
        <v>1</v>
      </c>
      <c r="CM605">
        <v>0</v>
      </c>
      <c r="CN605">
        <v>0</v>
      </c>
      <c r="CO605">
        <v>0</v>
      </c>
      <c r="CP605" s="17">
        <v>1</v>
      </c>
      <c r="CQ605">
        <v>0</v>
      </c>
      <c r="CR605">
        <v>43</v>
      </c>
      <c r="CS605">
        <v>0</v>
      </c>
      <c r="CT605">
        <v>1</v>
      </c>
      <c r="CU605">
        <v>23</v>
      </c>
      <c r="DA605" s="33" t="s">
        <v>85</v>
      </c>
    </row>
    <row r="606" spans="1:105" x14ac:dyDescent="0.25">
      <c r="A606">
        <v>605</v>
      </c>
      <c r="B606">
        <v>38</v>
      </c>
      <c r="C606" s="24" t="s">
        <v>328</v>
      </c>
      <c r="D606" s="12">
        <v>12.6</v>
      </c>
      <c r="E606" s="13">
        <v>0.8</v>
      </c>
      <c r="F606" s="7">
        <f t="shared" si="105"/>
        <v>15.749999999999998</v>
      </c>
      <c r="G606" s="7">
        <f t="shared" si="106"/>
        <v>11.799999999999999</v>
      </c>
      <c r="H606" s="15">
        <f t="shared" si="107"/>
        <v>13.4</v>
      </c>
      <c r="I606" s="11">
        <f>IFERROR(F606/SQRT(F606^2+U606), "X")</f>
        <v>0.11981062609680501</v>
      </c>
      <c r="J606" s="32">
        <f>IFERROR(SQRT((1-I606^2)/U606), "X")</f>
        <v>7.607023879162224E-3</v>
      </c>
      <c r="K606" s="32">
        <f t="shared" si="108"/>
        <v>131.45745509479482</v>
      </c>
      <c r="L606" s="8">
        <v>0</v>
      </c>
      <c r="M606" s="9">
        <v>1</v>
      </c>
      <c r="N606" s="8">
        <v>0</v>
      </c>
      <c r="O606" s="9">
        <v>0</v>
      </c>
      <c r="P606" s="9">
        <v>0</v>
      </c>
      <c r="Q606" s="9">
        <v>1</v>
      </c>
      <c r="R606" s="9">
        <v>0</v>
      </c>
      <c r="S606" s="8">
        <v>17047</v>
      </c>
      <c r="T606" s="9">
        <v>13</v>
      </c>
      <c r="U606" s="9">
        <f t="shared" si="109"/>
        <v>17033</v>
      </c>
      <c r="V606" s="9">
        <f>COUNTIF(B:B,B606)</f>
        <v>50</v>
      </c>
      <c r="W606" s="7">
        <f t="shared" si="103"/>
        <v>9.4307999999999996</v>
      </c>
      <c r="X606" s="7">
        <f>BM606-W606-6</f>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0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v>0</v>
      </c>
      <c r="BU606" s="17">
        <v>1</v>
      </c>
      <c r="BV606">
        <v>0</v>
      </c>
      <c r="BW606">
        <v>0</v>
      </c>
      <c r="BX606">
        <v>1</v>
      </c>
      <c r="BY606" s="17">
        <v>0</v>
      </c>
      <c r="BZ606">
        <v>0</v>
      </c>
      <c r="CA606">
        <v>0</v>
      </c>
      <c r="CB606">
        <v>0</v>
      </c>
      <c r="CC606">
        <v>0</v>
      </c>
      <c r="CD606" s="17">
        <v>1</v>
      </c>
      <c r="CE606">
        <v>1</v>
      </c>
      <c r="CF606">
        <v>1</v>
      </c>
      <c r="CG606">
        <v>0</v>
      </c>
      <c r="CH606">
        <v>0</v>
      </c>
      <c r="CI606">
        <v>0</v>
      </c>
      <c r="CJ606">
        <v>1</v>
      </c>
      <c r="CK606">
        <v>0</v>
      </c>
      <c r="CL606">
        <v>1</v>
      </c>
      <c r="CM606">
        <v>0</v>
      </c>
      <c r="CN606">
        <v>0</v>
      </c>
      <c r="CO606">
        <v>0</v>
      </c>
      <c r="CP606" s="17">
        <v>1</v>
      </c>
      <c r="CQ606">
        <v>0</v>
      </c>
      <c r="CR606">
        <v>43</v>
      </c>
      <c r="CS606">
        <v>0</v>
      </c>
      <c r="CT606">
        <v>1</v>
      </c>
      <c r="CU606">
        <v>23</v>
      </c>
      <c r="DA606" s="33" t="s">
        <v>85</v>
      </c>
    </row>
    <row r="607" spans="1:105" x14ac:dyDescent="0.25">
      <c r="A607">
        <v>606</v>
      </c>
      <c r="B607">
        <v>38</v>
      </c>
      <c r="C607" s="24" t="s">
        <v>328</v>
      </c>
      <c r="D607" s="12">
        <v>10.3</v>
      </c>
      <c r="E607" s="13">
        <v>0.2</v>
      </c>
      <c r="F607" s="7">
        <f t="shared" si="105"/>
        <v>51.5</v>
      </c>
      <c r="G607" s="7">
        <f t="shared" si="106"/>
        <v>10.100000000000001</v>
      </c>
      <c r="H607" s="15">
        <f t="shared" si="107"/>
        <v>10.5</v>
      </c>
      <c r="I607" s="11">
        <f>IFERROR(F607/SQRT(F607^2+U607), "X")</f>
        <v>0.47764592668287958</v>
      </c>
      <c r="J607" s="32">
        <f>IFERROR(SQRT((1-I607^2)/U607), "X")</f>
        <v>9.2746781880170773E-3</v>
      </c>
      <c r="K607" s="32">
        <f t="shared" si="108"/>
        <v>107.82045260524555</v>
      </c>
      <c r="L607" s="8">
        <v>0</v>
      </c>
      <c r="M607" s="9">
        <v>1</v>
      </c>
      <c r="N607" s="8">
        <v>0</v>
      </c>
      <c r="O607" s="9">
        <v>0</v>
      </c>
      <c r="P607" s="9">
        <v>0</v>
      </c>
      <c r="Q607" s="9">
        <v>1</v>
      </c>
      <c r="R607" s="9">
        <v>0</v>
      </c>
      <c r="S607" s="8">
        <v>8987</v>
      </c>
      <c r="T607" s="9">
        <v>13</v>
      </c>
      <c r="U607" s="9">
        <f t="shared" si="109"/>
        <v>8973</v>
      </c>
      <c r="V607" s="9">
        <f>COUNTIF(B:B,B607)</f>
        <v>50</v>
      </c>
      <c r="W607" s="7">
        <f t="shared" si="103"/>
        <v>9.4307999999999996</v>
      </c>
      <c r="X607" s="7">
        <f>BM607-W607-6</f>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0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v>0</v>
      </c>
      <c r="BU607" s="17">
        <v>0</v>
      </c>
      <c r="BV607">
        <v>0</v>
      </c>
      <c r="BW607">
        <v>0</v>
      </c>
      <c r="BX607">
        <v>1</v>
      </c>
      <c r="BY607" s="17">
        <v>0</v>
      </c>
      <c r="BZ607">
        <v>0</v>
      </c>
      <c r="CA607">
        <v>0</v>
      </c>
      <c r="CB607">
        <v>0</v>
      </c>
      <c r="CC607">
        <v>0</v>
      </c>
      <c r="CD607" s="17">
        <v>1</v>
      </c>
      <c r="CE607">
        <v>1</v>
      </c>
      <c r="CF607">
        <v>1</v>
      </c>
      <c r="CG607">
        <v>0</v>
      </c>
      <c r="CH607">
        <v>0</v>
      </c>
      <c r="CI607">
        <v>0</v>
      </c>
      <c r="CJ607">
        <v>1</v>
      </c>
      <c r="CK607">
        <v>0</v>
      </c>
      <c r="CL607">
        <v>1</v>
      </c>
      <c r="CM607">
        <v>0</v>
      </c>
      <c r="CN607">
        <v>0</v>
      </c>
      <c r="CO607">
        <v>0</v>
      </c>
      <c r="CP607" s="17">
        <v>1</v>
      </c>
      <c r="CQ607">
        <v>0</v>
      </c>
      <c r="CR607">
        <v>43</v>
      </c>
      <c r="CS607">
        <v>0</v>
      </c>
      <c r="CT607">
        <v>1</v>
      </c>
      <c r="CU607">
        <v>23</v>
      </c>
      <c r="DA607" s="33" t="s">
        <v>85</v>
      </c>
    </row>
    <row r="608" spans="1:105" x14ac:dyDescent="0.25">
      <c r="A608">
        <v>607</v>
      </c>
      <c r="B608">
        <v>38</v>
      </c>
      <c r="C608" s="24" t="s">
        <v>328</v>
      </c>
      <c r="D608" s="12">
        <v>16.8</v>
      </c>
      <c r="E608" s="13">
        <v>1.1000000000000001</v>
      </c>
      <c r="F608" s="7">
        <f t="shared" ref="F608:F639" si="110">D608/E608</f>
        <v>15.272727272727272</v>
      </c>
      <c r="G608" s="7">
        <f t="shared" si="106"/>
        <v>15.700000000000001</v>
      </c>
      <c r="H608" s="15">
        <f t="shared" si="107"/>
        <v>17.900000000000002</v>
      </c>
      <c r="I608" s="11">
        <f>IFERROR(F608/SQRT(F608^2+U608), "X")</f>
        <v>0.15917507687208587</v>
      </c>
      <c r="J608" s="32">
        <f>IFERROR(SQRT((1-I608^2)/U608), "X")</f>
        <v>1.0422177652338957E-2</v>
      </c>
      <c r="K608" s="32">
        <f t="shared" si="108"/>
        <v>95.949237612120243</v>
      </c>
      <c r="L608" s="8">
        <v>0</v>
      </c>
      <c r="M608" s="9">
        <v>1</v>
      </c>
      <c r="N608" s="8">
        <v>0</v>
      </c>
      <c r="O608" s="9">
        <v>0</v>
      </c>
      <c r="P608" s="9">
        <v>0</v>
      </c>
      <c r="Q608" s="9">
        <v>1</v>
      </c>
      <c r="R608" s="9">
        <v>0</v>
      </c>
      <c r="S608" s="8">
        <v>8987</v>
      </c>
      <c r="T608" s="9">
        <v>13</v>
      </c>
      <c r="U608" s="9">
        <f t="shared" si="109"/>
        <v>8973</v>
      </c>
      <c r="V608" s="9">
        <f>COUNTIF(B:B,B608)</f>
        <v>50</v>
      </c>
      <c r="W608" s="7">
        <f t="shared" si="103"/>
        <v>9.4307999999999996</v>
      </c>
      <c r="X608" s="7">
        <f>BM608-W608-6</f>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0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v>0</v>
      </c>
      <c r="BU608" s="17">
        <v>1</v>
      </c>
      <c r="BV608">
        <v>0</v>
      </c>
      <c r="BW608">
        <v>0</v>
      </c>
      <c r="BX608">
        <v>1</v>
      </c>
      <c r="BY608" s="17">
        <v>0</v>
      </c>
      <c r="BZ608">
        <v>0</v>
      </c>
      <c r="CA608">
        <v>0</v>
      </c>
      <c r="CB608">
        <v>0</v>
      </c>
      <c r="CC608">
        <v>0</v>
      </c>
      <c r="CD608" s="17">
        <v>1</v>
      </c>
      <c r="CE608">
        <v>1</v>
      </c>
      <c r="CF608">
        <v>1</v>
      </c>
      <c r="CG608">
        <v>0</v>
      </c>
      <c r="CH608">
        <v>0</v>
      </c>
      <c r="CI608">
        <v>0</v>
      </c>
      <c r="CJ608">
        <v>1</v>
      </c>
      <c r="CK608">
        <v>0</v>
      </c>
      <c r="CL608">
        <v>1</v>
      </c>
      <c r="CM608">
        <v>0</v>
      </c>
      <c r="CN608">
        <v>0</v>
      </c>
      <c r="CO608">
        <v>0</v>
      </c>
      <c r="CP608" s="17">
        <v>1</v>
      </c>
      <c r="CQ608">
        <v>0</v>
      </c>
      <c r="CR608">
        <v>43</v>
      </c>
      <c r="CS608">
        <v>0</v>
      </c>
      <c r="CT608">
        <v>1</v>
      </c>
      <c r="CU608">
        <v>23</v>
      </c>
      <c r="DA608" s="33" t="s">
        <v>85</v>
      </c>
    </row>
    <row r="609" spans="1:105" x14ac:dyDescent="0.25">
      <c r="A609">
        <v>608</v>
      </c>
      <c r="B609">
        <v>38</v>
      </c>
      <c r="C609" s="24" t="s">
        <v>328</v>
      </c>
      <c r="D609" s="12">
        <v>12</v>
      </c>
      <c r="E609" s="13">
        <v>0.6</v>
      </c>
      <c r="F609" s="7">
        <f t="shared" si="110"/>
        <v>20</v>
      </c>
      <c r="G609" s="7">
        <f t="shared" si="106"/>
        <v>11.4</v>
      </c>
      <c r="H609" s="15">
        <f t="shared" si="107"/>
        <v>12.6</v>
      </c>
      <c r="I609" s="11">
        <f>IFERROR(F609/SQRT(F609^2+U609), "X")</f>
        <v>0.38454428462686413</v>
      </c>
      <c r="J609" s="32">
        <f>IFERROR(SQRT((1-I609^2)/U609), "X")</f>
        <v>1.9227214231343204E-2</v>
      </c>
      <c r="K609" s="32">
        <f t="shared" si="108"/>
        <v>52.009614495783381</v>
      </c>
      <c r="L609" s="8">
        <v>0</v>
      </c>
      <c r="M609" s="9">
        <v>1</v>
      </c>
      <c r="N609" s="8">
        <v>0</v>
      </c>
      <c r="O609" s="9">
        <v>0</v>
      </c>
      <c r="P609" s="9">
        <v>0</v>
      </c>
      <c r="Q609" s="9">
        <v>1</v>
      </c>
      <c r="R609" s="9">
        <v>0</v>
      </c>
      <c r="S609" s="8">
        <v>2319</v>
      </c>
      <c r="T609" s="9">
        <v>13</v>
      </c>
      <c r="U609" s="9">
        <f t="shared" si="109"/>
        <v>2305</v>
      </c>
      <c r="V609" s="9">
        <f>COUNTIF(B:B,B609)</f>
        <v>50</v>
      </c>
      <c r="W609" s="7">
        <f t="shared" si="103"/>
        <v>9.4307999999999996</v>
      </c>
      <c r="X609" s="7">
        <f>BM609-W609-6</f>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0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v>0</v>
      </c>
      <c r="BU609" s="17">
        <v>0</v>
      </c>
      <c r="BV609">
        <v>0</v>
      </c>
      <c r="BW609">
        <v>0</v>
      </c>
      <c r="BX609">
        <v>1</v>
      </c>
      <c r="BY609" s="17">
        <v>0</v>
      </c>
      <c r="BZ609">
        <v>0</v>
      </c>
      <c r="CA609">
        <v>0</v>
      </c>
      <c r="CB609">
        <v>0</v>
      </c>
      <c r="CC609">
        <v>0</v>
      </c>
      <c r="CD609" s="17">
        <v>1</v>
      </c>
      <c r="CE609">
        <v>1</v>
      </c>
      <c r="CF609">
        <v>1</v>
      </c>
      <c r="CG609">
        <v>0</v>
      </c>
      <c r="CH609">
        <v>0</v>
      </c>
      <c r="CI609">
        <v>0</v>
      </c>
      <c r="CJ609">
        <v>1</v>
      </c>
      <c r="CK609">
        <v>0</v>
      </c>
      <c r="CL609">
        <v>1</v>
      </c>
      <c r="CM609">
        <v>0</v>
      </c>
      <c r="CN609">
        <v>0</v>
      </c>
      <c r="CO609">
        <v>0</v>
      </c>
      <c r="CP609" s="17">
        <v>1</v>
      </c>
      <c r="CQ609">
        <v>0</v>
      </c>
      <c r="CR609">
        <v>43</v>
      </c>
      <c r="CS609">
        <v>0</v>
      </c>
      <c r="CT609">
        <v>1</v>
      </c>
      <c r="CU609">
        <v>23</v>
      </c>
      <c r="DA609" s="33" t="s">
        <v>85</v>
      </c>
    </row>
    <row r="610" spans="1:105" x14ac:dyDescent="0.25">
      <c r="A610">
        <v>609</v>
      </c>
      <c r="B610">
        <v>38</v>
      </c>
      <c r="C610" s="24" t="s">
        <v>328</v>
      </c>
      <c r="D610" s="12">
        <v>24.1</v>
      </c>
      <c r="E610" s="13">
        <v>3</v>
      </c>
      <c r="F610" s="7">
        <f t="shared" si="110"/>
        <v>8.0333333333333332</v>
      </c>
      <c r="G610" s="7">
        <f t="shared" si="106"/>
        <v>21.1</v>
      </c>
      <c r="H610" s="15">
        <f t="shared" si="107"/>
        <v>27.1</v>
      </c>
      <c r="I610" s="11">
        <f>IFERROR(F610/SQRT(F610^2+U610), "X")</f>
        <v>0.15218210253381906</v>
      </c>
      <c r="J610" s="32">
        <f>IFERROR(SQRT((1-I610^2)/U610), "X")</f>
        <v>1.8943830190931835E-2</v>
      </c>
      <c r="K610" s="32">
        <f t="shared" si="108"/>
        <v>52.787635336738134</v>
      </c>
      <c r="L610" s="8">
        <v>0</v>
      </c>
      <c r="M610" s="9">
        <v>1</v>
      </c>
      <c r="N610" s="8">
        <v>0</v>
      </c>
      <c r="O610" s="9">
        <v>0</v>
      </c>
      <c r="P610" s="9">
        <v>0</v>
      </c>
      <c r="Q610" s="9">
        <v>1</v>
      </c>
      <c r="R610" s="9">
        <v>0</v>
      </c>
      <c r="S610" s="8">
        <v>2736</v>
      </c>
      <c r="T610" s="9">
        <v>13</v>
      </c>
      <c r="U610" s="9">
        <f t="shared" si="109"/>
        <v>2722</v>
      </c>
      <c r="V610" s="9">
        <f>COUNTIF(B:B,B610)</f>
        <v>50</v>
      </c>
      <c r="W610" s="7">
        <f t="shared" si="103"/>
        <v>9.4307999999999996</v>
      </c>
      <c r="X610" s="7">
        <f>BM610-W610-6</f>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0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v>0</v>
      </c>
      <c r="BU610" s="17">
        <v>1</v>
      </c>
      <c r="BV610">
        <v>0</v>
      </c>
      <c r="BW610">
        <v>0</v>
      </c>
      <c r="BX610">
        <v>1</v>
      </c>
      <c r="BY610" s="17">
        <v>0</v>
      </c>
      <c r="BZ610">
        <v>0</v>
      </c>
      <c r="CA610">
        <v>0</v>
      </c>
      <c r="CB610">
        <v>0</v>
      </c>
      <c r="CC610">
        <v>0</v>
      </c>
      <c r="CD610" s="17">
        <v>1</v>
      </c>
      <c r="CE610">
        <v>1</v>
      </c>
      <c r="CF610">
        <v>1</v>
      </c>
      <c r="CG610">
        <v>0</v>
      </c>
      <c r="CH610">
        <v>0</v>
      </c>
      <c r="CI610">
        <v>0</v>
      </c>
      <c r="CJ610">
        <v>1</v>
      </c>
      <c r="CK610">
        <v>0</v>
      </c>
      <c r="CL610">
        <v>1</v>
      </c>
      <c r="CM610">
        <v>0</v>
      </c>
      <c r="CN610">
        <v>0</v>
      </c>
      <c r="CO610">
        <v>0</v>
      </c>
      <c r="CP610" s="17">
        <v>1</v>
      </c>
      <c r="CQ610">
        <v>0</v>
      </c>
      <c r="CR610">
        <v>43</v>
      </c>
      <c r="CS610">
        <v>0</v>
      </c>
      <c r="CT610">
        <v>1</v>
      </c>
      <c r="CU610">
        <v>23</v>
      </c>
      <c r="DA610" s="33" t="s">
        <v>85</v>
      </c>
    </row>
    <row r="611" spans="1:105" x14ac:dyDescent="0.25">
      <c r="A611">
        <v>610</v>
      </c>
      <c r="B611">
        <v>38</v>
      </c>
      <c r="C611" s="24" t="s">
        <v>328</v>
      </c>
      <c r="D611" s="12">
        <v>21.9</v>
      </c>
      <c r="E611" s="13">
        <v>2.5</v>
      </c>
      <c r="F611" s="7">
        <f t="shared" si="110"/>
        <v>8.76</v>
      </c>
      <c r="G611" s="7">
        <f t="shared" si="106"/>
        <v>19.399999999999999</v>
      </c>
      <c r="H611" s="15">
        <f t="shared" si="107"/>
        <v>24.4</v>
      </c>
      <c r="I611" s="11">
        <f>IFERROR(F611/SQRT(F611^2+U611), "X")</f>
        <v>0.18622549971585556</v>
      </c>
      <c r="J611" s="32">
        <f>IFERROR(SQRT((1-I611^2)/U611), "X")</f>
        <v>2.1258618689024608E-2</v>
      </c>
      <c r="K611" s="32">
        <f t="shared" si="108"/>
        <v>47.039744897267461</v>
      </c>
      <c r="L611" s="8">
        <v>0</v>
      </c>
      <c r="M611" s="9">
        <v>1</v>
      </c>
      <c r="N611" s="8">
        <v>0</v>
      </c>
      <c r="O611" s="9">
        <v>0</v>
      </c>
      <c r="P611" s="9">
        <v>0</v>
      </c>
      <c r="Q611" s="9">
        <v>1</v>
      </c>
      <c r="R611" s="9">
        <v>0</v>
      </c>
      <c r="S611" s="8">
        <v>2150</v>
      </c>
      <c r="T611" s="9">
        <v>13</v>
      </c>
      <c r="U611" s="9">
        <f t="shared" si="109"/>
        <v>2136</v>
      </c>
      <c r="V611" s="9">
        <f>COUNTIF(B:B,B611)</f>
        <v>50</v>
      </c>
      <c r="W611" s="7">
        <f t="shared" si="103"/>
        <v>9.4307999999999996</v>
      </c>
      <c r="X611" s="7">
        <f>BM611-W611-6</f>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0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v>0</v>
      </c>
      <c r="BU611" s="17">
        <v>1</v>
      </c>
      <c r="BV611">
        <v>0</v>
      </c>
      <c r="BW611">
        <v>0</v>
      </c>
      <c r="BX611">
        <v>1</v>
      </c>
      <c r="BY611" s="17">
        <v>0</v>
      </c>
      <c r="BZ611">
        <v>0</v>
      </c>
      <c r="CA611">
        <v>0</v>
      </c>
      <c r="CB611">
        <v>0</v>
      </c>
      <c r="CC611">
        <v>0</v>
      </c>
      <c r="CD611" s="17">
        <v>1</v>
      </c>
      <c r="CE611">
        <v>1</v>
      </c>
      <c r="CF611">
        <v>1</v>
      </c>
      <c r="CG611">
        <v>0</v>
      </c>
      <c r="CH611">
        <v>0</v>
      </c>
      <c r="CI611">
        <v>0</v>
      </c>
      <c r="CJ611">
        <v>1</v>
      </c>
      <c r="CK611">
        <v>0</v>
      </c>
      <c r="CL611">
        <v>1</v>
      </c>
      <c r="CM611">
        <v>0</v>
      </c>
      <c r="CN611">
        <v>0</v>
      </c>
      <c r="CO611">
        <v>0</v>
      </c>
      <c r="CP611" s="17">
        <v>1</v>
      </c>
      <c r="CQ611">
        <v>0</v>
      </c>
      <c r="CR611">
        <v>43</v>
      </c>
      <c r="CS611">
        <v>0</v>
      </c>
      <c r="CT611">
        <v>1</v>
      </c>
      <c r="CU611">
        <v>23</v>
      </c>
      <c r="DA611" s="33" t="s">
        <v>85</v>
      </c>
    </row>
    <row r="612" spans="1:105" x14ac:dyDescent="0.25">
      <c r="A612">
        <v>611</v>
      </c>
      <c r="B612">
        <v>38</v>
      </c>
      <c r="C612" s="24" t="s">
        <v>328</v>
      </c>
      <c r="D612" s="12">
        <v>10.7</v>
      </c>
      <c r="E612" s="13">
        <v>0.7</v>
      </c>
      <c r="F612" s="7">
        <f t="shared" si="110"/>
        <v>15.285714285714286</v>
      </c>
      <c r="G612" s="7">
        <f t="shared" si="106"/>
        <v>10</v>
      </c>
      <c r="H612" s="15">
        <f t="shared" si="107"/>
        <v>11.399999999999999</v>
      </c>
      <c r="I612" s="11">
        <f>IFERROR(F612/SQRT(F612^2+U612), "X")</f>
        <v>0.32584416439046376</v>
      </c>
      <c r="J612" s="32">
        <f>IFERROR(SQRT((1-I612^2)/U612), "X")</f>
        <v>2.1316907950777998E-2</v>
      </c>
      <c r="K612" s="32">
        <f t="shared" si="108"/>
        <v>46.911118737720273</v>
      </c>
      <c r="L612" s="8">
        <v>0</v>
      </c>
      <c r="M612" s="9">
        <v>1</v>
      </c>
      <c r="N612" s="8">
        <v>0</v>
      </c>
      <c r="O612" s="9">
        <v>0</v>
      </c>
      <c r="P612" s="9">
        <v>0</v>
      </c>
      <c r="Q612" s="9">
        <v>1</v>
      </c>
      <c r="R612" s="9">
        <v>0</v>
      </c>
      <c r="S612" s="8">
        <v>1981</v>
      </c>
      <c r="T612" s="9">
        <v>13</v>
      </c>
      <c r="U612" s="9">
        <f t="shared" si="109"/>
        <v>1967</v>
      </c>
      <c r="V612" s="9">
        <f>COUNTIF(B:B,B612)</f>
        <v>50</v>
      </c>
      <c r="W612" s="7">
        <f t="shared" si="103"/>
        <v>9.4307999999999996</v>
      </c>
      <c r="X612" s="7">
        <f>BM612-W612-6</f>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0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v>0</v>
      </c>
      <c r="BU612" s="17">
        <v>0</v>
      </c>
      <c r="BV612">
        <v>0</v>
      </c>
      <c r="BW612">
        <v>0</v>
      </c>
      <c r="BX612">
        <v>1</v>
      </c>
      <c r="BY612" s="17">
        <v>0</v>
      </c>
      <c r="BZ612">
        <v>0</v>
      </c>
      <c r="CA612">
        <v>0</v>
      </c>
      <c r="CB612">
        <v>0</v>
      </c>
      <c r="CC612">
        <v>0</v>
      </c>
      <c r="CD612" s="17">
        <v>1</v>
      </c>
      <c r="CE612">
        <v>1</v>
      </c>
      <c r="CF612">
        <v>1</v>
      </c>
      <c r="CG612">
        <v>0</v>
      </c>
      <c r="CH612">
        <v>0</v>
      </c>
      <c r="CI612">
        <v>0</v>
      </c>
      <c r="CJ612">
        <v>1</v>
      </c>
      <c r="CK612">
        <v>0</v>
      </c>
      <c r="CL612">
        <v>1</v>
      </c>
      <c r="CM612">
        <v>0</v>
      </c>
      <c r="CN612">
        <v>0</v>
      </c>
      <c r="CO612">
        <v>0</v>
      </c>
      <c r="CP612" s="17">
        <v>1</v>
      </c>
      <c r="CQ612">
        <v>0</v>
      </c>
      <c r="CR612">
        <v>43</v>
      </c>
      <c r="CS612">
        <v>0</v>
      </c>
      <c r="CT612">
        <v>1</v>
      </c>
      <c r="CU612">
        <v>23</v>
      </c>
      <c r="DA612" s="33" t="s">
        <v>85</v>
      </c>
    </row>
    <row r="613" spans="1:105" x14ac:dyDescent="0.25">
      <c r="A613">
        <v>612</v>
      </c>
      <c r="B613">
        <v>38</v>
      </c>
      <c r="C613" s="24" t="s">
        <v>328</v>
      </c>
      <c r="D613" s="12">
        <v>21.5</v>
      </c>
      <c r="E613" s="13">
        <v>4.3</v>
      </c>
      <c r="F613" s="7">
        <f t="shared" si="110"/>
        <v>5</v>
      </c>
      <c r="G613" s="7">
        <f t="shared" si="106"/>
        <v>17.2</v>
      </c>
      <c r="H613" s="15">
        <f t="shared" si="107"/>
        <v>25.8</v>
      </c>
      <c r="I613" s="11">
        <f>IFERROR(F613/SQRT(F613^2+U613), "X")</f>
        <v>0.11211213233271874</v>
      </c>
      <c r="J613" s="32">
        <f>IFERROR(SQRT((1-I613^2)/U613), "X")</f>
        <v>2.242242646654375E-2</v>
      </c>
      <c r="K613" s="32">
        <f t="shared" si="108"/>
        <v>44.598206241955516</v>
      </c>
      <c r="L613" s="8">
        <v>0</v>
      </c>
      <c r="M613" s="9">
        <v>1</v>
      </c>
      <c r="N613" s="8">
        <v>0</v>
      </c>
      <c r="O613" s="9">
        <v>0</v>
      </c>
      <c r="P613" s="9">
        <v>0</v>
      </c>
      <c r="Q613" s="9">
        <v>1</v>
      </c>
      <c r="R613" s="9">
        <v>0</v>
      </c>
      <c r="S613" s="8">
        <v>1978</v>
      </c>
      <c r="T613" s="9">
        <v>13</v>
      </c>
      <c r="U613" s="9">
        <f t="shared" si="109"/>
        <v>1964</v>
      </c>
      <c r="V613" s="9">
        <f>COUNTIF(B:B,B613)</f>
        <v>50</v>
      </c>
      <c r="W613" s="7">
        <f t="shared" si="103"/>
        <v>9.4307999999999996</v>
      </c>
      <c r="X613" s="7">
        <f>BM613-W613-6</f>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0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v>0</v>
      </c>
      <c r="BU613" s="17">
        <v>1</v>
      </c>
      <c r="BV613">
        <v>0</v>
      </c>
      <c r="BW613">
        <v>0</v>
      </c>
      <c r="BX613">
        <v>1</v>
      </c>
      <c r="BY613" s="17">
        <v>0</v>
      </c>
      <c r="BZ613">
        <v>0</v>
      </c>
      <c r="CA613">
        <v>0</v>
      </c>
      <c r="CB613">
        <v>0</v>
      </c>
      <c r="CC613">
        <v>0</v>
      </c>
      <c r="CD613" s="17">
        <v>1</v>
      </c>
      <c r="CE613">
        <v>1</v>
      </c>
      <c r="CF613">
        <v>1</v>
      </c>
      <c r="CG613">
        <v>0</v>
      </c>
      <c r="CH613">
        <v>0</v>
      </c>
      <c r="CI613">
        <v>0</v>
      </c>
      <c r="CJ613">
        <v>1</v>
      </c>
      <c r="CK613">
        <v>0</v>
      </c>
      <c r="CL613">
        <v>1</v>
      </c>
      <c r="CM613">
        <v>0</v>
      </c>
      <c r="CN613">
        <v>0</v>
      </c>
      <c r="CO613">
        <v>0</v>
      </c>
      <c r="CP613" s="17">
        <v>1</v>
      </c>
      <c r="CQ613">
        <v>0</v>
      </c>
      <c r="CR613">
        <v>43</v>
      </c>
      <c r="CS613">
        <v>0</v>
      </c>
      <c r="CT613">
        <v>1</v>
      </c>
      <c r="CU613">
        <v>23</v>
      </c>
      <c r="DA613" s="33" t="s">
        <v>85</v>
      </c>
    </row>
    <row r="614" spans="1:105" s="141" customFormat="1" x14ac:dyDescent="0.25">
      <c r="A614" s="141">
        <v>613</v>
      </c>
      <c r="B614" s="141">
        <v>38</v>
      </c>
      <c r="C614" s="142" t="s">
        <v>328</v>
      </c>
      <c r="D614" s="143">
        <v>20.7</v>
      </c>
      <c r="E614" s="144">
        <v>3.2</v>
      </c>
      <c r="F614" s="145">
        <f t="shared" si="110"/>
        <v>6.4687499999999991</v>
      </c>
      <c r="G614" s="145">
        <f t="shared" si="106"/>
        <v>17.5</v>
      </c>
      <c r="H614" s="146">
        <f t="shared" si="107"/>
        <v>23.9</v>
      </c>
      <c r="I614" s="147">
        <f>IFERROR(F614/SQRT(F614^2+U614), "X")</f>
        <v>0.15598245363248828</v>
      </c>
      <c r="J614" s="148">
        <f>IFERROR(SQRT((1-I614^2)/U614), "X")</f>
        <v>2.4113229547051335E-2</v>
      </c>
      <c r="K614" s="148">
        <f t="shared" si="108"/>
        <v>41.471010676887289</v>
      </c>
      <c r="L614" s="149">
        <v>0</v>
      </c>
      <c r="M614" s="150">
        <v>1</v>
      </c>
      <c r="N614" s="149">
        <v>0</v>
      </c>
      <c r="O614" s="150">
        <v>0</v>
      </c>
      <c r="P614" s="150">
        <v>0</v>
      </c>
      <c r="Q614" s="150">
        <v>1</v>
      </c>
      <c r="R614" s="150">
        <v>0</v>
      </c>
      <c r="S614" s="149">
        <v>1692</v>
      </c>
      <c r="T614" s="150">
        <v>13</v>
      </c>
      <c r="U614" s="150">
        <f t="shared" si="109"/>
        <v>1678</v>
      </c>
      <c r="V614" s="150">
        <f>COUNTIF(B:B,B614)</f>
        <v>50</v>
      </c>
      <c r="W614" s="145">
        <f t="shared" si="103"/>
        <v>9.4307999999999996</v>
      </c>
      <c r="X614" s="145">
        <f>BM614-W614-6</f>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0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41">
        <v>0</v>
      </c>
      <c r="BU614" s="155">
        <v>1</v>
      </c>
      <c r="BV614" s="141">
        <v>0</v>
      </c>
      <c r="BW614" s="141">
        <v>0</v>
      </c>
      <c r="BX614" s="141">
        <v>1</v>
      </c>
      <c r="BY614" s="155">
        <v>0</v>
      </c>
      <c r="BZ614" s="141">
        <v>0</v>
      </c>
      <c r="CA614" s="141">
        <v>0</v>
      </c>
      <c r="CB614" s="141">
        <v>0</v>
      </c>
      <c r="CC614" s="141">
        <v>0</v>
      </c>
      <c r="CD614" s="155">
        <v>1</v>
      </c>
      <c r="CE614" s="141">
        <v>1</v>
      </c>
      <c r="CF614" s="141">
        <v>1</v>
      </c>
      <c r="CG614" s="141">
        <v>0</v>
      </c>
      <c r="CH614" s="141">
        <v>0</v>
      </c>
      <c r="CI614" s="141">
        <v>0</v>
      </c>
      <c r="CJ614" s="141">
        <v>1</v>
      </c>
      <c r="CK614" s="141">
        <v>0</v>
      </c>
      <c r="CL614">
        <v>1</v>
      </c>
      <c r="CM614" s="141">
        <v>0</v>
      </c>
      <c r="CN614" s="141">
        <v>0</v>
      </c>
      <c r="CO614" s="141">
        <v>0</v>
      </c>
      <c r="CP614" s="155">
        <v>1</v>
      </c>
      <c r="CQ614">
        <v>0</v>
      </c>
      <c r="CR614">
        <v>43</v>
      </c>
      <c r="CS614">
        <v>0</v>
      </c>
      <c r="CT614" s="141">
        <v>1</v>
      </c>
      <c r="CU614" s="141">
        <v>23</v>
      </c>
      <c r="CV614" s="157"/>
      <c r="DA614" s="33" t="s">
        <v>85</v>
      </c>
    </row>
    <row r="615" spans="1:105" x14ac:dyDescent="0.25">
      <c r="A615">
        <v>614</v>
      </c>
      <c r="B615">
        <v>39</v>
      </c>
      <c r="C615" s="24" t="s">
        <v>330</v>
      </c>
      <c r="D615" s="12">
        <v>5.6</v>
      </c>
      <c r="E615" s="13">
        <v>0.08</v>
      </c>
      <c r="F615" s="7">
        <f t="shared" si="110"/>
        <v>70</v>
      </c>
      <c r="G615" s="7">
        <f t="shared" si="106"/>
        <v>5.52</v>
      </c>
      <c r="H615" s="15">
        <f t="shared" si="107"/>
        <v>5.68</v>
      </c>
      <c r="I615" s="11">
        <f>IFERROR(F615/SQRT(F615^2+U615), "X")</f>
        <v>0.45067594598575533</v>
      </c>
      <c r="J615" s="32">
        <f>IFERROR(SQRT((1-I615^2)/U615), "X")</f>
        <v>6.4382277997965046E-3</v>
      </c>
      <c r="K615" s="32">
        <f t="shared" si="108"/>
        <v>155.32224567009067</v>
      </c>
      <c r="L615" s="8">
        <v>0</v>
      </c>
      <c r="M615" s="9">
        <v>1</v>
      </c>
      <c r="N615" s="8">
        <v>0</v>
      </c>
      <c r="O615" s="9">
        <v>0</v>
      </c>
      <c r="P615" s="9">
        <v>1</v>
      </c>
      <c r="Q615" s="9">
        <v>0</v>
      </c>
      <c r="R615" s="9">
        <v>0</v>
      </c>
      <c r="S615" s="8">
        <v>19234</v>
      </c>
      <c r="T615" s="9">
        <v>8</v>
      </c>
      <c r="U615" s="9">
        <f t="shared" si="109"/>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11">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6+W615+X615</f>
        <v>33</v>
      </c>
      <c r="BN615">
        <v>1</v>
      </c>
      <c r="BO615">
        <v>0</v>
      </c>
      <c r="BP615">
        <v>0</v>
      </c>
      <c r="BQ615">
        <v>0</v>
      </c>
      <c r="BR615">
        <v>0</v>
      </c>
      <c r="BS615">
        <v>0</v>
      </c>
      <c r="BT615">
        <v>0</v>
      </c>
      <c r="BU615" s="17">
        <v>0</v>
      </c>
      <c r="BV615">
        <v>0</v>
      </c>
      <c r="BW615">
        <v>0</v>
      </c>
      <c r="BX615">
        <v>0</v>
      </c>
      <c r="BY615" s="17">
        <v>1</v>
      </c>
      <c r="BZ615">
        <v>0</v>
      </c>
      <c r="CA615">
        <v>0</v>
      </c>
      <c r="CB615">
        <v>0</v>
      </c>
      <c r="CC615">
        <v>0</v>
      </c>
      <c r="CD615" s="17">
        <v>1</v>
      </c>
      <c r="CE615">
        <v>0</v>
      </c>
      <c r="CF615">
        <v>0</v>
      </c>
      <c r="CG615">
        <v>1</v>
      </c>
      <c r="CH615">
        <v>1</v>
      </c>
      <c r="CI615">
        <v>0</v>
      </c>
      <c r="CJ615">
        <v>0</v>
      </c>
      <c r="CK615">
        <v>0</v>
      </c>
      <c r="CL615">
        <v>0</v>
      </c>
      <c r="CM615">
        <v>0</v>
      </c>
      <c r="CN615">
        <v>0</v>
      </c>
      <c r="CO615">
        <v>0</v>
      </c>
      <c r="CP615" s="17">
        <v>0</v>
      </c>
      <c r="CQ615">
        <v>0</v>
      </c>
      <c r="CR615">
        <v>0</v>
      </c>
      <c r="CS615">
        <v>0</v>
      </c>
      <c r="CT615">
        <v>1</v>
      </c>
      <c r="CU615">
        <v>27</v>
      </c>
      <c r="DA615" s="33" t="s">
        <v>85</v>
      </c>
    </row>
    <row r="616" spans="1:105" x14ac:dyDescent="0.25">
      <c r="A616">
        <v>615</v>
      </c>
      <c r="B616">
        <v>39</v>
      </c>
      <c r="C616" s="24" t="s">
        <v>330</v>
      </c>
      <c r="D616" s="12">
        <v>6.8</v>
      </c>
      <c r="E616" s="13">
        <v>0.18</v>
      </c>
      <c r="F616" s="7">
        <f t="shared" si="110"/>
        <v>37.777777777777779</v>
      </c>
      <c r="G616" s="7">
        <f t="shared" si="106"/>
        <v>6.62</v>
      </c>
      <c r="H616" s="15">
        <f t="shared" si="107"/>
        <v>6.9799999999999995</v>
      </c>
      <c r="I616" s="11">
        <f>IFERROR(F616/SQRT(F616^2+U616), "X")</f>
        <v>0.26685477272919289</v>
      </c>
      <c r="J616" s="32">
        <f>IFERROR(SQRT((1-I616^2)/U616), "X")</f>
        <v>7.0638028075374589E-3</v>
      </c>
      <c r="K616" s="32">
        <f t="shared" si="108"/>
        <v>141.5668057626051</v>
      </c>
      <c r="L616" s="8">
        <v>0</v>
      </c>
      <c r="M616" s="9">
        <v>1</v>
      </c>
      <c r="N616" s="8">
        <v>0</v>
      </c>
      <c r="O616" s="9">
        <v>0</v>
      </c>
      <c r="P616" s="9">
        <v>1</v>
      </c>
      <c r="Q616" s="9">
        <v>0</v>
      </c>
      <c r="R616" s="9">
        <v>0</v>
      </c>
      <c r="S616" s="8">
        <v>18623</v>
      </c>
      <c r="T616" s="9">
        <v>8</v>
      </c>
      <c r="U616" s="9">
        <f t="shared" si="109"/>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11"/>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6+W616+X616</f>
        <v>33</v>
      </c>
      <c r="BN616">
        <v>0</v>
      </c>
      <c r="BO616">
        <v>0</v>
      </c>
      <c r="BP616">
        <v>0</v>
      </c>
      <c r="BQ616">
        <v>0</v>
      </c>
      <c r="BR616">
        <v>0</v>
      </c>
      <c r="BS616">
        <v>0</v>
      </c>
      <c r="BT616">
        <v>0</v>
      </c>
      <c r="BU616" s="17">
        <v>1</v>
      </c>
      <c r="BV616">
        <v>0</v>
      </c>
      <c r="BW616">
        <v>0</v>
      </c>
      <c r="BX616">
        <v>0</v>
      </c>
      <c r="BY616" s="17">
        <v>1</v>
      </c>
      <c r="BZ616">
        <v>0</v>
      </c>
      <c r="CA616">
        <v>0</v>
      </c>
      <c r="CB616">
        <v>0</v>
      </c>
      <c r="CC616">
        <v>0</v>
      </c>
      <c r="CD616" s="17">
        <v>1</v>
      </c>
      <c r="CE616">
        <v>0</v>
      </c>
      <c r="CF616">
        <v>0</v>
      </c>
      <c r="CG616">
        <v>1</v>
      </c>
      <c r="CH616">
        <v>1</v>
      </c>
      <c r="CI616">
        <v>0</v>
      </c>
      <c r="CJ616">
        <v>0</v>
      </c>
      <c r="CK616">
        <v>0</v>
      </c>
      <c r="CL616">
        <v>0</v>
      </c>
      <c r="CM616">
        <v>0</v>
      </c>
      <c r="CN616">
        <v>0</v>
      </c>
      <c r="CO616">
        <v>0</v>
      </c>
      <c r="CP616" s="17">
        <v>0</v>
      </c>
      <c r="CQ616">
        <v>0</v>
      </c>
      <c r="CR616">
        <v>0</v>
      </c>
      <c r="CS616">
        <v>0</v>
      </c>
      <c r="CT616">
        <v>1</v>
      </c>
      <c r="CU616">
        <v>27</v>
      </c>
      <c r="DA616" s="33" t="s">
        <v>85</v>
      </c>
    </row>
    <row r="617" spans="1:105" x14ac:dyDescent="0.25">
      <c r="A617">
        <v>616</v>
      </c>
      <c r="B617">
        <v>39</v>
      </c>
      <c r="C617" s="24" t="s">
        <v>330</v>
      </c>
      <c r="D617" s="12">
        <v>4.54</v>
      </c>
      <c r="E617" s="13">
        <v>0.45</v>
      </c>
      <c r="F617" s="7">
        <f t="shared" si="110"/>
        <v>10.088888888888889</v>
      </c>
      <c r="G617" s="7">
        <f t="shared" si="106"/>
        <v>4.09</v>
      </c>
      <c r="H617" s="15">
        <f t="shared" si="107"/>
        <v>4.99</v>
      </c>
      <c r="I617" s="11">
        <f>IFERROR(F617/SQRT(F617^2+U617), "X")</f>
        <v>0.31287540391824742</v>
      </c>
      <c r="J617" s="32">
        <f>IFERROR(SQRT((1-I617^2)/U617), "X")</f>
        <v>3.101187924299809E-2</v>
      </c>
      <c r="K617" s="32">
        <f t="shared" si="108"/>
        <v>32.245707916129639</v>
      </c>
      <c r="L617" s="8">
        <v>0</v>
      </c>
      <c r="M617" s="9">
        <v>1</v>
      </c>
      <c r="N617" s="8">
        <v>0</v>
      </c>
      <c r="O617" s="9">
        <v>0</v>
      </c>
      <c r="P617" s="9">
        <v>1</v>
      </c>
      <c r="Q617" s="9">
        <v>0</v>
      </c>
      <c r="R617" s="9">
        <v>0</v>
      </c>
      <c r="S617" s="8">
        <v>947</v>
      </c>
      <c r="T617" s="9">
        <v>8</v>
      </c>
      <c r="U617" s="9">
        <f t="shared" si="109"/>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11"/>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6+W617+X617</f>
        <v>43.75</v>
      </c>
      <c r="BN617">
        <v>1</v>
      </c>
      <c r="BO617">
        <v>0</v>
      </c>
      <c r="BP617">
        <v>0</v>
      </c>
      <c r="BQ617">
        <v>0</v>
      </c>
      <c r="BR617">
        <v>0</v>
      </c>
      <c r="BS617">
        <v>0</v>
      </c>
      <c r="BT617">
        <v>0</v>
      </c>
      <c r="BU617" s="17">
        <v>0</v>
      </c>
      <c r="BV617">
        <v>0</v>
      </c>
      <c r="BW617">
        <v>0</v>
      </c>
      <c r="BX617">
        <v>0</v>
      </c>
      <c r="BY617" s="17">
        <v>1</v>
      </c>
      <c r="BZ617">
        <v>0</v>
      </c>
      <c r="CA617">
        <v>0</v>
      </c>
      <c r="CB617">
        <v>0</v>
      </c>
      <c r="CC617">
        <v>0</v>
      </c>
      <c r="CD617" s="17">
        <v>1</v>
      </c>
      <c r="CE617">
        <v>0</v>
      </c>
      <c r="CF617">
        <v>0</v>
      </c>
      <c r="CG617">
        <v>1</v>
      </c>
      <c r="CH617">
        <v>1</v>
      </c>
      <c r="CI617">
        <v>0</v>
      </c>
      <c r="CJ617">
        <v>0</v>
      </c>
      <c r="CK617">
        <v>0</v>
      </c>
      <c r="CL617">
        <v>0</v>
      </c>
      <c r="CM617">
        <v>0</v>
      </c>
      <c r="CN617">
        <v>0</v>
      </c>
      <c r="CO617">
        <v>0</v>
      </c>
      <c r="CP617" s="17">
        <v>0</v>
      </c>
      <c r="CQ617">
        <v>0</v>
      </c>
      <c r="CR617">
        <v>0</v>
      </c>
      <c r="CS617">
        <v>0</v>
      </c>
      <c r="CT617">
        <v>1</v>
      </c>
      <c r="CU617">
        <v>27</v>
      </c>
      <c r="DA617" s="33" t="s">
        <v>85</v>
      </c>
    </row>
    <row r="618" spans="1:105" x14ac:dyDescent="0.25">
      <c r="A618">
        <v>617</v>
      </c>
      <c r="B618">
        <v>39</v>
      </c>
      <c r="C618" s="24" t="s">
        <v>330</v>
      </c>
      <c r="D618" s="12">
        <v>7.51</v>
      </c>
      <c r="E618" s="13">
        <v>1.1399999999999999</v>
      </c>
      <c r="F618" s="7">
        <f t="shared" si="110"/>
        <v>6.5877192982456148</v>
      </c>
      <c r="G618" s="7">
        <f t="shared" si="106"/>
        <v>6.37</v>
      </c>
      <c r="H618" s="15">
        <f t="shared" si="107"/>
        <v>8.65</v>
      </c>
      <c r="I618" s="11">
        <f>IFERROR(F618/SQRT(F618^2+U618), "X")</f>
        <v>0.21346458722465919</v>
      </c>
      <c r="J618" s="32">
        <f>IFERROR(SQRT((1-I618^2)/U618), "X")</f>
        <v>3.2403412707871032E-2</v>
      </c>
      <c r="K618" s="32">
        <f t="shared" si="108"/>
        <v>30.860946932206698</v>
      </c>
      <c r="L618" s="8">
        <v>0</v>
      </c>
      <c r="M618" s="9">
        <v>1</v>
      </c>
      <c r="N618" s="8">
        <v>0</v>
      </c>
      <c r="O618" s="9">
        <v>0</v>
      </c>
      <c r="P618" s="9">
        <v>1</v>
      </c>
      <c r="Q618" s="9">
        <v>0</v>
      </c>
      <c r="R618" s="9">
        <v>0</v>
      </c>
      <c r="S618" s="8">
        <v>918</v>
      </c>
      <c r="T618" s="9">
        <v>8</v>
      </c>
      <c r="U618" s="9">
        <f t="shared" si="109"/>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11"/>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6+W618+X618</f>
        <v>43.75</v>
      </c>
      <c r="BN618">
        <v>0</v>
      </c>
      <c r="BO618">
        <v>0</v>
      </c>
      <c r="BP618">
        <v>0</v>
      </c>
      <c r="BQ618">
        <v>0</v>
      </c>
      <c r="BR618">
        <v>0</v>
      </c>
      <c r="BS618">
        <v>0</v>
      </c>
      <c r="BT618">
        <v>0</v>
      </c>
      <c r="BU618" s="17">
        <v>1</v>
      </c>
      <c r="BV618">
        <v>0</v>
      </c>
      <c r="BW618">
        <v>0</v>
      </c>
      <c r="BX618">
        <v>0</v>
      </c>
      <c r="BY618" s="17">
        <v>1</v>
      </c>
      <c r="BZ618">
        <v>0</v>
      </c>
      <c r="CA618">
        <v>0</v>
      </c>
      <c r="CB618">
        <v>0</v>
      </c>
      <c r="CC618">
        <v>0</v>
      </c>
      <c r="CD618" s="17">
        <v>1</v>
      </c>
      <c r="CE618">
        <v>0</v>
      </c>
      <c r="CF618">
        <v>0</v>
      </c>
      <c r="CG618">
        <v>1</v>
      </c>
      <c r="CH618">
        <v>1</v>
      </c>
      <c r="CI618">
        <v>0</v>
      </c>
      <c r="CJ618">
        <v>0</v>
      </c>
      <c r="CK618">
        <v>0</v>
      </c>
      <c r="CL618">
        <v>0</v>
      </c>
      <c r="CM618">
        <v>0</v>
      </c>
      <c r="CN618">
        <v>0</v>
      </c>
      <c r="CO618">
        <v>0</v>
      </c>
      <c r="CP618" s="17">
        <v>0</v>
      </c>
      <c r="CQ618">
        <v>0</v>
      </c>
      <c r="CR618">
        <v>0</v>
      </c>
      <c r="CS618">
        <v>0</v>
      </c>
      <c r="CT618">
        <v>1</v>
      </c>
      <c r="CU618">
        <v>27</v>
      </c>
      <c r="DA618" s="33" t="s">
        <v>85</v>
      </c>
    </row>
    <row r="619" spans="1:105" x14ac:dyDescent="0.25">
      <c r="A619">
        <v>618</v>
      </c>
      <c r="B619">
        <v>39</v>
      </c>
      <c r="C619" s="24" t="s">
        <v>330</v>
      </c>
      <c r="D619" s="12">
        <v>3.05</v>
      </c>
      <c r="E619" s="13">
        <v>3.6</v>
      </c>
      <c r="F619" s="7">
        <f t="shared" si="110"/>
        <v>0.8472222222222221</v>
      </c>
      <c r="G619" s="7">
        <f t="shared" si="106"/>
        <v>-0.55000000000000027</v>
      </c>
      <c r="H619" s="15">
        <f t="shared" si="107"/>
        <v>6.65</v>
      </c>
      <c r="I619" s="11">
        <f>IFERROR(F619/SQRT(F619^2+U619), "X")</f>
        <v>2.3582057357347679E-2</v>
      </c>
      <c r="J619" s="32">
        <f>IFERROR(SQRT((1-I619^2)/U619), "X")</f>
        <v>2.7834559503754644E-2</v>
      </c>
      <c r="K619" s="32">
        <f t="shared" si="108"/>
        <v>35.926561002882352</v>
      </c>
      <c r="L619" s="8">
        <v>0</v>
      </c>
      <c r="M619" s="9">
        <v>1</v>
      </c>
      <c r="N619" s="8">
        <v>0</v>
      </c>
      <c r="O619" s="9">
        <v>0</v>
      </c>
      <c r="P619" s="9">
        <v>1</v>
      </c>
      <c r="Q619" s="9">
        <v>0</v>
      </c>
      <c r="R619" s="9">
        <v>0</v>
      </c>
      <c r="S619" s="8">
        <v>1299</v>
      </c>
      <c r="T619" s="9">
        <v>8</v>
      </c>
      <c r="U619" s="9">
        <f t="shared" si="109"/>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11"/>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6+W619+X619</f>
        <v>24.799999999999997</v>
      </c>
      <c r="BN619">
        <v>1</v>
      </c>
      <c r="BO619">
        <v>0</v>
      </c>
      <c r="BP619">
        <v>0</v>
      </c>
      <c r="BQ619">
        <v>0</v>
      </c>
      <c r="BR619">
        <v>0</v>
      </c>
      <c r="BS619">
        <v>0</v>
      </c>
      <c r="BT619">
        <v>0</v>
      </c>
      <c r="BU619" s="17">
        <v>0</v>
      </c>
      <c r="BV619">
        <v>0</v>
      </c>
      <c r="BW619">
        <v>0</v>
      </c>
      <c r="BX619">
        <v>0</v>
      </c>
      <c r="BY619" s="17">
        <v>1</v>
      </c>
      <c r="BZ619">
        <v>0</v>
      </c>
      <c r="CA619">
        <v>0</v>
      </c>
      <c r="CB619">
        <v>0</v>
      </c>
      <c r="CC619">
        <v>0</v>
      </c>
      <c r="CD619" s="17">
        <v>1</v>
      </c>
      <c r="CE619">
        <v>0</v>
      </c>
      <c r="CF619">
        <v>0</v>
      </c>
      <c r="CG619">
        <v>1</v>
      </c>
      <c r="CH619">
        <v>1</v>
      </c>
      <c r="CI619">
        <v>0</v>
      </c>
      <c r="CJ619">
        <v>0</v>
      </c>
      <c r="CK619">
        <v>0</v>
      </c>
      <c r="CL619">
        <v>0</v>
      </c>
      <c r="CM619">
        <v>0</v>
      </c>
      <c r="CN619">
        <v>0</v>
      </c>
      <c r="CO619">
        <v>0</v>
      </c>
      <c r="CP619" s="17">
        <v>0</v>
      </c>
      <c r="CQ619">
        <v>0</v>
      </c>
      <c r="CR619">
        <v>0</v>
      </c>
      <c r="CS619">
        <v>0</v>
      </c>
      <c r="CT619">
        <v>1</v>
      </c>
      <c r="CU619">
        <v>27</v>
      </c>
      <c r="DA619" s="33" t="s">
        <v>85</v>
      </c>
    </row>
    <row r="620" spans="1:105" x14ac:dyDescent="0.25">
      <c r="A620">
        <v>619</v>
      </c>
      <c r="B620">
        <v>39</v>
      </c>
      <c r="C620" s="24" t="s">
        <v>330</v>
      </c>
      <c r="D620" s="12">
        <v>5.65</v>
      </c>
      <c r="E620" s="13">
        <v>1.1000000000000001</v>
      </c>
      <c r="F620" s="7">
        <f t="shared" si="110"/>
        <v>5.1363636363636367</v>
      </c>
      <c r="G620" s="7">
        <f t="shared" si="106"/>
        <v>4.5500000000000007</v>
      </c>
      <c r="H620" s="15">
        <f t="shared" si="107"/>
        <v>6.75</v>
      </c>
      <c r="I620" s="11">
        <f>IFERROR(F620/SQRT(F620^2+U620), "X")</f>
        <v>0.1445068320716868</v>
      </c>
      <c r="J620" s="32">
        <f>IFERROR(SQRT((1-I620^2)/U620), "X")</f>
        <v>2.8134073500682387E-2</v>
      </c>
      <c r="K620" s="32">
        <f t="shared" si="108"/>
        <v>35.544088557803235</v>
      </c>
      <c r="L620" s="8">
        <v>0</v>
      </c>
      <c r="M620" s="9">
        <v>1</v>
      </c>
      <c r="N620" s="8">
        <v>0</v>
      </c>
      <c r="O620" s="9">
        <v>0</v>
      </c>
      <c r="P620" s="9">
        <v>1</v>
      </c>
      <c r="Q620" s="9">
        <v>0</v>
      </c>
      <c r="R620" s="9">
        <v>0</v>
      </c>
      <c r="S620" s="8">
        <v>1246</v>
      </c>
      <c r="T620" s="9">
        <v>8</v>
      </c>
      <c r="U620" s="9">
        <f t="shared" si="109"/>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11"/>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6+W620+X620</f>
        <v>24.799999999999997</v>
      </c>
      <c r="BN620">
        <v>0</v>
      </c>
      <c r="BO620">
        <v>0</v>
      </c>
      <c r="BP620">
        <v>0</v>
      </c>
      <c r="BQ620">
        <v>0</v>
      </c>
      <c r="BR620">
        <v>0</v>
      </c>
      <c r="BS620">
        <v>0</v>
      </c>
      <c r="BT620">
        <v>0</v>
      </c>
      <c r="BU620" s="17">
        <v>1</v>
      </c>
      <c r="BV620">
        <v>0</v>
      </c>
      <c r="BW620">
        <v>0</v>
      </c>
      <c r="BX620">
        <v>0</v>
      </c>
      <c r="BY620" s="17">
        <v>1</v>
      </c>
      <c r="BZ620">
        <v>0</v>
      </c>
      <c r="CA620">
        <v>0</v>
      </c>
      <c r="CB620">
        <v>0</v>
      </c>
      <c r="CC620">
        <v>0</v>
      </c>
      <c r="CD620" s="17">
        <v>1</v>
      </c>
      <c r="CE620">
        <v>0</v>
      </c>
      <c r="CF620">
        <v>0</v>
      </c>
      <c r="CG620">
        <v>1</v>
      </c>
      <c r="CH620">
        <v>1</v>
      </c>
      <c r="CI620">
        <v>0</v>
      </c>
      <c r="CJ620">
        <v>0</v>
      </c>
      <c r="CK620">
        <v>0</v>
      </c>
      <c r="CL620">
        <v>0</v>
      </c>
      <c r="CM620">
        <v>0</v>
      </c>
      <c r="CN620">
        <v>0</v>
      </c>
      <c r="CO620">
        <v>0</v>
      </c>
      <c r="CP620" s="17">
        <v>0</v>
      </c>
      <c r="CQ620">
        <v>0</v>
      </c>
      <c r="CR620">
        <v>0</v>
      </c>
      <c r="CS620">
        <v>0</v>
      </c>
      <c r="CT620">
        <v>1</v>
      </c>
      <c r="CU620">
        <v>27</v>
      </c>
      <c r="DA620" s="33" t="s">
        <v>85</v>
      </c>
    </row>
    <row r="621" spans="1:105" x14ac:dyDescent="0.25">
      <c r="A621">
        <v>620</v>
      </c>
      <c r="B621">
        <v>39</v>
      </c>
      <c r="C621" s="24" t="s">
        <v>330</v>
      </c>
      <c r="D621" s="12">
        <v>4.4000000000000004</v>
      </c>
      <c r="E621" s="13">
        <v>0.37</v>
      </c>
      <c r="F621" s="7">
        <f t="shared" si="110"/>
        <v>11.891891891891893</v>
      </c>
      <c r="G621" s="7">
        <f t="shared" si="106"/>
        <v>4.03</v>
      </c>
      <c r="H621" s="15">
        <f t="shared" si="107"/>
        <v>4.7700000000000005</v>
      </c>
      <c r="I621" s="11">
        <f>IFERROR(F621/SQRT(F621^2+U621), "X")</f>
        <v>0.30417954748127174</v>
      </c>
      <c r="J621" s="32">
        <f>IFERROR(SQRT((1-I621^2)/U621), "X")</f>
        <v>2.5578734674561485E-2</v>
      </c>
      <c r="K621" s="32">
        <f t="shared" si="108"/>
        <v>39.09497528798866</v>
      </c>
      <c r="L621" s="8">
        <v>0</v>
      </c>
      <c r="M621" s="9">
        <v>1</v>
      </c>
      <c r="N621" s="8">
        <v>0</v>
      </c>
      <c r="O621" s="9">
        <v>0</v>
      </c>
      <c r="P621" s="9">
        <v>1</v>
      </c>
      <c r="Q621" s="9">
        <v>0</v>
      </c>
      <c r="R621" s="9">
        <v>0</v>
      </c>
      <c r="S621" s="8">
        <v>1396</v>
      </c>
      <c r="T621" s="9">
        <v>8</v>
      </c>
      <c r="U621" s="9">
        <f t="shared" si="109"/>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6+W621+X621</f>
        <v>34.86</v>
      </c>
      <c r="BN621">
        <v>1</v>
      </c>
      <c r="BO621">
        <v>0</v>
      </c>
      <c r="BP621">
        <v>0</v>
      </c>
      <c r="BQ621">
        <v>0</v>
      </c>
      <c r="BR621">
        <v>0</v>
      </c>
      <c r="BS621">
        <v>0</v>
      </c>
      <c r="BT621">
        <v>0</v>
      </c>
      <c r="BU621" s="17">
        <v>0</v>
      </c>
      <c r="BV621">
        <v>0</v>
      </c>
      <c r="BW621">
        <v>0</v>
      </c>
      <c r="BX621">
        <v>0</v>
      </c>
      <c r="BY621" s="17">
        <v>1</v>
      </c>
      <c r="BZ621">
        <v>0</v>
      </c>
      <c r="CA621">
        <v>0</v>
      </c>
      <c r="CB621">
        <v>0</v>
      </c>
      <c r="CC621">
        <v>0</v>
      </c>
      <c r="CD621" s="17">
        <v>1</v>
      </c>
      <c r="CE621">
        <v>0</v>
      </c>
      <c r="CF621">
        <v>0</v>
      </c>
      <c r="CG621">
        <v>1</v>
      </c>
      <c r="CH621">
        <v>1</v>
      </c>
      <c r="CI621">
        <v>0</v>
      </c>
      <c r="CJ621">
        <v>0</v>
      </c>
      <c r="CK621">
        <v>0</v>
      </c>
      <c r="CL621">
        <v>0</v>
      </c>
      <c r="CM621">
        <v>0</v>
      </c>
      <c r="CN621">
        <v>0</v>
      </c>
      <c r="CO621">
        <v>0</v>
      </c>
      <c r="CP621" s="17">
        <v>0</v>
      </c>
      <c r="CQ621">
        <v>0</v>
      </c>
      <c r="CR621">
        <v>0</v>
      </c>
      <c r="CS621">
        <v>0</v>
      </c>
      <c r="CT621">
        <v>1</v>
      </c>
      <c r="CU621">
        <v>27</v>
      </c>
      <c r="DA621" s="33" t="s">
        <v>85</v>
      </c>
    </row>
    <row r="622" spans="1:105" x14ac:dyDescent="0.25">
      <c r="A622">
        <v>621</v>
      </c>
      <c r="B622">
        <v>39</v>
      </c>
      <c r="C622" s="24" t="s">
        <v>330</v>
      </c>
      <c r="D622" s="12">
        <v>8.39</v>
      </c>
      <c r="E622" s="13">
        <v>1.0900000000000001</v>
      </c>
      <c r="F622" s="7">
        <f t="shared" si="110"/>
        <v>7.6972477064220186</v>
      </c>
      <c r="G622" s="7">
        <f t="shared" si="106"/>
        <v>7.3000000000000007</v>
      </c>
      <c r="H622" s="15">
        <f t="shared" si="107"/>
        <v>9.48</v>
      </c>
      <c r="I622" s="11">
        <f>IFERROR(F622/SQRT(F622^2+U622), "X")</f>
        <v>0.20547940779494051</v>
      </c>
      <c r="J622" s="32">
        <f>IFERROR(SQRT((1-I622^2)/U622), "X")</f>
        <v>2.6695179320200848E-2</v>
      </c>
      <c r="K622" s="32">
        <f t="shared" si="108"/>
        <v>37.459946906716496</v>
      </c>
      <c r="L622" s="8">
        <v>0</v>
      </c>
      <c r="M622" s="9">
        <v>1</v>
      </c>
      <c r="N622" s="8">
        <v>0</v>
      </c>
      <c r="O622" s="9">
        <v>0</v>
      </c>
      <c r="P622" s="9">
        <v>1</v>
      </c>
      <c r="Q622" s="9">
        <v>0</v>
      </c>
      <c r="R622" s="9">
        <v>0</v>
      </c>
      <c r="S622" s="8">
        <v>1353</v>
      </c>
      <c r="T622" s="9">
        <v>8</v>
      </c>
      <c r="U622" s="9">
        <f t="shared" si="109"/>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6+W622+X622</f>
        <v>34.86</v>
      </c>
      <c r="BN622">
        <v>0</v>
      </c>
      <c r="BO622">
        <v>0</v>
      </c>
      <c r="BP622">
        <v>0</v>
      </c>
      <c r="BQ622">
        <v>0</v>
      </c>
      <c r="BR622">
        <v>0</v>
      </c>
      <c r="BS622">
        <v>0</v>
      </c>
      <c r="BT622">
        <v>0</v>
      </c>
      <c r="BU622" s="17">
        <v>1</v>
      </c>
      <c r="BV622">
        <v>0</v>
      </c>
      <c r="BW622">
        <v>0</v>
      </c>
      <c r="BX622">
        <v>0</v>
      </c>
      <c r="BY622" s="17">
        <v>1</v>
      </c>
      <c r="BZ622">
        <v>0</v>
      </c>
      <c r="CA622">
        <v>0</v>
      </c>
      <c r="CB622">
        <v>0</v>
      </c>
      <c r="CC622">
        <v>0</v>
      </c>
      <c r="CD622" s="17">
        <v>1</v>
      </c>
      <c r="CE622">
        <v>0</v>
      </c>
      <c r="CF622">
        <v>0</v>
      </c>
      <c r="CG622">
        <v>1</v>
      </c>
      <c r="CH622">
        <v>1</v>
      </c>
      <c r="CI622">
        <v>0</v>
      </c>
      <c r="CJ622">
        <v>0</v>
      </c>
      <c r="CK622">
        <v>0</v>
      </c>
      <c r="CL622">
        <v>0</v>
      </c>
      <c r="CM622">
        <v>0</v>
      </c>
      <c r="CN622">
        <v>0</v>
      </c>
      <c r="CO622">
        <v>0</v>
      </c>
      <c r="CP622" s="17">
        <v>0</v>
      </c>
      <c r="CQ622">
        <v>0</v>
      </c>
      <c r="CR622">
        <v>0</v>
      </c>
      <c r="CS622">
        <v>0</v>
      </c>
      <c r="CT622">
        <v>1</v>
      </c>
      <c r="CU622">
        <v>27</v>
      </c>
      <c r="DA622" s="33" t="s">
        <v>85</v>
      </c>
    </row>
    <row r="623" spans="1:105" x14ac:dyDescent="0.25">
      <c r="A623">
        <v>622</v>
      </c>
      <c r="B623">
        <v>39</v>
      </c>
      <c r="C623" s="24" t="s">
        <v>330</v>
      </c>
      <c r="D623" s="12">
        <v>2.58</v>
      </c>
      <c r="E623" s="13">
        <v>0.39</v>
      </c>
      <c r="F623" s="7">
        <f t="shared" si="110"/>
        <v>6.615384615384615</v>
      </c>
      <c r="G623" s="7">
        <f t="shared" si="106"/>
        <v>2.19</v>
      </c>
      <c r="H623" s="15">
        <f t="shared" si="107"/>
        <v>2.97</v>
      </c>
      <c r="I623" s="11">
        <f>IFERROR(F623/SQRT(F623^2+U623), "X")</f>
        <v>0.21637359917513771</v>
      </c>
      <c r="J623" s="32">
        <f>IFERROR(SQRT((1-I623^2)/U623), "X")</f>
        <v>3.2707637084613848E-2</v>
      </c>
      <c r="K623" s="32">
        <f t="shared" si="108"/>
        <v>30.573899221549535</v>
      </c>
      <c r="L623" s="8">
        <v>0</v>
      </c>
      <c r="M623" s="9">
        <v>1</v>
      </c>
      <c r="N623" s="8">
        <v>0</v>
      </c>
      <c r="O623" s="9">
        <v>0</v>
      </c>
      <c r="P623" s="9">
        <v>1</v>
      </c>
      <c r="Q623" s="9">
        <v>0</v>
      </c>
      <c r="R623" s="9">
        <v>0</v>
      </c>
      <c r="S623" s="8">
        <v>900</v>
      </c>
      <c r="T623" s="9">
        <v>8</v>
      </c>
      <c r="U623" s="9">
        <f t="shared" si="109"/>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6+W623+X623</f>
        <v>30.17</v>
      </c>
      <c r="BN623">
        <v>1</v>
      </c>
      <c r="BO623">
        <v>0</v>
      </c>
      <c r="BP623">
        <v>0</v>
      </c>
      <c r="BQ623">
        <v>0</v>
      </c>
      <c r="BR623">
        <v>0</v>
      </c>
      <c r="BS623">
        <v>0</v>
      </c>
      <c r="BT623">
        <v>0</v>
      </c>
      <c r="BU623" s="17">
        <v>0</v>
      </c>
      <c r="BV623">
        <v>0</v>
      </c>
      <c r="BW623">
        <v>0</v>
      </c>
      <c r="BX623">
        <v>0</v>
      </c>
      <c r="BY623" s="17">
        <v>1</v>
      </c>
      <c r="BZ623">
        <v>0</v>
      </c>
      <c r="CA623">
        <v>0</v>
      </c>
      <c r="CB623">
        <v>0</v>
      </c>
      <c r="CC623">
        <v>0</v>
      </c>
      <c r="CD623" s="17">
        <v>1</v>
      </c>
      <c r="CE623">
        <v>0</v>
      </c>
      <c r="CF623">
        <v>0</v>
      </c>
      <c r="CG623">
        <v>1</v>
      </c>
      <c r="CH623">
        <v>1</v>
      </c>
      <c r="CI623">
        <v>0</v>
      </c>
      <c r="CJ623">
        <v>0</v>
      </c>
      <c r="CK623">
        <v>0</v>
      </c>
      <c r="CL623">
        <v>0</v>
      </c>
      <c r="CM623">
        <v>0</v>
      </c>
      <c r="CN623">
        <v>0</v>
      </c>
      <c r="CO623">
        <v>0</v>
      </c>
      <c r="CP623" s="17">
        <v>0</v>
      </c>
      <c r="CQ623">
        <v>0</v>
      </c>
      <c r="CR623">
        <v>0</v>
      </c>
      <c r="CS623">
        <v>0</v>
      </c>
      <c r="CT623">
        <v>1</v>
      </c>
      <c r="CU623">
        <v>27</v>
      </c>
      <c r="DA623" s="33" t="s">
        <v>85</v>
      </c>
    </row>
    <row r="624" spans="1:105" s="141" customFormat="1" x14ac:dyDescent="0.25">
      <c r="A624" s="141">
        <v>623</v>
      </c>
      <c r="B624" s="141">
        <v>39</v>
      </c>
      <c r="C624" s="142" t="s">
        <v>330</v>
      </c>
      <c r="D624" s="143">
        <v>3.13</v>
      </c>
      <c r="E624" s="144">
        <v>1.03</v>
      </c>
      <c r="F624" s="145">
        <f t="shared" si="110"/>
        <v>3.0388349514563107</v>
      </c>
      <c r="G624" s="145">
        <f t="shared" si="106"/>
        <v>2.0999999999999996</v>
      </c>
      <c r="H624" s="146">
        <f t="shared" si="107"/>
        <v>4.16</v>
      </c>
      <c r="I624" s="147">
        <f>IFERROR(F624/SQRT(F624^2+U624), "X")</f>
        <v>0.10366955995013886</v>
      </c>
      <c r="J624" s="148">
        <f>IFERROR(SQRT((1-I624^2)/U624), "X")</f>
        <v>3.4114903114582436E-2</v>
      </c>
      <c r="K624" s="148">
        <f t="shared" si="108"/>
        <v>29.312702329573654</v>
      </c>
      <c r="L624" s="149">
        <v>0</v>
      </c>
      <c r="M624" s="150">
        <v>1</v>
      </c>
      <c r="N624" s="149">
        <v>0</v>
      </c>
      <c r="O624" s="150">
        <v>0</v>
      </c>
      <c r="P624" s="150">
        <v>1</v>
      </c>
      <c r="Q624" s="150">
        <v>0</v>
      </c>
      <c r="R624" s="150">
        <v>0</v>
      </c>
      <c r="S624" s="149">
        <v>859</v>
      </c>
      <c r="T624" s="150">
        <v>8</v>
      </c>
      <c r="U624" s="150">
        <f t="shared" si="109"/>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6+W624+X624</f>
        <v>30.17</v>
      </c>
      <c r="BN624" s="141">
        <v>0</v>
      </c>
      <c r="BO624" s="141">
        <v>0</v>
      </c>
      <c r="BP624" s="141">
        <v>0</v>
      </c>
      <c r="BQ624" s="141">
        <v>0</v>
      </c>
      <c r="BR624" s="141">
        <v>0</v>
      </c>
      <c r="BS624" s="141">
        <v>0</v>
      </c>
      <c r="BT624" s="141">
        <v>0</v>
      </c>
      <c r="BU624" s="155">
        <v>1</v>
      </c>
      <c r="BV624" s="141">
        <v>0</v>
      </c>
      <c r="BW624" s="141">
        <v>0</v>
      </c>
      <c r="BX624" s="141">
        <v>0</v>
      </c>
      <c r="BY624" s="155">
        <v>1</v>
      </c>
      <c r="BZ624" s="141">
        <v>0</v>
      </c>
      <c r="CA624" s="141">
        <v>0</v>
      </c>
      <c r="CB624" s="141">
        <v>0</v>
      </c>
      <c r="CC624" s="141">
        <v>0</v>
      </c>
      <c r="CD624" s="155">
        <v>1</v>
      </c>
      <c r="CE624" s="141">
        <v>0</v>
      </c>
      <c r="CF624" s="141">
        <v>0</v>
      </c>
      <c r="CG624" s="141">
        <v>1</v>
      </c>
      <c r="CH624" s="141">
        <v>1</v>
      </c>
      <c r="CI624" s="141">
        <v>0</v>
      </c>
      <c r="CJ624" s="141">
        <v>0</v>
      </c>
      <c r="CK624" s="141">
        <v>0</v>
      </c>
      <c r="CL624">
        <v>0</v>
      </c>
      <c r="CM624" s="141">
        <v>0</v>
      </c>
      <c r="CN624" s="141">
        <v>0</v>
      </c>
      <c r="CO624" s="141">
        <v>0</v>
      </c>
      <c r="CP624" s="155">
        <v>0</v>
      </c>
      <c r="CQ624">
        <v>0</v>
      </c>
      <c r="CR624">
        <v>0</v>
      </c>
      <c r="CS624">
        <v>0</v>
      </c>
      <c r="CT624">
        <v>1</v>
      </c>
      <c r="CU624">
        <v>27</v>
      </c>
      <c r="CV624" s="157"/>
      <c r="DA624" s="33" t="s">
        <v>85</v>
      </c>
    </row>
    <row r="625" spans="1:105" x14ac:dyDescent="0.25">
      <c r="A625">
        <v>624</v>
      </c>
      <c r="B625">
        <v>40</v>
      </c>
      <c r="C625" s="24" t="s">
        <v>333</v>
      </c>
      <c r="D625" s="12">
        <v>8.6</v>
      </c>
      <c r="E625" s="13">
        <v>0.3</v>
      </c>
      <c r="F625" s="7">
        <f t="shared" si="110"/>
        <v>28.666666666666668</v>
      </c>
      <c r="G625" s="7">
        <f t="shared" si="106"/>
        <v>8.2999999999999989</v>
      </c>
      <c r="H625" s="15">
        <f t="shared" si="107"/>
        <v>8.9</v>
      </c>
      <c r="I625" s="11">
        <f>IFERROR(F625/SQRT(F625^2+U625), "X")</f>
        <v>0.30072687606952542</v>
      </c>
      <c r="J625" s="32">
        <f>IFERROR(SQRT((1-I625^2)/U625), "X")</f>
        <v>1.0490472421029956E-2</v>
      </c>
      <c r="K625" s="32">
        <f t="shared" si="108"/>
        <v>95.324591673805656</v>
      </c>
      <c r="L625" s="8">
        <v>1</v>
      </c>
      <c r="M625" s="9">
        <v>0</v>
      </c>
      <c r="N625" s="8">
        <v>0</v>
      </c>
      <c r="O625" s="9">
        <v>0</v>
      </c>
      <c r="P625" s="9">
        <v>1</v>
      </c>
      <c r="Q625" s="9">
        <v>0</v>
      </c>
      <c r="R625" s="9">
        <v>0</v>
      </c>
      <c r="S625" s="8">
        <v>8270</v>
      </c>
      <c r="T625" s="9">
        <v>4</v>
      </c>
      <c r="U625" s="9">
        <f t="shared" si="109"/>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12">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6+W625+X625</f>
        <v>37.39</v>
      </c>
      <c r="BN625">
        <v>1</v>
      </c>
      <c r="BO625">
        <v>0</v>
      </c>
      <c r="BP625">
        <v>0</v>
      </c>
      <c r="BQ625">
        <v>0</v>
      </c>
      <c r="BR625">
        <v>0</v>
      </c>
      <c r="BS625">
        <v>0</v>
      </c>
      <c r="BT625">
        <v>0</v>
      </c>
      <c r="BU625" s="17">
        <v>0</v>
      </c>
      <c r="BV625">
        <v>0</v>
      </c>
      <c r="BW625">
        <v>0</v>
      </c>
      <c r="BX625">
        <v>1</v>
      </c>
      <c r="BY625" s="17">
        <v>0</v>
      </c>
      <c r="BZ625">
        <v>0</v>
      </c>
      <c r="CA625">
        <v>0</v>
      </c>
      <c r="CB625">
        <v>0</v>
      </c>
      <c r="CC625">
        <v>0</v>
      </c>
      <c r="CD625" s="17">
        <v>0</v>
      </c>
      <c r="CE625">
        <v>0</v>
      </c>
      <c r="CF625">
        <v>0</v>
      </c>
      <c r="CG625">
        <v>1</v>
      </c>
      <c r="CH625">
        <v>1</v>
      </c>
      <c r="CI625">
        <v>0</v>
      </c>
      <c r="CJ625">
        <v>0</v>
      </c>
      <c r="CK625">
        <v>1</v>
      </c>
      <c r="CL625">
        <v>0</v>
      </c>
      <c r="CM625">
        <v>0</v>
      </c>
      <c r="CN625">
        <v>0</v>
      </c>
      <c r="CO625">
        <v>0</v>
      </c>
      <c r="CP625" s="17">
        <v>0</v>
      </c>
      <c r="CQ625">
        <v>0.17100000000000001</v>
      </c>
      <c r="CR625">
        <v>66</v>
      </c>
      <c r="CS625">
        <v>1</v>
      </c>
      <c r="CT625">
        <v>0</v>
      </c>
      <c r="CU625">
        <v>32</v>
      </c>
      <c r="DA625" s="33" t="s">
        <v>85</v>
      </c>
    </row>
    <row r="626" spans="1:105" x14ac:dyDescent="0.25">
      <c r="A626">
        <v>625</v>
      </c>
      <c r="B626">
        <v>40</v>
      </c>
      <c r="C626" s="24" t="s">
        <v>333</v>
      </c>
      <c r="D626" s="12">
        <v>8.3000000000000007</v>
      </c>
      <c r="E626" s="13">
        <v>0.2</v>
      </c>
      <c r="F626" s="7">
        <f t="shared" si="110"/>
        <v>41.5</v>
      </c>
      <c r="G626" s="7">
        <f t="shared" si="106"/>
        <v>8.1000000000000014</v>
      </c>
      <c r="H626" s="15">
        <f t="shared" si="107"/>
        <v>8.5</v>
      </c>
      <c r="I626" s="11">
        <f>IFERROR(F626/SQRT(F626^2+U626), "X")</f>
        <v>0.41530640149835174</v>
      </c>
      <c r="J626" s="32">
        <f>IFERROR(SQRT((1-I626^2)/U626), "X")</f>
        <v>1.0007383168634981E-2</v>
      </c>
      <c r="K626" s="32">
        <f t="shared" si="108"/>
        <v>99.926222784612449</v>
      </c>
      <c r="L626" s="8">
        <v>1</v>
      </c>
      <c r="M626" s="9">
        <v>0</v>
      </c>
      <c r="N626" s="8">
        <v>0</v>
      </c>
      <c r="O626" s="9">
        <v>0</v>
      </c>
      <c r="P626" s="9">
        <v>1</v>
      </c>
      <c r="Q626" s="9">
        <v>0</v>
      </c>
      <c r="R626" s="9">
        <v>0</v>
      </c>
      <c r="S626" s="8">
        <v>8270</v>
      </c>
      <c r="T626" s="9">
        <v>6</v>
      </c>
      <c r="U626" s="9">
        <f t="shared" si="109"/>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12"/>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6+W626+X626</f>
        <v>37.39</v>
      </c>
      <c r="BN626">
        <v>1</v>
      </c>
      <c r="BO626">
        <v>0</v>
      </c>
      <c r="BP626">
        <v>0</v>
      </c>
      <c r="BQ626">
        <v>0</v>
      </c>
      <c r="BR626">
        <v>0</v>
      </c>
      <c r="BS626">
        <v>0</v>
      </c>
      <c r="BT626">
        <v>0</v>
      </c>
      <c r="BU626" s="17">
        <v>0</v>
      </c>
      <c r="BV626">
        <v>0</v>
      </c>
      <c r="BW626">
        <v>0</v>
      </c>
      <c r="BX626">
        <v>1</v>
      </c>
      <c r="BY626" s="17">
        <v>0</v>
      </c>
      <c r="BZ626">
        <v>0</v>
      </c>
      <c r="CA626">
        <v>0</v>
      </c>
      <c r="CB626">
        <v>0</v>
      </c>
      <c r="CC626">
        <v>0</v>
      </c>
      <c r="CD626" s="17">
        <v>0</v>
      </c>
      <c r="CE626">
        <v>0</v>
      </c>
      <c r="CF626">
        <v>0</v>
      </c>
      <c r="CG626">
        <v>1</v>
      </c>
      <c r="CH626">
        <v>1</v>
      </c>
      <c r="CI626">
        <v>1</v>
      </c>
      <c r="CJ626">
        <v>0</v>
      </c>
      <c r="CK626">
        <v>1</v>
      </c>
      <c r="CL626">
        <v>0</v>
      </c>
      <c r="CM626">
        <v>0</v>
      </c>
      <c r="CN626">
        <v>0</v>
      </c>
      <c r="CO626">
        <v>0</v>
      </c>
      <c r="CP626" s="17">
        <v>1</v>
      </c>
      <c r="CQ626">
        <v>0.17100000000000001</v>
      </c>
      <c r="CR626">
        <v>66</v>
      </c>
      <c r="CS626">
        <v>1</v>
      </c>
      <c r="CT626">
        <v>0</v>
      </c>
      <c r="CU626">
        <v>32</v>
      </c>
      <c r="DA626" s="33" t="s">
        <v>85</v>
      </c>
    </row>
    <row r="627" spans="1:105" x14ac:dyDescent="0.25">
      <c r="A627">
        <v>626</v>
      </c>
      <c r="B627">
        <v>40</v>
      </c>
      <c r="C627" s="24" t="s">
        <v>333</v>
      </c>
      <c r="D627" s="12">
        <v>6.6</v>
      </c>
      <c r="E627" s="13">
        <v>0.2</v>
      </c>
      <c r="F627" s="7">
        <f t="shared" si="110"/>
        <v>32.999999999999993</v>
      </c>
      <c r="G627" s="7">
        <f t="shared" si="106"/>
        <v>6.3999999999999995</v>
      </c>
      <c r="H627" s="15">
        <f t="shared" si="107"/>
        <v>6.8</v>
      </c>
      <c r="I627" s="11">
        <f>IFERROR(F627/SQRT(F627^2+U627), "X")</f>
        <v>0.34124138094380424</v>
      </c>
      <c r="J627" s="32">
        <f>IFERROR(SQRT((1-I627^2)/U627), "X")</f>
        <v>1.034064790738801E-2</v>
      </c>
      <c r="K627" s="32">
        <f t="shared" si="108"/>
        <v>96.705739229892643</v>
      </c>
      <c r="L627" s="8">
        <v>1</v>
      </c>
      <c r="M627" s="9">
        <v>0</v>
      </c>
      <c r="N627" s="8">
        <v>0</v>
      </c>
      <c r="O627" s="9">
        <v>0</v>
      </c>
      <c r="P627" s="9">
        <v>1</v>
      </c>
      <c r="Q627" s="9">
        <v>0</v>
      </c>
      <c r="R627" s="9">
        <v>0</v>
      </c>
      <c r="S627" s="8">
        <v>8270</v>
      </c>
      <c r="T627" s="9">
        <v>6</v>
      </c>
      <c r="U627" s="9">
        <f t="shared" si="109"/>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12"/>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6+W627+X627</f>
        <v>37.39</v>
      </c>
      <c r="BN627">
        <v>1</v>
      </c>
      <c r="BO627">
        <v>0</v>
      </c>
      <c r="BP627">
        <v>0</v>
      </c>
      <c r="BQ627">
        <v>0</v>
      </c>
      <c r="BR627">
        <v>0</v>
      </c>
      <c r="BS627">
        <v>0</v>
      </c>
      <c r="BT627">
        <v>0</v>
      </c>
      <c r="BU627" s="17">
        <v>0</v>
      </c>
      <c r="BV627">
        <v>0</v>
      </c>
      <c r="BW627">
        <v>0</v>
      </c>
      <c r="BX627">
        <v>1</v>
      </c>
      <c r="BY627" s="17">
        <v>0</v>
      </c>
      <c r="BZ627">
        <v>0</v>
      </c>
      <c r="CA627">
        <v>0</v>
      </c>
      <c r="CB627">
        <v>0</v>
      </c>
      <c r="CC627">
        <v>0</v>
      </c>
      <c r="CD627" s="17">
        <v>0</v>
      </c>
      <c r="CE627">
        <v>0</v>
      </c>
      <c r="CF627">
        <v>0</v>
      </c>
      <c r="CG627">
        <v>1</v>
      </c>
      <c r="CH627">
        <v>1</v>
      </c>
      <c r="CI627">
        <v>0</v>
      </c>
      <c r="CJ627">
        <v>0</v>
      </c>
      <c r="CK627">
        <v>1</v>
      </c>
      <c r="CL627">
        <v>0</v>
      </c>
      <c r="CM627">
        <v>0</v>
      </c>
      <c r="CN627">
        <v>1</v>
      </c>
      <c r="CO627">
        <v>0</v>
      </c>
      <c r="CP627" s="17">
        <v>0</v>
      </c>
      <c r="CQ627">
        <v>0.17100000000000001</v>
      </c>
      <c r="CR627">
        <v>66</v>
      </c>
      <c r="CS627">
        <v>1</v>
      </c>
      <c r="CT627">
        <v>0</v>
      </c>
      <c r="CU627">
        <v>32</v>
      </c>
      <c r="DA627" s="33" t="s">
        <v>85</v>
      </c>
    </row>
    <row r="628" spans="1:105" x14ac:dyDescent="0.25">
      <c r="A628">
        <v>627</v>
      </c>
      <c r="B628">
        <v>40</v>
      </c>
      <c r="C628" s="24" t="s">
        <v>333</v>
      </c>
      <c r="D628" s="12">
        <v>6.8</v>
      </c>
      <c r="E628" s="13">
        <v>0.3</v>
      </c>
      <c r="F628" s="7">
        <f t="shared" si="110"/>
        <v>22.666666666666668</v>
      </c>
      <c r="G628" s="7">
        <f t="shared" si="106"/>
        <v>6.5</v>
      </c>
      <c r="H628" s="15">
        <f t="shared" si="107"/>
        <v>7.1</v>
      </c>
      <c r="I628" s="11">
        <f>IFERROR(F628/SQRT(F628^2+U628), "X")</f>
        <v>0.24202966751607363</v>
      </c>
      <c r="J628" s="32">
        <f>IFERROR(SQRT((1-I628^2)/U628), "X")</f>
        <v>1.0677779449238542E-2</v>
      </c>
      <c r="K628" s="32">
        <f t="shared" si="108"/>
        <v>93.652430709393641</v>
      </c>
      <c r="L628" s="8">
        <v>1</v>
      </c>
      <c r="M628" s="9">
        <v>0</v>
      </c>
      <c r="N628" s="8">
        <v>0</v>
      </c>
      <c r="O628" s="9">
        <v>0</v>
      </c>
      <c r="P628" s="9">
        <v>1</v>
      </c>
      <c r="Q628" s="9">
        <v>0</v>
      </c>
      <c r="R628" s="9">
        <v>0</v>
      </c>
      <c r="S628" s="8">
        <v>8270</v>
      </c>
      <c r="T628" s="9">
        <v>12</v>
      </c>
      <c r="U628" s="9">
        <f t="shared" si="109"/>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12"/>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6+W628+X628</f>
        <v>37.39</v>
      </c>
      <c r="BN628">
        <v>1</v>
      </c>
      <c r="BO628">
        <v>0</v>
      </c>
      <c r="BP628">
        <v>0</v>
      </c>
      <c r="BQ628">
        <v>0</v>
      </c>
      <c r="BR628">
        <v>0</v>
      </c>
      <c r="BS628">
        <v>0</v>
      </c>
      <c r="BT628">
        <v>0</v>
      </c>
      <c r="BU628" s="17">
        <v>0</v>
      </c>
      <c r="BV628">
        <v>0</v>
      </c>
      <c r="BW628">
        <v>0</v>
      </c>
      <c r="BX628">
        <v>1</v>
      </c>
      <c r="BY628" s="17">
        <v>0</v>
      </c>
      <c r="BZ628">
        <v>0</v>
      </c>
      <c r="CA628">
        <v>0</v>
      </c>
      <c r="CB628">
        <v>0</v>
      </c>
      <c r="CC628">
        <v>0</v>
      </c>
      <c r="CD628" s="17">
        <v>0</v>
      </c>
      <c r="CE628">
        <v>0</v>
      </c>
      <c r="CF628">
        <v>0</v>
      </c>
      <c r="CG628">
        <v>1</v>
      </c>
      <c r="CH628">
        <v>1</v>
      </c>
      <c r="CI628">
        <v>0</v>
      </c>
      <c r="CJ628">
        <v>0</v>
      </c>
      <c r="CK628">
        <v>0</v>
      </c>
      <c r="CL628">
        <v>0</v>
      </c>
      <c r="CM628">
        <v>0</v>
      </c>
      <c r="CN628">
        <v>0</v>
      </c>
      <c r="CO628">
        <v>0</v>
      </c>
      <c r="CP628" s="17">
        <v>0</v>
      </c>
      <c r="CQ628">
        <v>0.17100000000000001</v>
      </c>
      <c r="CR628">
        <v>66</v>
      </c>
      <c r="CS628">
        <v>1</v>
      </c>
      <c r="CT628">
        <v>0</v>
      </c>
      <c r="CU628">
        <v>32</v>
      </c>
      <c r="DA628" s="33" t="s">
        <v>85</v>
      </c>
    </row>
    <row r="629" spans="1:105" x14ac:dyDescent="0.25">
      <c r="A629">
        <v>628</v>
      </c>
      <c r="B629">
        <v>40</v>
      </c>
      <c r="C629" s="24" t="s">
        <v>333</v>
      </c>
      <c r="D629" s="12">
        <v>6.8</v>
      </c>
      <c r="E629" s="13">
        <v>0.3</v>
      </c>
      <c r="F629" s="7">
        <f t="shared" si="110"/>
        <v>22.666666666666668</v>
      </c>
      <c r="G629" s="7">
        <f t="shared" si="106"/>
        <v>6.5</v>
      </c>
      <c r="H629" s="15">
        <f t="shared" si="107"/>
        <v>7.1</v>
      </c>
      <c r="I629" s="11">
        <f>IFERROR(F629/SQRT(F629^2+U629), "X")</f>
        <v>0.24202966751607363</v>
      </c>
      <c r="J629" s="32">
        <f>IFERROR(SQRT((1-I629^2)/U629), "X")</f>
        <v>1.0677779449238542E-2</v>
      </c>
      <c r="K629" s="32">
        <f t="shared" si="108"/>
        <v>93.652430709393641</v>
      </c>
      <c r="L629" s="8">
        <v>1</v>
      </c>
      <c r="M629" s="9">
        <v>0</v>
      </c>
      <c r="N629" s="8">
        <v>0</v>
      </c>
      <c r="O629" s="9">
        <v>0</v>
      </c>
      <c r="P629" s="9">
        <v>1</v>
      </c>
      <c r="Q629" s="9">
        <v>0</v>
      </c>
      <c r="R629" s="9">
        <v>0</v>
      </c>
      <c r="S629" s="8">
        <v>8270</v>
      </c>
      <c r="T629" s="9">
        <v>12</v>
      </c>
      <c r="U629" s="9">
        <f t="shared" si="109"/>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12"/>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6+W629+X629</f>
        <v>37.39</v>
      </c>
      <c r="BN629">
        <v>1</v>
      </c>
      <c r="BO629">
        <v>0</v>
      </c>
      <c r="BP629">
        <v>0</v>
      </c>
      <c r="BQ629">
        <v>0</v>
      </c>
      <c r="BR629">
        <v>0</v>
      </c>
      <c r="BS629">
        <v>0</v>
      </c>
      <c r="BT629">
        <v>0</v>
      </c>
      <c r="BU629" s="17">
        <v>0</v>
      </c>
      <c r="BV629">
        <v>0</v>
      </c>
      <c r="BW629">
        <v>0</v>
      </c>
      <c r="BX629">
        <v>1</v>
      </c>
      <c r="BY629" s="17">
        <v>0</v>
      </c>
      <c r="BZ629">
        <v>0</v>
      </c>
      <c r="CA629">
        <v>0</v>
      </c>
      <c r="CB629">
        <v>0</v>
      </c>
      <c r="CC629">
        <v>0</v>
      </c>
      <c r="CD629" s="17">
        <v>0</v>
      </c>
      <c r="CE629">
        <v>0</v>
      </c>
      <c r="CF629">
        <v>0</v>
      </c>
      <c r="CG629">
        <v>1</v>
      </c>
      <c r="CH629">
        <v>1</v>
      </c>
      <c r="CI629">
        <v>0</v>
      </c>
      <c r="CJ629">
        <v>0</v>
      </c>
      <c r="CK629">
        <v>0</v>
      </c>
      <c r="CL629">
        <v>0</v>
      </c>
      <c r="CM629">
        <v>0</v>
      </c>
      <c r="CN629">
        <v>0</v>
      </c>
      <c r="CO629">
        <v>0</v>
      </c>
      <c r="CP629" s="17">
        <v>0</v>
      </c>
      <c r="CQ629">
        <v>0.17100000000000001</v>
      </c>
      <c r="CR629">
        <v>66</v>
      </c>
      <c r="CS629">
        <v>1</v>
      </c>
      <c r="CT629">
        <v>0</v>
      </c>
      <c r="CU629">
        <v>32</v>
      </c>
      <c r="DA629" s="33" t="s">
        <v>85</v>
      </c>
    </row>
    <row r="630" spans="1:105" x14ac:dyDescent="0.25">
      <c r="A630">
        <v>629</v>
      </c>
      <c r="B630">
        <v>40</v>
      </c>
      <c r="C630" s="24" t="s">
        <v>333</v>
      </c>
      <c r="D630" s="12">
        <v>6</v>
      </c>
      <c r="E630" s="13">
        <v>0.4</v>
      </c>
      <c r="F630" s="7">
        <f t="shared" si="110"/>
        <v>15</v>
      </c>
      <c r="G630" s="7">
        <f t="shared" si="106"/>
        <v>5.6</v>
      </c>
      <c r="H630" s="15">
        <f t="shared" si="107"/>
        <v>6.4</v>
      </c>
      <c r="I630" s="11">
        <f>IFERROR(F630/SQRT(F630^2+U630), "X")</f>
        <v>0.16287038575505658</v>
      </c>
      <c r="J630" s="32">
        <f>IFERROR(SQRT((1-I630^2)/U630), "X")</f>
        <v>1.0858025717003773E-2</v>
      </c>
      <c r="K630" s="32">
        <f t="shared" si="108"/>
        <v>92.097774131626011</v>
      </c>
      <c r="L630" s="8">
        <v>1</v>
      </c>
      <c r="M630" s="9">
        <v>0</v>
      </c>
      <c r="N630" s="8">
        <v>0</v>
      </c>
      <c r="O630" s="9">
        <v>0</v>
      </c>
      <c r="P630" s="9">
        <v>1</v>
      </c>
      <c r="Q630" s="9">
        <v>0</v>
      </c>
      <c r="R630" s="9">
        <v>0</v>
      </c>
      <c r="S630" s="8">
        <v>8270</v>
      </c>
      <c r="T630" s="9">
        <v>12</v>
      </c>
      <c r="U630" s="9">
        <f t="shared" si="109"/>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12"/>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6+W630+X630</f>
        <v>37.39</v>
      </c>
      <c r="BN630">
        <v>1</v>
      </c>
      <c r="BO630">
        <v>0</v>
      </c>
      <c r="BP630">
        <v>0</v>
      </c>
      <c r="BQ630">
        <v>0</v>
      </c>
      <c r="BR630">
        <v>0</v>
      </c>
      <c r="BS630">
        <v>0</v>
      </c>
      <c r="BT630">
        <v>0</v>
      </c>
      <c r="BU630" s="17">
        <v>0</v>
      </c>
      <c r="BV630">
        <v>0</v>
      </c>
      <c r="BW630">
        <v>0</v>
      </c>
      <c r="BX630">
        <v>1</v>
      </c>
      <c r="BY630" s="17">
        <v>0</v>
      </c>
      <c r="BZ630">
        <v>0</v>
      </c>
      <c r="CA630">
        <v>0</v>
      </c>
      <c r="CB630">
        <v>0</v>
      </c>
      <c r="CC630">
        <v>0</v>
      </c>
      <c r="CD630" s="17">
        <v>0</v>
      </c>
      <c r="CE630">
        <v>0</v>
      </c>
      <c r="CF630">
        <v>0</v>
      </c>
      <c r="CG630">
        <v>1</v>
      </c>
      <c r="CH630">
        <v>1</v>
      </c>
      <c r="CI630">
        <v>0</v>
      </c>
      <c r="CJ630">
        <v>0</v>
      </c>
      <c r="CK630">
        <v>0</v>
      </c>
      <c r="CL630">
        <v>0</v>
      </c>
      <c r="CM630">
        <v>0</v>
      </c>
      <c r="CN630">
        <v>0</v>
      </c>
      <c r="CO630">
        <v>0</v>
      </c>
      <c r="CP630" s="17">
        <v>0</v>
      </c>
      <c r="CQ630">
        <v>0.17100000000000001</v>
      </c>
      <c r="CR630">
        <v>66</v>
      </c>
      <c r="CS630">
        <v>1</v>
      </c>
      <c r="CT630">
        <v>0</v>
      </c>
      <c r="CU630">
        <v>32</v>
      </c>
      <c r="DA630" s="33" t="s">
        <v>85</v>
      </c>
    </row>
    <row r="631" spans="1:105" x14ac:dyDescent="0.25">
      <c r="A631">
        <v>630</v>
      </c>
      <c r="B631">
        <v>40</v>
      </c>
      <c r="C631" s="24" t="s">
        <v>333</v>
      </c>
      <c r="D631" s="12">
        <v>6</v>
      </c>
      <c r="E631" s="13">
        <v>0.4</v>
      </c>
      <c r="F631" s="7">
        <f t="shared" si="110"/>
        <v>15</v>
      </c>
      <c r="G631" s="7">
        <f t="shared" si="106"/>
        <v>5.6</v>
      </c>
      <c r="H631" s="15">
        <f t="shared" si="107"/>
        <v>6.4</v>
      </c>
      <c r="I631" s="11">
        <f>IFERROR(F631/SQRT(F631^2+U631), "X")</f>
        <v>0.16287038575505658</v>
      </c>
      <c r="J631" s="32">
        <f>IFERROR(SQRT((1-I631^2)/U631), "X")</f>
        <v>1.0858025717003773E-2</v>
      </c>
      <c r="K631" s="32">
        <f t="shared" si="108"/>
        <v>92.097774131626011</v>
      </c>
      <c r="L631" s="8">
        <v>1</v>
      </c>
      <c r="M631" s="9">
        <v>0</v>
      </c>
      <c r="N631" s="8">
        <v>0</v>
      </c>
      <c r="O631" s="9">
        <v>0</v>
      </c>
      <c r="P631" s="9">
        <v>1</v>
      </c>
      <c r="Q631" s="9">
        <v>0</v>
      </c>
      <c r="R631" s="9">
        <v>0</v>
      </c>
      <c r="S631" s="8">
        <v>8270</v>
      </c>
      <c r="T631" s="9">
        <v>12</v>
      </c>
      <c r="U631" s="9">
        <f t="shared" si="109"/>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12"/>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6+W631+X631</f>
        <v>37.39</v>
      </c>
      <c r="BN631">
        <v>1</v>
      </c>
      <c r="BO631">
        <v>0</v>
      </c>
      <c r="BP631">
        <v>0</v>
      </c>
      <c r="BQ631">
        <v>0</v>
      </c>
      <c r="BR631">
        <v>0</v>
      </c>
      <c r="BS631">
        <v>0</v>
      </c>
      <c r="BT631">
        <v>0</v>
      </c>
      <c r="BU631" s="17">
        <v>0</v>
      </c>
      <c r="BV631">
        <v>0</v>
      </c>
      <c r="BW631">
        <v>0</v>
      </c>
      <c r="BX631">
        <v>1</v>
      </c>
      <c r="BY631" s="17">
        <v>0</v>
      </c>
      <c r="BZ631">
        <v>0</v>
      </c>
      <c r="CA631">
        <v>0</v>
      </c>
      <c r="CB631">
        <v>0</v>
      </c>
      <c r="CC631">
        <v>0</v>
      </c>
      <c r="CD631" s="17">
        <v>0</v>
      </c>
      <c r="CE631">
        <v>0</v>
      </c>
      <c r="CF631">
        <v>0</v>
      </c>
      <c r="CG631">
        <v>1</v>
      </c>
      <c r="CH631">
        <v>1</v>
      </c>
      <c r="CI631">
        <v>0</v>
      </c>
      <c r="CJ631">
        <v>0</v>
      </c>
      <c r="CK631">
        <v>0</v>
      </c>
      <c r="CL631">
        <v>0</v>
      </c>
      <c r="CM631">
        <v>0</v>
      </c>
      <c r="CN631">
        <v>0</v>
      </c>
      <c r="CO631">
        <v>0</v>
      </c>
      <c r="CP631" s="17">
        <v>0</v>
      </c>
      <c r="CQ631">
        <v>0.17100000000000001</v>
      </c>
      <c r="CR631">
        <v>66</v>
      </c>
      <c r="CS631">
        <v>1</v>
      </c>
      <c r="CT631">
        <v>0</v>
      </c>
      <c r="CU631">
        <v>32</v>
      </c>
      <c r="DA631" s="33" t="s">
        <v>85</v>
      </c>
    </row>
    <row r="632" spans="1:105" x14ac:dyDescent="0.25">
      <c r="A632">
        <v>631</v>
      </c>
      <c r="B632">
        <v>40</v>
      </c>
      <c r="C632" s="24" t="s">
        <v>333</v>
      </c>
      <c r="D632" s="12">
        <v>7.2</v>
      </c>
      <c r="E632" s="13">
        <v>0.4</v>
      </c>
      <c r="F632" s="7">
        <f t="shared" si="110"/>
        <v>18</v>
      </c>
      <c r="G632" s="7">
        <f t="shared" si="106"/>
        <v>6.8</v>
      </c>
      <c r="H632" s="15">
        <f t="shared" si="107"/>
        <v>7.6000000000000005</v>
      </c>
      <c r="I632" s="11">
        <f>IFERROR(F632/SQRT(F632^2+U632), "X")</f>
        <v>0.19431375937366141</v>
      </c>
      <c r="J632" s="32">
        <f>IFERROR(SQRT((1-I632^2)/U632), "X")</f>
        <v>1.0795208854092301E-2</v>
      </c>
      <c r="K632" s="32">
        <f t="shared" si="108"/>
        <v>92.633687176966021</v>
      </c>
      <c r="L632" s="8">
        <v>1</v>
      </c>
      <c r="M632" s="9">
        <v>0</v>
      </c>
      <c r="N632" s="8">
        <v>0</v>
      </c>
      <c r="O632" s="9">
        <v>0</v>
      </c>
      <c r="P632" s="9">
        <v>1</v>
      </c>
      <c r="Q632" s="9">
        <v>0</v>
      </c>
      <c r="R632" s="9">
        <v>0</v>
      </c>
      <c r="S632" s="8">
        <v>8270</v>
      </c>
      <c r="T632" s="9">
        <v>12</v>
      </c>
      <c r="U632" s="9">
        <f t="shared" si="109"/>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12"/>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6+W632+X632</f>
        <v>37.39</v>
      </c>
      <c r="BN632">
        <v>0</v>
      </c>
      <c r="BO632">
        <v>0</v>
      </c>
      <c r="BP632">
        <v>1</v>
      </c>
      <c r="BQ632">
        <v>0</v>
      </c>
      <c r="BR632">
        <v>0</v>
      </c>
      <c r="BS632">
        <v>0</v>
      </c>
      <c r="BT632">
        <v>0</v>
      </c>
      <c r="BU632" s="17">
        <v>0</v>
      </c>
      <c r="BV632">
        <v>0</v>
      </c>
      <c r="BW632">
        <v>0</v>
      </c>
      <c r="BX632">
        <v>1</v>
      </c>
      <c r="BY632" s="17">
        <v>0</v>
      </c>
      <c r="BZ632">
        <v>0</v>
      </c>
      <c r="CA632">
        <v>0</v>
      </c>
      <c r="CB632">
        <v>0</v>
      </c>
      <c r="CC632">
        <v>0</v>
      </c>
      <c r="CD632" s="17">
        <v>0</v>
      </c>
      <c r="CE632">
        <v>0</v>
      </c>
      <c r="CF632">
        <v>0</v>
      </c>
      <c r="CG632">
        <v>1</v>
      </c>
      <c r="CH632">
        <v>1</v>
      </c>
      <c r="CI632">
        <v>0</v>
      </c>
      <c r="CJ632">
        <v>0</v>
      </c>
      <c r="CK632">
        <v>0</v>
      </c>
      <c r="CL632">
        <v>0</v>
      </c>
      <c r="CM632">
        <v>0</v>
      </c>
      <c r="CN632">
        <v>0</v>
      </c>
      <c r="CO632">
        <v>0</v>
      </c>
      <c r="CP632" s="17">
        <v>0</v>
      </c>
      <c r="CQ632">
        <v>0.17100000000000001</v>
      </c>
      <c r="CR632">
        <v>66</v>
      </c>
      <c r="CS632">
        <v>1</v>
      </c>
      <c r="CT632">
        <v>0</v>
      </c>
      <c r="CU632">
        <v>32</v>
      </c>
      <c r="DA632" s="33" t="s">
        <v>85</v>
      </c>
    </row>
    <row r="633" spans="1:105" x14ac:dyDescent="0.25">
      <c r="A633">
        <v>632</v>
      </c>
      <c r="B633">
        <v>40</v>
      </c>
      <c r="C633" s="24" t="s">
        <v>333</v>
      </c>
      <c r="D633" s="12">
        <v>7.2</v>
      </c>
      <c r="E633" s="13">
        <v>0.4</v>
      </c>
      <c r="F633" s="7">
        <f t="shared" si="110"/>
        <v>18</v>
      </c>
      <c r="G633" s="7">
        <f t="shared" si="106"/>
        <v>6.8</v>
      </c>
      <c r="H633" s="15">
        <f t="shared" si="107"/>
        <v>7.6000000000000005</v>
      </c>
      <c r="I633" s="11">
        <f>IFERROR(F633/SQRT(F633^2+U633), "X")</f>
        <v>0.19431375937366141</v>
      </c>
      <c r="J633" s="32">
        <f>IFERROR(SQRT((1-I633^2)/U633), "X")</f>
        <v>1.0795208854092301E-2</v>
      </c>
      <c r="K633" s="32">
        <f t="shared" si="108"/>
        <v>92.633687176966021</v>
      </c>
      <c r="L633" s="8">
        <v>1</v>
      </c>
      <c r="M633" s="9">
        <v>0</v>
      </c>
      <c r="N633" s="8">
        <v>0</v>
      </c>
      <c r="O633" s="9">
        <v>0</v>
      </c>
      <c r="P633" s="9">
        <v>1</v>
      </c>
      <c r="Q633" s="9">
        <v>0</v>
      </c>
      <c r="R633" s="9">
        <v>0</v>
      </c>
      <c r="S633" s="8">
        <v>8270</v>
      </c>
      <c r="T633" s="9">
        <v>12</v>
      </c>
      <c r="U633" s="9">
        <f t="shared" si="109"/>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12"/>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6+W633+X633</f>
        <v>37.39</v>
      </c>
      <c r="BN633">
        <v>0</v>
      </c>
      <c r="BO633">
        <v>0</v>
      </c>
      <c r="BP633">
        <v>1</v>
      </c>
      <c r="BQ633">
        <v>0</v>
      </c>
      <c r="BR633">
        <v>0</v>
      </c>
      <c r="BS633">
        <v>0</v>
      </c>
      <c r="BT633">
        <v>0</v>
      </c>
      <c r="BU633" s="17">
        <v>0</v>
      </c>
      <c r="BV633">
        <v>0</v>
      </c>
      <c r="BW633">
        <v>0</v>
      </c>
      <c r="BX633">
        <v>1</v>
      </c>
      <c r="BY633" s="17">
        <v>0</v>
      </c>
      <c r="BZ633">
        <v>0</v>
      </c>
      <c r="CA633">
        <v>0</v>
      </c>
      <c r="CB633">
        <v>0</v>
      </c>
      <c r="CC633">
        <v>0</v>
      </c>
      <c r="CD633" s="17">
        <v>0</v>
      </c>
      <c r="CE633">
        <v>0</v>
      </c>
      <c r="CF633">
        <v>0</v>
      </c>
      <c r="CG633">
        <v>1</v>
      </c>
      <c r="CH633">
        <v>1</v>
      </c>
      <c r="CI633">
        <v>0</v>
      </c>
      <c r="CJ633">
        <v>0</v>
      </c>
      <c r="CK633">
        <v>0</v>
      </c>
      <c r="CL633">
        <v>0</v>
      </c>
      <c r="CM633">
        <v>0</v>
      </c>
      <c r="CN633">
        <v>0</v>
      </c>
      <c r="CO633">
        <v>0</v>
      </c>
      <c r="CP633" s="17">
        <v>0</v>
      </c>
      <c r="CQ633">
        <v>0.17100000000000001</v>
      </c>
      <c r="CR633">
        <v>66</v>
      </c>
      <c r="CS633">
        <v>1</v>
      </c>
      <c r="CT633">
        <v>0</v>
      </c>
      <c r="CU633">
        <v>32</v>
      </c>
      <c r="DA633" s="33" t="s">
        <v>85</v>
      </c>
    </row>
    <row r="634" spans="1:105" x14ac:dyDescent="0.25">
      <c r="A634">
        <v>633</v>
      </c>
      <c r="B634">
        <v>40</v>
      </c>
      <c r="C634" s="24" t="s">
        <v>333</v>
      </c>
      <c r="D634" s="12">
        <v>7.4</v>
      </c>
      <c r="E634" s="13">
        <v>0.5</v>
      </c>
      <c r="F634" s="7">
        <f t="shared" si="110"/>
        <v>14.8</v>
      </c>
      <c r="G634" s="7">
        <f t="shared" si="106"/>
        <v>6.9</v>
      </c>
      <c r="H634" s="15">
        <f t="shared" si="107"/>
        <v>7.9</v>
      </c>
      <c r="I634" s="11">
        <f>IFERROR(F634/SQRT(F634^2+U634), "X")</f>
        <v>0.16075526904413717</v>
      </c>
      <c r="J634" s="32">
        <f>IFERROR(SQRT((1-I634^2)/U634), "X")</f>
        <v>1.0861842502982241E-2</v>
      </c>
      <c r="K634" s="32">
        <f t="shared" si="108"/>
        <v>92.065411528977592</v>
      </c>
      <c r="L634" s="8">
        <v>1</v>
      </c>
      <c r="M634" s="9">
        <v>0</v>
      </c>
      <c r="N634" s="8">
        <v>0</v>
      </c>
      <c r="O634" s="9">
        <v>0</v>
      </c>
      <c r="P634" s="9">
        <v>1</v>
      </c>
      <c r="Q634" s="9">
        <v>0</v>
      </c>
      <c r="R634" s="9">
        <v>0</v>
      </c>
      <c r="S634" s="8">
        <v>8270</v>
      </c>
      <c r="T634" s="9">
        <v>12</v>
      </c>
      <c r="U634" s="9">
        <f t="shared" si="109"/>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12"/>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6+W634+X634</f>
        <v>37.39</v>
      </c>
      <c r="BN634">
        <v>0</v>
      </c>
      <c r="BO634">
        <v>0</v>
      </c>
      <c r="BP634">
        <v>1</v>
      </c>
      <c r="BQ634">
        <v>0</v>
      </c>
      <c r="BR634">
        <v>0</v>
      </c>
      <c r="BS634">
        <v>0</v>
      </c>
      <c r="BT634">
        <v>0</v>
      </c>
      <c r="BU634" s="17">
        <v>0</v>
      </c>
      <c r="BV634">
        <v>0</v>
      </c>
      <c r="BW634">
        <v>0</v>
      </c>
      <c r="BX634">
        <v>1</v>
      </c>
      <c r="BY634" s="17">
        <v>0</v>
      </c>
      <c r="BZ634">
        <v>0</v>
      </c>
      <c r="CA634">
        <v>0</v>
      </c>
      <c r="CB634">
        <v>0</v>
      </c>
      <c r="CC634">
        <v>0</v>
      </c>
      <c r="CD634" s="17">
        <v>0</v>
      </c>
      <c r="CE634">
        <v>0</v>
      </c>
      <c r="CF634">
        <v>0</v>
      </c>
      <c r="CG634">
        <v>1</v>
      </c>
      <c r="CH634">
        <v>1</v>
      </c>
      <c r="CI634">
        <v>0</v>
      </c>
      <c r="CJ634">
        <v>0</v>
      </c>
      <c r="CK634">
        <v>0</v>
      </c>
      <c r="CL634">
        <v>0</v>
      </c>
      <c r="CM634">
        <v>0</v>
      </c>
      <c r="CN634">
        <v>0</v>
      </c>
      <c r="CO634">
        <v>0</v>
      </c>
      <c r="CP634" s="17">
        <v>0</v>
      </c>
      <c r="CQ634">
        <v>0.17100000000000001</v>
      </c>
      <c r="CR634">
        <v>66</v>
      </c>
      <c r="CS634">
        <v>1</v>
      </c>
      <c r="CT634">
        <v>0</v>
      </c>
      <c r="CU634">
        <v>32</v>
      </c>
      <c r="DA634" s="33" t="s">
        <v>85</v>
      </c>
    </row>
    <row r="635" spans="1:105" x14ac:dyDescent="0.25">
      <c r="A635">
        <v>634</v>
      </c>
      <c r="B635">
        <v>40</v>
      </c>
      <c r="C635" s="24" t="s">
        <v>333</v>
      </c>
      <c r="D635" s="12">
        <v>7.3</v>
      </c>
      <c r="E635" s="13">
        <v>0.5</v>
      </c>
      <c r="F635" s="7">
        <f t="shared" si="110"/>
        <v>14.6</v>
      </c>
      <c r="G635" s="7">
        <f t="shared" si="106"/>
        <v>6.8</v>
      </c>
      <c r="H635" s="15">
        <f t="shared" si="107"/>
        <v>7.8</v>
      </c>
      <c r="I635" s="11">
        <f>IFERROR(F635/SQRT(F635^2+U635), "X")</f>
        <v>0.15863793525842246</v>
      </c>
      <c r="J635" s="32">
        <f>IFERROR(SQRT((1-I635^2)/U635), "X")</f>
        <v>1.0865612004001537E-2</v>
      </c>
      <c r="K635" s="32">
        <f t="shared" si="108"/>
        <v>92.033472171813671</v>
      </c>
      <c r="L635" s="8">
        <v>1</v>
      </c>
      <c r="M635" s="9">
        <v>0</v>
      </c>
      <c r="N635" s="8">
        <v>0</v>
      </c>
      <c r="O635" s="9">
        <v>0</v>
      </c>
      <c r="P635" s="9">
        <v>1</v>
      </c>
      <c r="Q635" s="9">
        <v>0</v>
      </c>
      <c r="R635" s="9">
        <v>0</v>
      </c>
      <c r="S635" s="8">
        <v>8270</v>
      </c>
      <c r="T635" s="9">
        <v>12</v>
      </c>
      <c r="U635" s="9">
        <f t="shared" si="109"/>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12"/>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6+W635+X635</f>
        <v>37.39</v>
      </c>
      <c r="BN635">
        <v>0</v>
      </c>
      <c r="BO635">
        <v>0</v>
      </c>
      <c r="BP635">
        <v>1</v>
      </c>
      <c r="BQ635">
        <v>0</v>
      </c>
      <c r="BR635">
        <v>0</v>
      </c>
      <c r="BS635">
        <v>0</v>
      </c>
      <c r="BT635">
        <v>0</v>
      </c>
      <c r="BU635" s="17">
        <v>0</v>
      </c>
      <c r="BV635">
        <v>0</v>
      </c>
      <c r="BW635">
        <v>0</v>
      </c>
      <c r="BX635">
        <v>1</v>
      </c>
      <c r="BY635" s="17">
        <v>0</v>
      </c>
      <c r="BZ635">
        <v>0</v>
      </c>
      <c r="CA635">
        <v>0</v>
      </c>
      <c r="CB635">
        <v>0</v>
      </c>
      <c r="CC635">
        <v>0</v>
      </c>
      <c r="CD635" s="17">
        <v>0</v>
      </c>
      <c r="CE635">
        <v>0</v>
      </c>
      <c r="CF635">
        <v>0</v>
      </c>
      <c r="CG635">
        <v>1</v>
      </c>
      <c r="CH635">
        <v>1</v>
      </c>
      <c r="CI635">
        <v>0</v>
      </c>
      <c r="CJ635">
        <v>0</v>
      </c>
      <c r="CK635">
        <v>0</v>
      </c>
      <c r="CL635">
        <v>0</v>
      </c>
      <c r="CM635">
        <v>0</v>
      </c>
      <c r="CN635">
        <v>0</v>
      </c>
      <c r="CO635">
        <v>0</v>
      </c>
      <c r="CP635" s="17">
        <v>0</v>
      </c>
      <c r="CQ635">
        <v>0.17100000000000001</v>
      </c>
      <c r="CR635">
        <v>66</v>
      </c>
      <c r="CS635">
        <v>1</v>
      </c>
      <c r="CT635">
        <v>0</v>
      </c>
      <c r="CU635">
        <v>32</v>
      </c>
      <c r="DA635" s="33" t="s">
        <v>85</v>
      </c>
    </row>
    <row r="636" spans="1:105" x14ac:dyDescent="0.25">
      <c r="A636">
        <v>635</v>
      </c>
      <c r="B636">
        <v>40</v>
      </c>
      <c r="C636" s="24" t="s">
        <v>333</v>
      </c>
      <c r="D636" s="12">
        <v>7.6</v>
      </c>
      <c r="E636" s="13">
        <v>0.8</v>
      </c>
      <c r="F636" s="7">
        <f t="shared" si="110"/>
        <v>9.4999999999999982</v>
      </c>
      <c r="G636" s="7">
        <f t="shared" si="106"/>
        <v>6.8</v>
      </c>
      <c r="H636" s="15">
        <f t="shared" si="107"/>
        <v>8.4</v>
      </c>
      <c r="I636" s="11">
        <f>IFERROR(F636/SQRT(F636^2+U636), "X")</f>
        <v>0.10398049842845901</v>
      </c>
      <c r="J636" s="32">
        <f>IFERROR(SQRT((1-I636^2)/U636), "X")</f>
        <v>1.0945315624048319E-2</v>
      </c>
      <c r="K636" s="32">
        <f t="shared" si="108"/>
        <v>91.363285842837328</v>
      </c>
      <c r="L636" s="8">
        <v>1</v>
      </c>
      <c r="M636" s="9">
        <v>0</v>
      </c>
      <c r="N636" s="8">
        <v>0</v>
      </c>
      <c r="O636" s="9">
        <v>0</v>
      </c>
      <c r="P636" s="9">
        <v>1</v>
      </c>
      <c r="Q636" s="9">
        <v>0</v>
      </c>
      <c r="R636" s="9">
        <v>0</v>
      </c>
      <c r="S636" s="8">
        <v>8270</v>
      </c>
      <c r="T636" s="9">
        <v>12</v>
      </c>
      <c r="U636" s="9">
        <f t="shared" si="109"/>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12"/>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6+W636+X636</f>
        <v>37.39</v>
      </c>
      <c r="BN636">
        <v>0</v>
      </c>
      <c r="BO636">
        <v>0</v>
      </c>
      <c r="BP636">
        <v>1</v>
      </c>
      <c r="BQ636">
        <v>0</v>
      </c>
      <c r="BR636">
        <v>0</v>
      </c>
      <c r="BS636">
        <v>0</v>
      </c>
      <c r="BT636">
        <v>0</v>
      </c>
      <c r="BU636" s="17">
        <v>0</v>
      </c>
      <c r="BV636">
        <v>0</v>
      </c>
      <c r="BW636">
        <v>0</v>
      </c>
      <c r="BX636">
        <v>1</v>
      </c>
      <c r="BY636" s="17">
        <v>0</v>
      </c>
      <c r="BZ636">
        <v>0</v>
      </c>
      <c r="CA636">
        <v>0</v>
      </c>
      <c r="CB636">
        <v>0</v>
      </c>
      <c r="CC636">
        <v>0</v>
      </c>
      <c r="CD636" s="17">
        <v>0</v>
      </c>
      <c r="CE636">
        <v>0</v>
      </c>
      <c r="CF636">
        <v>0</v>
      </c>
      <c r="CG636">
        <v>1</v>
      </c>
      <c r="CH636">
        <v>1</v>
      </c>
      <c r="CI636">
        <v>0</v>
      </c>
      <c r="CJ636">
        <v>0</v>
      </c>
      <c r="CK636">
        <v>0</v>
      </c>
      <c r="CL636">
        <v>0</v>
      </c>
      <c r="CM636">
        <v>0</v>
      </c>
      <c r="CN636">
        <v>0</v>
      </c>
      <c r="CO636">
        <v>0</v>
      </c>
      <c r="CP636" s="17">
        <v>0</v>
      </c>
      <c r="CQ636">
        <v>0.17100000000000001</v>
      </c>
      <c r="CR636">
        <v>66</v>
      </c>
      <c r="CS636">
        <v>1</v>
      </c>
      <c r="CT636">
        <v>0</v>
      </c>
      <c r="CU636">
        <v>32</v>
      </c>
      <c r="DA636" s="33" t="s">
        <v>85</v>
      </c>
    </row>
    <row r="637" spans="1:105" x14ac:dyDescent="0.25">
      <c r="A637">
        <v>636</v>
      </c>
      <c r="B637">
        <v>40</v>
      </c>
      <c r="C637" s="24" t="s">
        <v>333</v>
      </c>
      <c r="D637" s="12">
        <v>7.5</v>
      </c>
      <c r="E637" s="13">
        <v>0.8</v>
      </c>
      <c r="F637" s="7">
        <f t="shared" si="110"/>
        <v>9.375</v>
      </c>
      <c r="G637" s="7">
        <f t="shared" si="106"/>
        <v>6.7</v>
      </c>
      <c r="H637" s="15">
        <f t="shared" si="107"/>
        <v>8.3000000000000007</v>
      </c>
      <c r="I637" s="11">
        <f>IFERROR(F637/SQRT(F637^2+U637), "X")</f>
        <v>0.10262683889087333</v>
      </c>
      <c r="J637" s="32">
        <f>IFERROR(SQRT((1-I637^2)/U637), "X")</f>
        <v>1.0946862815026489E-2</v>
      </c>
      <c r="K637" s="32">
        <f t="shared" si="108"/>
        <v>91.35037287827565</v>
      </c>
      <c r="L637" s="8">
        <v>1</v>
      </c>
      <c r="M637" s="9">
        <v>0</v>
      </c>
      <c r="N637" s="8">
        <v>0</v>
      </c>
      <c r="O637" s="9">
        <v>0</v>
      </c>
      <c r="P637" s="9">
        <v>1</v>
      </c>
      <c r="Q637" s="9">
        <v>0</v>
      </c>
      <c r="R637" s="9">
        <v>0</v>
      </c>
      <c r="S637" s="8">
        <v>8270</v>
      </c>
      <c r="T637" s="9">
        <v>12</v>
      </c>
      <c r="U637" s="9">
        <f t="shared" si="109"/>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12"/>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6+W637+X637</f>
        <v>37.39</v>
      </c>
      <c r="BN637">
        <v>0</v>
      </c>
      <c r="BO637">
        <v>0</v>
      </c>
      <c r="BP637">
        <v>1</v>
      </c>
      <c r="BQ637">
        <v>0</v>
      </c>
      <c r="BR637">
        <v>0</v>
      </c>
      <c r="BS637">
        <v>0</v>
      </c>
      <c r="BT637">
        <v>0</v>
      </c>
      <c r="BU637" s="17">
        <v>0</v>
      </c>
      <c r="BV637">
        <v>0</v>
      </c>
      <c r="BW637">
        <v>0</v>
      </c>
      <c r="BX637">
        <v>1</v>
      </c>
      <c r="BY637" s="17">
        <v>0</v>
      </c>
      <c r="BZ637">
        <v>0</v>
      </c>
      <c r="CA637">
        <v>0</v>
      </c>
      <c r="CB637">
        <v>0</v>
      </c>
      <c r="CC637">
        <v>0</v>
      </c>
      <c r="CD637" s="17">
        <v>0</v>
      </c>
      <c r="CE637">
        <v>0</v>
      </c>
      <c r="CF637">
        <v>0</v>
      </c>
      <c r="CG637">
        <v>1</v>
      </c>
      <c r="CH637">
        <v>1</v>
      </c>
      <c r="CI637">
        <v>0</v>
      </c>
      <c r="CJ637">
        <v>0</v>
      </c>
      <c r="CK637">
        <v>0</v>
      </c>
      <c r="CL637">
        <v>0</v>
      </c>
      <c r="CM637">
        <v>0</v>
      </c>
      <c r="CN637">
        <v>0</v>
      </c>
      <c r="CO637">
        <v>0</v>
      </c>
      <c r="CP637" s="17">
        <v>0</v>
      </c>
      <c r="CQ637">
        <v>0.17100000000000001</v>
      </c>
      <c r="CR637">
        <v>66</v>
      </c>
      <c r="CS637">
        <v>1</v>
      </c>
      <c r="CT637">
        <v>0</v>
      </c>
      <c r="CU637">
        <v>32</v>
      </c>
      <c r="DA637" s="33" t="s">
        <v>85</v>
      </c>
    </row>
    <row r="638" spans="1:105" x14ac:dyDescent="0.25">
      <c r="A638">
        <v>637</v>
      </c>
      <c r="B638">
        <v>40</v>
      </c>
      <c r="C638" s="24" t="s">
        <v>333</v>
      </c>
      <c r="D638" s="12">
        <v>6.5</v>
      </c>
      <c r="E638" s="13">
        <v>0.3</v>
      </c>
      <c r="F638" s="7">
        <f t="shared" si="110"/>
        <v>21.666666666666668</v>
      </c>
      <c r="G638" s="7">
        <f t="shared" si="106"/>
        <v>6.2</v>
      </c>
      <c r="H638" s="15">
        <f t="shared" si="107"/>
        <v>6.8</v>
      </c>
      <c r="I638" s="11">
        <f>IFERROR(F638/SQRT(F638^2+U638), "X")</f>
        <v>0.23193881706518138</v>
      </c>
      <c r="J638" s="32">
        <f>IFERROR(SQRT((1-I638^2)/U638), "X")</f>
        <v>1.0704868479931448E-2</v>
      </c>
      <c r="K638" s="32">
        <f t="shared" si="108"/>
        <v>93.415440075206206</v>
      </c>
      <c r="L638" s="8">
        <v>1</v>
      </c>
      <c r="M638" s="9">
        <v>0</v>
      </c>
      <c r="N638" s="8">
        <v>0</v>
      </c>
      <c r="O638" s="9">
        <v>0</v>
      </c>
      <c r="P638" s="9">
        <v>1</v>
      </c>
      <c r="Q638" s="9">
        <v>0</v>
      </c>
      <c r="R638" s="9">
        <v>0</v>
      </c>
      <c r="S638" s="8">
        <v>8270</v>
      </c>
      <c r="T638" s="9">
        <v>12</v>
      </c>
      <c r="U638" s="9">
        <f t="shared" si="109"/>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12"/>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6+W638+X638</f>
        <v>37.39</v>
      </c>
      <c r="BN638">
        <v>0</v>
      </c>
      <c r="BO638">
        <v>0</v>
      </c>
      <c r="BP638">
        <v>1</v>
      </c>
      <c r="BQ638">
        <v>0</v>
      </c>
      <c r="BR638">
        <v>0</v>
      </c>
      <c r="BS638">
        <v>0</v>
      </c>
      <c r="BT638">
        <v>0</v>
      </c>
      <c r="BU638" s="17">
        <v>0</v>
      </c>
      <c r="BV638">
        <v>0</v>
      </c>
      <c r="BW638">
        <v>0</v>
      </c>
      <c r="BX638">
        <v>1</v>
      </c>
      <c r="BY638" s="17">
        <v>0</v>
      </c>
      <c r="BZ638">
        <v>0</v>
      </c>
      <c r="CA638">
        <v>0</v>
      </c>
      <c r="CB638">
        <v>0</v>
      </c>
      <c r="CC638">
        <v>0</v>
      </c>
      <c r="CD638" s="17">
        <v>0</v>
      </c>
      <c r="CE638">
        <v>0</v>
      </c>
      <c r="CF638">
        <v>0</v>
      </c>
      <c r="CG638">
        <v>1</v>
      </c>
      <c r="CH638">
        <v>1</v>
      </c>
      <c r="CI638">
        <v>0</v>
      </c>
      <c r="CJ638">
        <v>0</v>
      </c>
      <c r="CK638">
        <v>0</v>
      </c>
      <c r="CL638">
        <v>0</v>
      </c>
      <c r="CM638">
        <v>0</v>
      </c>
      <c r="CN638">
        <v>0</v>
      </c>
      <c r="CO638">
        <v>0</v>
      </c>
      <c r="CP638" s="17">
        <v>0</v>
      </c>
      <c r="CQ638">
        <v>0.17100000000000001</v>
      </c>
      <c r="CR638">
        <v>66</v>
      </c>
      <c r="CS638">
        <v>1</v>
      </c>
      <c r="CT638">
        <v>0</v>
      </c>
      <c r="CU638">
        <v>32</v>
      </c>
      <c r="DA638" s="33" t="s">
        <v>85</v>
      </c>
    </row>
    <row r="639" spans="1:105" x14ac:dyDescent="0.25">
      <c r="A639">
        <v>638</v>
      </c>
      <c r="B639">
        <v>40</v>
      </c>
      <c r="C639" s="24" t="s">
        <v>333</v>
      </c>
      <c r="D639" s="12">
        <v>6.5</v>
      </c>
      <c r="E639" s="13">
        <v>0.3</v>
      </c>
      <c r="F639" s="7">
        <f t="shared" si="110"/>
        <v>21.666666666666668</v>
      </c>
      <c r="G639" s="7">
        <f t="shared" si="106"/>
        <v>6.2</v>
      </c>
      <c r="H639" s="15">
        <f t="shared" si="107"/>
        <v>6.8</v>
      </c>
      <c r="I639" s="11">
        <f>IFERROR(F639/SQRT(F639^2+U639), "X")</f>
        <v>0.23193881706518138</v>
      </c>
      <c r="J639" s="32">
        <f>IFERROR(SQRT((1-I639^2)/U639), "X")</f>
        <v>1.0704868479931448E-2</v>
      </c>
      <c r="K639" s="32">
        <f t="shared" si="108"/>
        <v>93.415440075206206</v>
      </c>
      <c r="L639" s="8">
        <v>1</v>
      </c>
      <c r="M639" s="9">
        <v>0</v>
      </c>
      <c r="N639" s="8">
        <v>0</v>
      </c>
      <c r="O639" s="9">
        <v>0</v>
      </c>
      <c r="P639" s="9">
        <v>1</v>
      </c>
      <c r="Q639" s="9">
        <v>0</v>
      </c>
      <c r="R639" s="9">
        <v>0</v>
      </c>
      <c r="S639" s="8">
        <v>8270</v>
      </c>
      <c r="T639" s="9">
        <v>12</v>
      </c>
      <c r="U639" s="9">
        <f t="shared" si="109"/>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12"/>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6+W639+X639</f>
        <v>37.39</v>
      </c>
      <c r="BN639">
        <v>0</v>
      </c>
      <c r="BO639">
        <v>0</v>
      </c>
      <c r="BP639">
        <v>1</v>
      </c>
      <c r="BQ639">
        <v>0</v>
      </c>
      <c r="BR639">
        <v>0</v>
      </c>
      <c r="BS639">
        <v>0</v>
      </c>
      <c r="BT639">
        <v>0</v>
      </c>
      <c r="BU639" s="17">
        <v>0</v>
      </c>
      <c r="BV639">
        <v>0</v>
      </c>
      <c r="BW639">
        <v>0</v>
      </c>
      <c r="BX639">
        <v>1</v>
      </c>
      <c r="BY639" s="17">
        <v>0</v>
      </c>
      <c r="BZ639">
        <v>0</v>
      </c>
      <c r="CA639">
        <v>0</v>
      </c>
      <c r="CB639">
        <v>0</v>
      </c>
      <c r="CC639">
        <v>0</v>
      </c>
      <c r="CD639" s="17">
        <v>0</v>
      </c>
      <c r="CE639">
        <v>0</v>
      </c>
      <c r="CF639">
        <v>0</v>
      </c>
      <c r="CG639">
        <v>1</v>
      </c>
      <c r="CH639">
        <v>1</v>
      </c>
      <c r="CI639">
        <v>0</v>
      </c>
      <c r="CJ639">
        <v>0</v>
      </c>
      <c r="CK639">
        <v>0</v>
      </c>
      <c r="CL639">
        <v>0</v>
      </c>
      <c r="CM639">
        <v>0</v>
      </c>
      <c r="CN639">
        <v>0</v>
      </c>
      <c r="CO639">
        <v>0</v>
      </c>
      <c r="CP639" s="17">
        <v>0</v>
      </c>
      <c r="CQ639">
        <v>0.17100000000000001</v>
      </c>
      <c r="CR639">
        <v>66</v>
      </c>
      <c r="CS639">
        <v>1</v>
      </c>
      <c r="CT639">
        <v>0</v>
      </c>
      <c r="CU639">
        <v>32</v>
      </c>
      <c r="DA639" s="33" t="s">
        <v>85</v>
      </c>
    </row>
    <row r="640" spans="1:105" x14ac:dyDescent="0.25">
      <c r="A640">
        <v>639</v>
      </c>
      <c r="B640">
        <v>40</v>
      </c>
      <c r="C640" s="24" t="s">
        <v>333</v>
      </c>
      <c r="D640" s="12">
        <v>4.3</v>
      </c>
      <c r="E640" s="13">
        <v>0.4</v>
      </c>
      <c r="F640" s="7">
        <f t="shared" ref="F640:F646" si="113">D640/E640</f>
        <v>10.749999999999998</v>
      </c>
      <c r="G640" s="7">
        <f t="shared" si="106"/>
        <v>3.9</v>
      </c>
      <c r="H640" s="15">
        <f t="shared" si="107"/>
        <v>4.7</v>
      </c>
      <c r="I640" s="11">
        <f>IFERROR(F640/SQRT(F640^2+U640), "X")</f>
        <v>0.11748414622991958</v>
      </c>
      <c r="J640" s="32">
        <f>IFERROR(SQRT((1-I640^2)/U640), "X")</f>
        <v>1.092875778882973E-2</v>
      </c>
      <c r="K640" s="32">
        <f t="shared" si="108"/>
        <v>91.501707634338715</v>
      </c>
      <c r="L640" s="8">
        <v>1</v>
      </c>
      <c r="M640" s="9">
        <v>0</v>
      </c>
      <c r="N640" s="8">
        <v>0</v>
      </c>
      <c r="O640" s="9">
        <v>0</v>
      </c>
      <c r="P640" s="9">
        <v>1</v>
      </c>
      <c r="Q640" s="9">
        <v>0</v>
      </c>
      <c r="R640" s="9">
        <v>0</v>
      </c>
      <c r="S640" s="8">
        <v>8270</v>
      </c>
      <c r="T640" s="9">
        <v>12</v>
      </c>
      <c r="U640" s="9">
        <f t="shared" si="109"/>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12"/>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6+W640+X640</f>
        <v>37.39</v>
      </c>
      <c r="BN640">
        <v>0</v>
      </c>
      <c r="BO640">
        <v>0</v>
      </c>
      <c r="BP640">
        <v>1</v>
      </c>
      <c r="BQ640">
        <v>0</v>
      </c>
      <c r="BR640">
        <v>0</v>
      </c>
      <c r="BS640">
        <v>0</v>
      </c>
      <c r="BT640">
        <v>0</v>
      </c>
      <c r="BU640" s="17">
        <v>0</v>
      </c>
      <c r="BV640">
        <v>0</v>
      </c>
      <c r="BW640">
        <v>0</v>
      </c>
      <c r="BX640">
        <v>1</v>
      </c>
      <c r="BY640" s="17">
        <v>0</v>
      </c>
      <c r="BZ640">
        <v>0</v>
      </c>
      <c r="CA640">
        <v>0</v>
      </c>
      <c r="CB640">
        <v>0</v>
      </c>
      <c r="CC640">
        <v>0</v>
      </c>
      <c r="CD640" s="17">
        <v>0</v>
      </c>
      <c r="CE640">
        <v>0</v>
      </c>
      <c r="CF640">
        <v>0</v>
      </c>
      <c r="CG640">
        <v>1</v>
      </c>
      <c r="CH640">
        <v>1</v>
      </c>
      <c r="CI640">
        <v>0</v>
      </c>
      <c r="CJ640">
        <v>0</v>
      </c>
      <c r="CK640">
        <v>0</v>
      </c>
      <c r="CL640">
        <v>0</v>
      </c>
      <c r="CM640">
        <v>0</v>
      </c>
      <c r="CN640">
        <v>0</v>
      </c>
      <c r="CO640">
        <v>0</v>
      </c>
      <c r="CP640" s="17">
        <v>0</v>
      </c>
      <c r="CQ640">
        <v>0.17100000000000001</v>
      </c>
      <c r="CR640">
        <v>66</v>
      </c>
      <c r="CS640">
        <v>1</v>
      </c>
      <c r="CT640">
        <v>0</v>
      </c>
      <c r="CU640">
        <v>32</v>
      </c>
      <c r="DA640" s="33" t="s">
        <v>85</v>
      </c>
    </row>
    <row r="641" spans="1:105" s="141" customFormat="1" x14ac:dyDescent="0.25">
      <c r="A641" s="141">
        <v>640</v>
      </c>
      <c r="B641" s="141">
        <v>40</v>
      </c>
      <c r="C641" s="142" t="s">
        <v>333</v>
      </c>
      <c r="D641" s="143">
        <v>4.2</v>
      </c>
      <c r="E641" s="144">
        <v>0.4</v>
      </c>
      <c r="F641" s="145">
        <f t="shared" si="113"/>
        <v>10.5</v>
      </c>
      <c r="G641" s="145">
        <f t="shared" si="106"/>
        <v>3.8000000000000003</v>
      </c>
      <c r="H641" s="146">
        <f t="shared" si="107"/>
        <v>4.6000000000000005</v>
      </c>
      <c r="I641" s="147">
        <f>IFERROR(F641/SQRT(F641^2+U641), "X")</f>
        <v>0.11478837992273992</v>
      </c>
      <c r="J641" s="148">
        <f>IFERROR(SQRT((1-I641^2)/U641), "X")</f>
        <v>1.0932226659308564E-2</v>
      </c>
      <c r="K641" s="148">
        <f t="shared" si="108"/>
        <v>91.472673515099572</v>
      </c>
      <c r="L641" s="149">
        <v>1</v>
      </c>
      <c r="M641" s="150">
        <v>0</v>
      </c>
      <c r="N641" s="149">
        <v>0</v>
      </c>
      <c r="O641" s="150">
        <v>0</v>
      </c>
      <c r="P641" s="150">
        <v>1</v>
      </c>
      <c r="Q641" s="150">
        <v>0</v>
      </c>
      <c r="R641" s="150">
        <v>0</v>
      </c>
      <c r="S641" s="149">
        <v>8270</v>
      </c>
      <c r="T641" s="150">
        <v>12</v>
      </c>
      <c r="U641" s="150">
        <f t="shared" si="109"/>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12"/>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6+W641+X641</f>
        <v>37.39</v>
      </c>
      <c r="BN641" s="141">
        <v>0</v>
      </c>
      <c r="BO641" s="141">
        <v>0</v>
      </c>
      <c r="BP641" s="141">
        <v>1</v>
      </c>
      <c r="BQ641" s="141">
        <v>0</v>
      </c>
      <c r="BR641" s="141">
        <v>0</v>
      </c>
      <c r="BS641" s="141">
        <v>0</v>
      </c>
      <c r="BT641" s="141">
        <v>0</v>
      </c>
      <c r="BU641" s="155">
        <v>0</v>
      </c>
      <c r="BV641" s="141">
        <v>0</v>
      </c>
      <c r="BW641" s="141">
        <v>0</v>
      </c>
      <c r="BX641" s="141">
        <v>1</v>
      </c>
      <c r="BY641" s="155">
        <v>0</v>
      </c>
      <c r="BZ641" s="141">
        <v>0</v>
      </c>
      <c r="CA641" s="141">
        <v>0</v>
      </c>
      <c r="CB641" s="141">
        <v>0</v>
      </c>
      <c r="CC641" s="141">
        <v>0</v>
      </c>
      <c r="CD641" s="155">
        <v>0</v>
      </c>
      <c r="CE641" s="141">
        <v>0</v>
      </c>
      <c r="CF641" s="141">
        <v>0</v>
      </c>
      <c r="CG641" s="141">
        <v>1</v>
      </c>
      <c r="CH641" s="141">
        <v>1</v>
      </c>
      <c r="CI641" s="141">
        <v>0</v>
      </c>
      <c r="CJ641" s="141">
        <v>0</v>
      </c>
      <c r="CK641" s="141">
        <v>0</v>
      </c>
      <c r="CL641">
        <v>0</v>
      </c>
      <c r="CM641" s="141">
        <v>0</v>
      </c>
      <c r="CN641" s="141">
        <v>0</v>
      </c>
      <c r="CO641" s="141">
        <v>0</v>
      </c>
      <c r="CP641" s="155">
        <v>0</v>
      </c>
      <c r="CQ641">
        <v>0.17100000000000001</v>
      </c>
      <c r="CR641">
        <v>66</v>
      </c>
      <c r="CS641">
        <v>1</v>
      </c>
      <c r="CT641" s="141">
        <v>0</v>
      </c>
      <c r="CU641" s="141">
        <v>32</v>
      </c>
      <c r="CV641" s="157"/>
      <c r="DA641" s="33" t="s">
        <v>85</v>
      </c>
    </row>
    <row r="642" spans="1:105" x14ac:dyDescent="0.25">
      <c r="A642">
        <v>641</v>
      </c>
      <c r="B642">
        <v>41</v>
      </c>
      <c r="C642" s="24" t="s">
        <v>334</v>
      </c>
      <c r="D642" s="12">
        <v>4.0999999999999996</v>
      </c>
      <c r="E642" s="13">
        <v>0.2</v>
      </c>
      <c r="F642" s="7">
        <f t="shared" si="113"/>
        <v>20.499999999999996</v>
      </c>
      <c r="G642" s="7">
        <f t="shared" ref="G642:G705" si="114">D642-E642</f>
        <v>3.8999999999999995</v>
      </c>
      <c r="H642" s="15">
        <f t="shared" ref="H642:H705" si="115">D642+E642</f>
        <v>4.3</v>
      </c>
      <c r="I642" s="11">
        <f>IFERROR(F642/SQRT(F642^2+U642), "X")</f>
        <v>0.21871410847199574</v>
      </c>
      <c r="J642" s="32">
        <f>IFERROR(SQRT((1-I642^2)/U642), "X")</f>
        <v>1.0668980901072963E-2</v>
      </c>
      <c r="K642" s="32">
        <f t="shared" ref="K642:K705" si="116">IFERROR(1/J642, "X")</f>
        <v>93.729664461151259</v>
      </c>
      <c r="L642" s="8">
        <v>1</v>
      </c>
      <c r="M642" s="9">
        <v>0</v>
      </c>
      <c r="N642" s="8">
        <v>0</v>
      </c>
      <c r="O642" s="9">
        <v>1</v>
      </c>
      <c r="P642" s="9">
        <v>0</v>
      </c>
      <c r="Q642" s="9">
        <v>0</v>
      </c>
      <c r="R642" s="9">
        <v>0</v>
      </c>
      <c r="S642" s="8">
        <v>8369</v>
      </c>
      <c r="T642" s="9">
        <v>3</v>
      </c>
      <c r="U642" s="9">
        <f t="shared" ref="U642:U705" si="117">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18">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v>0</v>
      </c>
      <c r="BU642" s="17">
        <v>0</v>
      </c>
      <c r="BV642">
        <v>0</v>
      </c>
      <c r="BW642">
        <v>0</v>
      </c>
      <c r="BX642">
        <v>1</v>
      </c>
      <c r="BY642" s="17">
        <v>0</v>
      </c>
      <c r="BZ642">
        <v>0</v>
      </c>
      <c r="CA642">
        <v>0</v>
      </c>
      <c r="CB642">
        <v>0</v>
      </c>
      <c r="CC642">
        <v>0</v>
      </c>
      <c r="CD642" s="17">
        <v>0</v>
      </c>
      <c r="CE642">
        <v>0</v>
      </c>
      <c r="CF642">
        <v>0</v>
      </c>
      <c r="CG642">
        <v>1</v>
      </c>
      <c r="CH642">
        <v>1</v>
      </c>
      <c r="CI642">
        <v>0</v>
      </c>
      <c r="CJ642">
        <v>0</v>
      </c>
      <c r="CK642">
        <v>0</v>
      </c>
      <c r="CL642">
        <v>0</v>
      </c>
      <c r="CM642">
        <v>0</v>
      </c>
      <c r="CN642">
        <v>0</v>
      </c>
      <c r="CO642">
        <v>0</v>
      </c>
      <c r="CP642" s="17">
        <v>0</v>
      </c>
      <c r="CQ642">
        <v>0.13900000000000001</v>
      </c>
      <c r="CR642">
        <v>42</v>
      </c>
      <c r="CS642">
        <v>1</v>
      </c>
      <c r="CT642">
        <v>0</v>
      </c>
      <c r="CU642">
        <v>39</v>
      </c>
      <c r="DA642" s="33" t="s">
        <v>85</v>
      </c>
    </row>
    <row r="643" spans="1:105" x14ac:dyDescent="0.25">
      <c r="A643">
        <v>642</v>
      </c>
      <c r="B643">
        <v>41</v>
      </c>
      <c r="C643" s="24" t="s">
        <v>334</v>
      </c>
      <c r="D643" s="12">
        <v>2.2000000000000002</v>
      </c>
      <c r="E643" s="13">
        <v>0.2</v>
      </c>
      <c r="F643" s="7">
        <f t="shared" si="113"/>
        <v>11</v>
      </c>
      <c r="G643" s="7">
        <f t="shared" si="114"/>
        <v>2</v>
      </c>
      <c r="H643" s="15">
        <f t="shared" si="115"/>
        <v>2.4000000000000004</v>
      </c>
      <c r="I643" s="11">
        <f>IFERROR(F643/SQRT(F643^2+U643), "X")</f>
        <v>0.15786943985836729</v>
      </c>
      <c r="J643" s="32">
        <f>IFERROR(SQRT((1-I643^2)/U643), "X")</f>
        <v>1.4351767259851572E-2</v>
      </c>
      <c r="K643" s="32">
        <f t="shared" si="116"/>
        <v>69.677830046579373</v>
      </c>
      <c r="L643" s="8">
        <v>1</v>
      </c>
      <c r="M643" s="9">
        <v>0</v>
      </c>
      <c r="N643" s="8">
        <v>0</v>
      </c>
      <c r="O643" s="9">
        <v>1</v>
      </c>
      <c r="P643" s="9">
        <v>0</v>
      </c>
      <c r="Q643" s="9">
        <v>0</v>
      </c>
      <c r="R643" s="9">
        <v>0</v>
      </c>
      <c r="S643" s="8">
        <v>4738</v>
      </c>
      <c r="T643" s="9">
        <v>3</v>
      </c>
      <c r="U643" s="9">
        <f t="shared" si="117"/>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18"/>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v>0</v>
      </c>
      <c r="BU643" s="17">
        <v>0</v>
      </c>
      <c r="BV643">
        <v>0</v>
      </c>
      <c r="BW643">
        <v>0</v>
      </c>
      <c r="BX643">
        <v>1</v>
      </c>
      <c r="BY643" s="17">
        <v>0</v>
      </c>
      <c r="BZ643">
        <v>0</v>
      </c>
      <c r="CA643">
        <v>0</v>
      </c>
      <c r="CB643">
        <v>0</v>
      </c>
      <c r="CC643">
        <v>0</v>
      </c>
      <c r="CD643" s="17">
        <v>0</v>
      </c>
      <c r="CE643">
        <v>0</v>
      </c>
      <c r="CF643">
        <v>0</v>
      </c>
      <c r="CG643">
        <v>1</v>
      </c>
      <c r="CH643">
        <v>1</v>
      </c>
      <c r="CI643">
        <v>0</v>
      </c>
      <c r="CJ643">
        <v>0</v>
      </c>
      <c r="CK643">
        <v>0</v>
      </c>
      <c r="CL643">
        <v>0</v>
      </c>
      <c r="CM643">
        <v>0</v>
      </c>
      <c r="CN643">
        <v>0</v>
      </c>
      <c r="CO643">
        <v>0</v>
      </c>
      <c r="CP643" s="17">
        <v>0</v>
      </c>
      <c r="CQ643">
        <v>0.13900000000000001</v>
      </c>
      <c r="CR643">
        <v>42</v>
      </c>
      <c r="CS643">
        <v>1</v>
      </c>
      <c r="CT643">
        <v>0</v>
      </c>
      <c r="CU643">
        <v>39</v>
      </c>
      <c r="DA643" s="33" t="s">
        <v>85</v>
      </c>
    </row>
    <row r="644" spans="1:105" x14ac:dyDescent="0.25">
      <c r="A644">
        <v>643</v>
      </c>
      <c r="B644">
        <v>41</v>
      </c>
      <c r="C644" s="24" t="s">
        <v>334</v>
      </c>
      <c r="D644" s="12">
        <v>5.3</v>
      </c>
      <c r="E644" s="13">
        <v>0.2</v>
      </c>
      <c r="F644" s="7">
        <f t="shared" si="113"/>
        <v>26.499999999999996</v>
      </c>
      <c r="G644" s="7">
        <f t="shared" si="114"/>
        <v>5.0999999999999996</v>
      </c>
      <c r="H644" s="15">
        <f t="shared" si="115"/>
        <v>5.5</v>
      </c>
      <c r="I644" s="11">
        <f>IFERROR(F644/SQRT(F644^2+U644), "X")</f>
        <v>0.40275370209545769</v>
      </c>
      <c r="J644" s="32">
        <f>IFERROR(SQRT((1-I644^2)/U644), "X")</f>
        <v>1.5198252909262555E-2</v>
      </c>
      <c r="K644" s="32">
        <f t="shared" si="116"/>
        <v>65.797036407424912</v>
      </c>
      <c r="L644" s="8">
        <v>1</v>
      </c>
      <c r="M644" s="9">
        <v>0</v>
      </c>
      <c r="N644" s="8">
        <v>0</v>
      </c>
      <c r="O644" s="9">
        <v>1</v>
      </c>
      <c r="P644" s="9">
        <v>0</v>
      </c>
      <c r="Q644" s="9">
        <v>0</v>
      </c>
      <c r="R644" s="9">
        <v>0</v>
      </c>
      <c r="S644" s="8">
        <v>3631</v>
      </c>
      <c r="T644" s="9">
        <v>3</v>
      </c>
      <c r="U644" s="9">
        <f t="shared" si="117"/>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18"/>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v>0</v>
      </c>
      <c r="BU644" s="17">
        <v>0</v>
      </c>
      <c r="BV644">
        <v>0</v>
      </c>
      <c r="BW644">
        <v>0</v>
      </c>
      <c r="BX644">
        <v>1</v>
      </c>
      <c r="BY644" s="17">
        <v>0</v>
      </c>
      <c r="BZ644">
        <v>0</v>
      </c>
      <c r="CA644">
        <v>0</v>
      </c>
      <c r="CB644">
        <v>0</v>
      </c>
      <c r="CC644">
        <v>0</v>
      </c>
      <c r="CD644" s="17">
        <v>0</v>
      </c>
      <c r="CE644">
        <v>0</v>
      </c>
      <c r="CF644">
        <v>0</v>
      </c>
      <c r="CG644">
        <v>1</v>
      </c>
      <c r="CH644">
        <v>1</v>
      </c>
      <c r="CI644">
        <v>0</v>
      </c>
      <c r="CJ644">
        <v>0</v>
      </c>
      <c r="CK644">
        <v>0</v>
      </c>
      <c r="CL644">
        <v>0</v>
      </c>
      <c r="CM644">
        <v>0</v>
      </c>
      <c r="CN644">
        <v>0</v>
      </c>
      <c r="CO644">
        <v>0</v>
      </c>
      <c r="CP644" s="17">
        <v>0</v>
      </c>
      <c r="CQ644">
        <v>0.13900000000000001</v>
      </c>
      <c r="CR644">
        <v>42</v>
      </c>
      <c r="CS644">
        <v>1</v>
      </c>
      <c r="CT644">
        <v>0</v>
      </c>
      <c r="CU644">
        <v>39</v>
      </c>
      <c r="DA644" s="33" t="s">
        <v>85</v>
      </c>
    </row>
    <row r="645" spans="1:105" x14ac:dyDescent="0.25">
      <c r="A645">
        <v>644</v>
      </c>
      <c r="B645">
        <v>41</v>
      </c>
      <c r="C645" s="24" t="s">
        <v>334</v>
      </c>
      <c r="D645" s="12">
        <v>1.8</v>
      </c>
      <c r="E645" s="13">
        <v>0.5</v>
      </c>
      <c r="F645" s="7">
        <f t="shared" si="113"/>
        <v>3.6</v>
      </c>
      <c r="G645" s="7">
        <f t="shared" si="114"/>
        <v>1.3</v>
      </c>
      <c r="H645" s="15">
        <f t="shared" si="115"/>
        <v>2.2999999999999998</v>
      </c>
      <c r="I645" s="11">
        <f>IFERROR(F645/SQRT(F645^2+U645), "X")</f>
        <v>7.4951869287651629E-2</v>
      </c>
      <c r="J645" s="32">
        <f>IFERROR(SQRT((1-I645^2)/U645), "X")</f>
        <v>2.081996369101434E-2</v>
      </c>
      <c r="K645" s="32">
        <f t="shared" si="116"/>
        <v>48.030823436622448</v>
      </c>
      <c r="L645" s="8">
        <v>1</v>
      </c>
      <c r="M645" s="9">
        <v>0</v>
      </c>
      <c r="N645" s="8">
        <v>0</v>
      </c>
      <c r="O645" s="9">
        <v>1</v>
      </c>
      <c r="P645" s="9">
        <v>0</v>
      </c>
      <c r="Q645" s="9">
        <v>0</v>
      </c>
      <c r="R645" s="9">
        <v>0</v>
      </c>
      <c r="S645" s="8">
        <v>2298</v>
      </c>
      <c r="T645" s="9">
        <v>3</v>
      </c>
      <c r="U645" s="9">
        <f t="shared" si="117"/>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18"/>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0</v>
      </c>
      <c r="BQ645">
        <v>1</v>
      </c>
      <c r="BR645">
        <v>0</v>
      </c>
      <c r="BS645">
        <v>0</v>
      </c>
      <c r="BT645">
        <v>0</v>
      </c>
      <c r="BU645" s="17">
        <v>0</v>
      </c>
      <c r="BV645">
        <v>0</v>
      </c>
      <c r="BW645">
        <v>0</v>
      </c>
      <c r="BX645">
        <v>1</v>
      </c>
      <c r="BY645" s="17">
        <v>0</v>
      </c>
      <c r="BZ645">
        <v>0</v>
      </c>
      <c r="CA645">
        <v>0</v>
      </c>
      <c r="CB645">
        <v>0</v>
      </c>
      <c r="CC645">
        <v>0</v>
      </c>
      <c r="CD645" s="17">
        <v>0</v>
      </c>
      <c r="CE645">
        <v>0</v>
      </c>
      <c r="CF645">
        <v>0</v>
      </c>
      <c r="CG645">
        <v>0</v>
      </c>
      <c r="CH645">
        <v>0</v>
      </c>
      <c r="CI645">
        <v>0</v>
      </c>
      <c r="CJ645">
        <v>0</v>
      </c>
      <c r="CK645">
        <v>0</v>
      </c>
      <c r="CL645">
        <v>0</v>
      </c>
      <c r="CM645">
        <v>0</v>
      </c>
      <c r="CN645">
        <v>0</v>
      </c>
      <c r="CO645">
        <v>0</v>
      </c>
      <c r="CP645" s="17">
        <v>0</v>
      </c>
      <c r="CQ645">
        <v>0.13900000000000001</v>
      </c>
      <c r="CR645">
        <v>42</v>
      </c>
      <c r="CS645">
        <v>1</v>
      </c>
      <c r="CT645">
        <v>0</v>
      </c>
      <c r="CU645">
        <v>39</v>
      </c>
      <c r="DA645" s="33" t="s">
        <v>85</v>
      </c>
    </row>
    <row r="646" spans="1:105" x14ac:dyDescent="0.25">
      <c r="A646">
        <v>645</v>
      </c>
      <c r="B646">
        <v>41</v>
      </c>
      <c r="C646" s="24" t="s">
        <v>334</v>
      </c>
      <c r="D646" s="12">
        <v>0.7</v>
      </c>
      <c r="E646" s="13">
        <v>0.7</v>
      </c>
      <c r="F646" s="7">
        <f t="shared" si="113"/>
        <v>1</v>
      </c>
      <c r="G646" s="7">
        <f t="shared" si="114"/>
        <v>0</v>
      </c>
      <c r="H646" s="15">
        <f t="shared" si="115"/>
        <v>1.4</v>
      </c>
      <c r="I646" s="11">
        <f>IFERROR(F646/SQRT(F646^2+U646), "X")</f>
        <v>2.4640709031819093E-2</v>
      </c>
      <c r="J646" s="32">
        <f>IFERROR(SQRT((1-I646^2)/U646), "X")</f>
        <v>2.4640709031819093E-2</v>
      </c>
      <c r="K646" s="32">
        <f t="shared" si="116"/>
        <v>40.583247775406051</v>
      </c>
      <c r="L646" s="8">
        <v>1</v>
      </c>
      <c r="M646" s="9">
        <v>0</v>
      </c>
      <c r="N646" s="8">
        <v>0</v>
      </c>
      <c r="O646" s="9">
        <v>1</v>
      </c>
      <c r="P646" s="9">
        <v>0</v>
      </c>
      <c r="Q646" s="9">
        <v>0</v>
      </c>
      <c r="R646" s="9">
        <v>0</v>
      </c>
      <c r="S646" s="8">
        <v>1650</v>
      </c>
      <c r="T646" s="9">
        <v>3</v>
      </c>
      <c r="U646" s="9">
        <f t="shared" si="117"/>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18"/>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0</v>
      </c>
      <c r="BQ646">
        <v>1</v>
      </c>
      <c r="BR646">
        <v>0</v>
      </c>
      <c r="BS646">
        <v>0</v>
      </c>
      <c r="BT646">
        <v>0</v>
      </c>
      <c r="BU646" s="17">
        <v>0</v>
      </c>
      <c r="BV646">
        <v>0</v>
      </c>
      <c r="BW646">
        <v>0</v>
      </c>
      <c r="BX646">
        <v>1</v>
      </c>
      <c r="BY646" s="17">
        <v>0</v>
      </c>
      <c r="BZ646">
        <v>0</v>
      </c>
      <c r="CA646">
        <v>0</v>
      </c>
      <c r="CB646">
        <v>0</v>
      </c>
      <c r="CC646">
        <v>0</v>
      </c>
      <c r="CD646" s="17">
        <v>0</v>
      </c>
      <c r="CE646">
        <v>0</v>
      </c>
      <c r="CF646">
        <v>0</v>
      </c>
      <c r="CG646">
        <v>1</v>
      </c>
      <c r="CH646">
        <v>1</v>
      </c>
      <c r="CI646">
        <v>0</v>
      </c>
      <c r="CJ646">
        <v>0</v>
      </c>
      <c r="CK646">
        <v>0</v>
      </c>
      <c r="CL646">
        <v>0</v>
      </c>
      <c r="CM646">
        <v>1</v>
      </c>
      <c r="CN646">
        <v>0</v>
      </c>
      <c r="CO646">
        <v>0</v>
      </c>
      <c r="CP646" s="17">
        <v>0</v>
      </c>
      <c r="CQ646">
        <v>0.13900000000000001</v>
      </c>
      <c r="CR646">
        <v>42</v>
      </c>
      <c r="CS646">
        <v>1</v>
      </c>
      <c r="CT646">
        <v>0</v>
      </c>
      <c r="CU646">
        <v>39</v>
      </c>
      <c r="DA646" s="33" t="s">
        <v>85</v>
      </c>
    </row>
    <row r="647" spans="1:105" x14ac:dyDescent="0.25">
      <c r="A647">
        <v>646</v>
      </c>
      <c r="B647">
        <v>41</v>
      </c>
      <c r="C647" s="24" t="s">
        <v>334</v>
      </c>
      <c r="D647" s="12">
        <v>0.5750039497608439</v>
      </c>
      <c r="E647" s="13">
        <v>0.44357447552979379</v>
      </c>
      <c r="F647" s="7">
        <v>1.2962962962962969</v>
      </c>
      <c r="G647" s="7">
        <f t="shared" si="114"/>
        <v>0.13142947423105011</v>
      </c>
      <c r="H647" s="15">
        <f t="shared" si="115"/>
        <v>1.0185784252906376</v>
      </c>
      <c r="I647" s="11">
        <f>IFERROR(F647/SQRT(F647^2+U647), "X")</f>
        <v>1.4173581477609E-2</v>
      </c>
      <c r="J647" s="32">
        <f>IFERROR(SQRT((1-I647^2)/U647), "X")</f>
        <v>1.0933905711298366E-2</v>
      </c>
      <c r="K647" s="32">
        <f t="shared" si="116"/>
        <v>91.458626624762914</v>
      </c>
      <c r="L647" s="8">
        <v>1</v>
      </c>
      <c r="M647" s="9">
        <v>0</v>
      </c>
      <c r="N647" s="8">
        <v>0</v>
      </c>
      <c r="O647" s="9">
        <v>1</v>
      </c>
      <c r="P647" s="9">
        <v>0</v>
      </c>
      <c r="Q647" s="9">
        <v>0</v>
      </c>
      <c r="R647" s="9">
        <v>0</v>
      </c>
      <c r="S647" s="8">
        <v>8371</v>
      </c>
      <c r="T647" s="9">
        <v>7</v>
      </c>
      <c r="U647" s="9">
        <f t="shared" si="117"/>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18"/>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v>0</v>
      </c>
      <c r="BU647" s="17">
        <v>0</v>
      </c>
      <c r="BV647">
        <v>0</v>
      </c>
      <c r="BW647">
        <v>0</v>
      </c>
      <c r="BX647">
        <v>1</v>
      </c>
      <c r="BY647" s="17">
        <v>0</v>
      </c>
      <c r="BZ647">
        <v>0</v>
      </c>
      <c r="CA647">
        <v>0</v>
      </c>
      <c r="CB647">
        <v>0</v>
      </c>
      <c r="CC647">
        <v>0</v>
      </c>
      <c r="CD647" s="17">
        <v>0</v>
      </c>
      <c r="CE647">
        <v>0</v>
      </c>
      <c r="CF647">
        <v>0</v>
      </c>
      <c r="CG647">
        <v>1</v>
      </c>
      <c r="CH647">
        <v>1</v>
      </c>
      <c r="CI647">
        <v>0</v>
      </c>
      <c r="CJ647">
        <v>0</v>
      </c>
      <c r="CK647">
        <v>0</v>
      </c>
      <c r="CL647">
        <v>0</v>
      </c>
      <c r="CM647">
        <v>1</v>
      </c>
      <c r="CN647">
        <v>0</v>
      </c>
      <c r="CO647">
        <v>0</v>
      </c>
      <c r="CP647" s="17">
        <v>0</v>
      </c>
      <c r="CQ647">
        <v>0.13900000000000001</v>
      </c>
      <c r="CR647">
        <v>42</v>
      </c>
      <c r="CS647">
        <v>1</v>
      </c>
      <c r="CT647">
        <v>0</v>
      </c>
      <c r="CU647">
        <v>39</v>
      </c>
      <c r="DA647" s="33" t="s">
        <v>85</v>
      </c>
    </row>
    <row r="648" spans="1:105" x14ac:dyDescent="0.25">
      <c r="A648">
        <v>647</v>
      </c>
      <c r="B648">
        <v>41</v>
      </c>
      <c r="C648" s="24" t="s">
        <v>334</v>
      </c>
      <c r="D648" s="12">
        <v>1.2184273858862</v>
      </c>
      <c r="E648" s="13">
        <v>0.50767807745258353</v>
      </c>
      <c r="F648" s="7">
        <v>2.4</v>
      </c>
      <c r="G648" s="7">
        <f t="shared" si="114"/>
        <v>0.7107493084336165</v>
      </c>
      <c r="H648" s="15">
        <f t="shared" si="115"/>
        <v>1.7261054633387836</v>
      </c>
      <c r="I648" s="11">
        <f>IFERROR(F648/SQRT(F648^2+U648), "X")</f>
        <v>2.6234976834956101E-2</v>
      </c>
      <c r="J648" s="32">
        <f>IFERROR(SQRT((1-I648^2)/U648), "X")</f>
        <v>1.0931240347898375E-2</v>
      </c>
      <c r="K648" s="32">
        <f t="shared" si="116"/>
        <v>91.480926973877999</v>
      </c>
      <c r="L648" s="8">
        <v>1</v>
      </c>
      <c r="M648" s="9">
        <v>0</v>
      </c>
      <c r="N648" s="8">
        <v>0</v>
      </c>
      <c r="O648" s="9">
        <v>1</v>
      </c>
      <c r="P648" s="9">
        <v>0</v>
      </c>
      <c r="Q648" s="9">
        <v>0</v>
      </c>
      <c r="R648" s="9">
        <v>0</v>
      </c>
      <c r="S648" s="8">
        <v>8371</v>
      </c>
      <c r="T648" s="9">
        <v>7</v>
      </c>
      <c r="U648" s="9">
        <f t="shared" si="117"/>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18"/>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v>0</v>
      </c>
      <c r="BU648" s="17">
        <v>0</v>
      </c>
      <c r="BV648">
        <v>0</v>
      </c>
      <c r="BW648">
        <v>0</v>
      </c>
      <c r="BX648">
        <v>1</v>
      </c>
      <c r="BY648" s="17">
        <v>0</v>
      </c>
      <c r="BZ648">
        <v>0</v>
      </c>
      <c r="CA648">
        <v>0</v>
      </c>
      <c r="CB648">
        <v>0</v>
      </c>
      <c r="CC648">
        <v>0</v>
      </c>
      <c r="CD648" s="17">
        <v>0</v>
      </c>
      <c r="CE648">
        <v>0</v>
      </c>
      <c r="CF648">
        <v>0</v>
      </c>
      <c r="CG648">
        <v>1</v>
      </c>
      <c r="CH648">
        <v>1</v>
      </c>
      <c r="CI648">
        <v>0</v>
      </c>
      <c r="CJ648">
        <v>0</v>
      </c>
      <c r="CK648">
        <v>0</v>
      </c>
      <c r="CL648">
        <v>0</v>
      </c>
      <c r="CM648">
        <v>1</v>
      </c>
      <c r="CN648">
        <v>0</v>
      </c>
      <c r="CO648">
        <v>0</v>
      </c>
      <c r="CP648" s="17">
        <v>0</v>
      </c>
      <c r="CQ648">
        <v>0.13900000000000001</v>
      </c>
      <c r="CR648">
        <v>42</v>
      </c>
      <c r="CS648">
        <v>1</v>
      </c>
      <c r="CT648">
        <v>0</v>
      </c>
      <c r="CU648">
        <v>39</v>
      </c>
      <c r="DA648" s="33" t="s">
        <v>85</v>
      </c>
    </row>
    <row r="649" spans="1:105" x14ac:dyDescent="0.25">
      <c r="A649">
        <v>648</v>
      </c>
      <c r="B649">
        <v>41</v>
      </c>
      <c r="C649" s="24" t="s">
        <v>334</v>
      </c>
      <c r="D649" s="12">
        <v>4.6168956617874226</v>
      </c>
      <c r="E649" s="13">
        <v>0.44679635436652487</v>
      </c>
      <c r="F649" s="7">
        <v>10.33333333333333</v>
      </c>
      <c r="G649" s="7">
        <f t="shared" si="114"/>
        <v>4.1700993074208981</v>
      </c>
      <c r="H649" s="15">
        <f t="shared" si="115"/>
        <v>5.0636920161539472</v>
      </c>
      <c r="I649" s="11">
        <f>IFERROR(F649/SQRT(F649^2+U649), "X")</f>
        <v>0.1122805241073615</v>
      </c>
      <c r="J649" s="32">
        <f>IFERROR(SQRT((1-I649^2)/U649), "X")</f>
        <v>1.0865857171680147E-2</v>
      </c>
      <c r="K649" s="32">
        <f t="shared" si="116"/>
        <v>92.031395609203813</v>
      </c>
      <c r="L649" s="8">
        <v>1</v>
      </c>
      <c r="M649" s="9">
        <v>0</v>
      </c>
      <c r="N649" s="8">
        <v>0</v>
      </c>
      <c r="O649" s="9">
        <v>1</v>
      </c>
      <c r="P649" s="9">
        <v>0</v>
      </c>
      <c r="Q649" s="9">
        <v>0</v>
      </c>
      <c r="R649" s="9">
        <v>0</v>
      </c>
      <c r="S649" s="8">
        <v>8371</v>
      </c>
      <c r="T649" s="9">
        <v>7</v>
      </c>
      <c r="U649" s="9">
        <f t="shared" si="117"/>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18"/>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v>0</v>
      </c>
      <c r="BU649" s="17">
        <v>0</v>
      </c>
      <c r="BV649">
        <v>0</v>
      </c>
      <c r="BW649">
        <v>0</v>
      </c>
      <c r="BX649">
        <v>1</v>
      </c>
      <c r="BY649" s="17">
        <v>0</v>
      </c>
      <c r="BZ649">
        <v>0</v>
      </c>
      <c r="CA649">
        <v>0</v>
      </c>
      <c r="CB649">
        <v>0</v>
      </c>
      <c r="CC649">
        <v>0</v>
      </c>
      <c r="CD649" s="17">
        <v>0</v>
      </c>
      <c r="CE649">
        <v>0</v>
      </c>
      <c r="CF649">
        <v>0</v>
      </c>
      <c r="CG649">
        <v>1</v>
      </c>
      <c r="CH649">
        <v>1</v>
      </c>
      <c r="CI649">
        <v>0</v>
      </c>
      <c r="CJ649">
        <v>0</v>
      </c>
      <c r="CK649">
        <v>0</v>
      </c>
      <c r="CL649">
        <v>0</v>
      </c>
      <c r="CM649">
        <v>1</v>
      </c>
      <c r="CN649">
        <v>0</v>
      </c>
      <c r="CO649">
        <v>0</v>
      </c>
      <c r="CP649" s="17">
        <v>0</v>
      </c>
      <c r="CQ649">
        <v>0.13900000000000001</v>
      </c>
      <c r="CR649">
        <v>42</v>
      </c>
      <c r="CS649">
        <v>1</v>
      </c>
      <c r="CT649">
        <v>0</v>
      </c>
      <c r="CU649">
        <v>39</v>
      </c>
      <c r="DA649" s="33" t="s">
        <v>85</v>
      </c>
    </row>
    <row r="650" spans="1:105" x14ac:dyDescent="0.25">
      <c r="A650">
        <v>649</v>
      </c>
      <c r="B650">
        <v>41</v>
      </c>
      <c r="C650" s="24" t="s">
        <v>334</v>
      </c>
      <c r="D650" s="12">
        <v>5.1923910316380004</v>
      </c>
      <c r="E650" s="13">
        <v>0.99007456111741521</v>
      </c>
      <c r="F650" s="7">
        <v>5.2444444444444436</v>
      </c>
      <c r="G650" s="7">
        <f t="shared" si="114"/>
        <v>4.2023164705205849</v>
      </c>
      <c r="H650" s="15">
        <f t="shared" si="115"/>
        <v>6.182465592755416</v>
      </c>
      <c r="I650" s="11">
        <f>IFERROR(F650/SQRT(F650^2+U650), "X")</f>
        <v>5.7253950698126874E-2</v>
      </c>
      <c r="J650" s="32">
        <f>IFERROR(SQRT((1-I650^2)/U650), "X")</f>
        <v>1.0917066870405549E-2</v>
      </c>
      <c r="K650" s="32">
        <f t="shared" si="116"/>
        <v>91.599695400862913</v>
      </c>
      <c r="L650" s="8">
        <v>1</v>
      </c>
      <c r="M650" s="9">
        <v>0</v>
      </c>
      <c r="N650" s="8">
        <v>0</v>
      </c>
      <c r="O650" s="9">
        <v>1</v>
      </c>
      <c r="P650" s="9">
        <v>0</v>
      </c>
      <c r="Q650" s="9">
        <v>0</v>
      </c>
      <c r="R650" s="9">
        <v>0</v>
      </c>
      <c r="S650" s="8">
        <v>8371</v>
      </c>
      <c r="T650" s="9">
        <v>7</v>
      </c>
      <c r="U650" s="9">
        <f t="shared" si="117"/>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18"/>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v>0</v>
      </c>
      <c r="BU650" s="17">
        <v>0</v>
      </c>
      <c r="BV650">
        <v>0</v>
      </c>
      <c r="BW650">
        <v>0</v>
      </c>
      <c r="BX650">
        <v>1</v>
      </c>
      <c r="BY650" s="17">
        <v>0</v>
      </c>
      <c r="BZ650">
        <v>0</v>
      </c>
      <c r="CA650">
        <v>0</v>
      </c>
      <c r="CB650">
        <v>0</v>
      </c>
      <c r="CC650">
        <v>0</v>
      </c>
      <c r="CD650" s="17">
        <v>0</v>
      </c>
      <c r="CE650">
        <v>0</v>
      </c>
      <c r="CF650">
        <v>0</v>
      </c>
      <c r="CG650">
        <v>1</v>
      </c>
      <c r="CH650">
        <v>1</v>
      </c>
      <c r="CI650">
        <v>0</v>
      </c>
      <c r="CJ650">
        <v>0</v>
      </c>
      <c r="CK650">
        <v>0</v>
      </c>
      <c r="CL650">
        <v>0</v>
      </c>
      <c r="CM650">
        <v>1</v>
      </c>
      <c r="CN650">
        <v>0</v>
      </c>
      <c r="CO650">
        <v>0</v>
      </c>
      <c r="CP650" s="17">
        <v>0</v>
      </c>
      <c r="CQ650">
        <v>0.13900000000000001</v>
      </c>
      <c r="CR650">
        <v>42</v>
      </c>
      <c r="CS650">
        <v>1</v>
      </c>
      <c r="CT650">
        <v>0</v>
      </c>
      <c r="CU650">
        <v>39</v>
      </c>
      <c r="DA650" s="33" t="s">
        <v>85</v>
      </c>
    </row>
    <row r="651" spans="1:105" x14ac:dyDescent="0.25">
      <c r="A651">
        <v>650</v>
      </c>
      <c r="B651">
        <v>41</v>
      </c>
      <c r="C651" s="24" t="s">
        <v>334</v>
      </c>
      <c r="D651" s="12">
        <v>7.36957776560212</v>
      </c>
      <c r="E651" s="13">
        <v>0.31304401128221399</v>
      </c>
      <c r="F651" s="7">
        <v>23.541666666666661</v>
      </c>
      <c r="G651" s="7">
        <f t="shared" si="114"/>
        <v>7.056533754319906</v>
      </c>
      <c r="H651" s="15">
        <f t="shared" si="115"/>
        <v>7.6826217768843339</v>
      </c>
      <c r="I651" s="11">
        <f>IFERROR(F651/SQRT(F651^2+U651), "X")</f>
        <v>0.24930024610104234</v>
      </c>
      <c r="J651" s="32">
        <f>IFERROR(SQRT((1-I651^2)/U651), "X")</f>
        <v>1.0589744967123924E-2</v>
      </c>
      <c r="K651" s="32">
        <f t="shared" si="116"/>
        <v>94.43098045368609</v>
      </c>
      <c r="L651" s="8">
        <v>1</v>
      </c>
      <c r="M651" s="9">
        <v>0</v>
      </c>
      <c r="N651" s="8">
        <v>0</v>
      </c>
      <c r="O651" s="9">
        <v>1</v>
      </c>
      <c r="P651" s="9">
        <v>0</v>
      </c>
      <c r="Q651" s="9">
        <v>0</v>
      </c>
      <c r="R651" s="9">
        <v>0</v>
      </c>
      <c r="S651" s="8">
        <v>8371</v>
      </c>
      <c r="T651" s="9">
        <v>7</v>
      </c>
      <c r="U651" s="9">
        <f t="shared" si="117"/>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18"/>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v>0</v>
      </c>
      <c r="BU651" s="17">
        <v>0</v>
      </c>
      <c r="BV651">
        <v>0</v>
      </c>
      <c r="BW651">
        <v>0</v>
      </c>
      <c r="BX651">
        <v>1</v>
      </c>
      <c r="BY651" s="17">
        <v>0</v>
      </c>
      <c r="BZ651">
        <v>0</v>
      </c>
      <c r="CA651">
        <v>0</v>
      </c>
      <c r="CB651">
        <v>0</v>
      </c>
      <c r="CC651">
        <v>0</v>
      </c>
      <c r="CD651" s="17">
        <v>0</v>
      </c>
      <c r="CE651">
        <v>0</v>
      </c>
      <c r="CF651">
        <v>0</v>
      </c>
      <c r="CG651">
        <v>1</v>
      </c>
      <c r="CH651">
        <v>1</v>
      </c>
      <c r="CI651">
        <v>0</v>
      </c>
      <c r="CJ651">
        <v>0</v>
      </c>
      <c r="CK651">
        <v>0</v>
      </c>
      <c r="CL651">
        <v>0</v>
      </c>
      <c r="CM651">
        <v>1</v>
      </c>
      <c r="CN651">
        <v>0</v>
      </c>
      <c r="CO651">
        <v>0</v>
      </c>
      <c r="CP651" s="17">
        <v>0</v>
      </c>
      <c r="CQ651">
        <v>0.13900000000000001</v>
      </c>
      <c r="CR651">
        <v>42</v>
      </c>
      <c r="CS651">
        <v>1</v>
      </c>
      <c r="CT651">
        <v>0</v>
      </c>
      <c r="CU651">
        <v>39</v>
      </c>
      <c r="DA651" s="33" t="s">
        <v>85</v>
      </c>
    </row>
    <row r="652" spans="1:105" x14ac:dyDescent="0.25">
      <c r="A652">
        <v>651</v>
      </c>
      <c r="B652">
        <v>41</v>
      </c>
      <c r="C652" s="24" t="s">
        <v>334</v>
      </c>
      <c r="D652" s="12">
        <v>0.88039370359296321</v>
      </c>
      <c r="E652" s="13">
        <v>0.92930446490368346</v>
      </c>
      <c r="F652" s="7">
        <v>0.94736842105263153</v>
      </c>
      <c r="G652" s="7">
        <f t="shared" si="114"/>
        <v>-4.8910761310720252E-2</v>
      </c>
      <c r="H652" s="15">
        <f t="shared" si="115"/>
        <v>1.8096981684966467</v>
      </c>
      <c r="I652" s="11">
        <f>IFERROR(F652/SQRT(F652^2+U652), "X")</f>
        <v>1.9784568514971724E-2</v>
      </c>
      <c r="J652" s="32">
        <f>IFERROR(SQRT((1-I652^2)/U652), "X")</f>
        <v>2.0883711210247929E-2</v>
      </c>
      <c r="K652" s="32">
        <f t="shared" si="116"/>
        <v>47.884209369323493</v>
      </c>
      <c r="L652" s="8">
        <v>1</v>
      </c>
      <c r="M652" s="9">
        <v>0</v>
      </c>
      <c r="N652" s="8">
        <v>0</v>
      </c>
      <c r="O652" s="9">
        <v>1</v>
      </c>
      <c r="P652" s="9">
        <v>0</v>
      </c>
      <c r="Q652" s="9">
        <v>0</v>
      </c>
      <c r="R652" s="9">
        <v>0</v>
      </c>
      <c r="S652" s="8">
        <v>2300</v>
      </c>
      <c r="T652" s="9">
        <v>7</v>
      </c>
      <c r="U652" s="9">
        <f t="shared" si="117"/>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18"/>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0</v>
      </c>
      <c r="BQ652">
        <v>1</v>
      </c>
      <c r="BR652">
        <v>0</v>
      </c>
      <c r="BS652">
        <v>0</v>
      </c>
      <c r="BT652">
        <v>0</v>
      </c>
      <c r="BU652" s="17">
        <v>0</v>
      </c>
      <c r="BV652">
        <v>0</v>
      </c>
      <c r="BW652">
        <v>0</v>
      </c>
      <c r="BX652">
        <v>1</v>
      </c>
      <c r="BY652" s="17">
        <v>0</v>
      </c>
      <c r="BZ652">
        <v>0</v>
      </c>
      <c r="CA652">
        <v>0</v>
      </c>
      <c r="CB652">
        <v>0</v>
      </c>
      <c r="CC652">
        <v>0</v>
      </c>
      <c r="CD652" s="17">
        <v>0</v>
      </c>
      <c r="CE652">
        <v>0</v>
      </c>
      <c r="CF652">
        <v>0</v>
      </c>
      <c r="CG652">
        <v>1</v>
      </c>
      <c r="CH652">
        <v>1</v>
      </c>
      <c r="CI652">
        <v>0</v>
      </c>
      <c r="CJ652">
        <v>0</v>
      </c>
      <c r="CK652">
        <v>0</v>
      </c>
      <c r="CL652">
        <v>0</v>
      </c>
      <c r="CM652">
        <v>1</v>
      </c>
      <c r="CN652">
        <v>0</v>
      </c>
      <c r="CO652">
        <v>0</v>
      </c>
      <c r="CP652" s="17">
        <v>0</v>
      </c>
      <c r="CQ652">
        <v>0.13900000000000001</v>
      </c>
      <c r="CR652">
        <v>42</v>
      </c>
      <c r="CS652">
        <v>1</v>
      </c>
      <c r="CT652">
        <v>0</v>
      </c>
      <c r="CU652">
        <v>39</v>
      </c>
      <c r="DA652" s="33" t="s">
        <v>85</v>
      </c>
    </row>
    <row r="653" spans="1:105" x14ac:dyDescent="0.25">
      <c r="A653">
        <v>652</v>
      </c>
      <c r="B653">
        <v>41</v>
      </c>
      <c r="C653" s="24" t="s">
        <v>334</v>
      </c>
      <c r="D653" s="12">
        <v>-0.84037586596127367</v>
      </c>
      <c r="E653" s="13">
        <v>-1.9995149914251</v>
      </c>
      <c r="F653" s="7">
        <v>0.42028985507246369</v>
      </c>
      <c r="G653" s="7">
        <f t="shared" si="114"/>
        <v>1.1591391254638264</v>
      </c>
      <c r="H653" s="15">
        <f t="shared" si="115"/>
        <v>-2.8398908573863739</v>
      </c>
      <c r="I653" s="11">
        <f>IFERROR(F653/SQRT(F653^2+U653), "X")</f>
        <v>8.7785920158698506E-3</v>
      </c>
      <c r="J653" s="32">
        <f>IFERROR(SQRT((1-I653^2)/U653), "X")</f>
        <v>2.0886994796379989E-2</v>
      </c>
      <c r="K653" s="32">
        <f t="shared" si="116"/>
        <v>47.876681626469029</v>
      </c>
      <c r="L653" s="8">
        <v>1</v>
      </c>
      <c r="M653" s="9">
        <v>0</v>
      </c>
      <c r="N653" s="8">
        <v>0</v>
      </c>
      <c r="O653" s="9">
        <v>1</v>
      </c>
      <c r="P653" s="9">
        <v>0</v>
      </c>
      <c r="Q653" s="9">
        <v>0</v>
      </c>
      <c r="R653" s="9">
        <v>0</v>
      </c>
      <c r="S653" s="8">
        <v>2300</v>
      </c>
      <c r="T653" s="9">
        <v>7</v>
      </c>
      <c r="U653" s="9">
        <f t="shared" si="117"/>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18"/>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0</v>
      </c>
      <c r="BQ653">
        <v>1</v>
      </c>
      <c r="BR653">
        <v>0</v>
      </c>
      <c r="BS653">
        <v>0</v>
      </c>
      <c r="BT653">
        <v>0</v>
      </c>
      <c r="BU653" s="17">
        <v>0</v>
      </c>
      <c r="BV653">
        <v>0</v>
      </c>
      <c r="BW653">
        <v>0</v>
      </c>
      <c r="BX653">
        <v>1</v>
      </c>
      <c r="BY653" s="17">
        <v>0</v>
      </c>
      <c r="BZ653">
        <v>0</v>
      </c>
      <c r="CA653">
        <v>0</v>
      </c>
      <c r="CB653">
        <v>0</v>
      </c>
      <c r="CC653">
        <v>0</v>
      </c>
      <c r="CD653" s="17">
        <v>0</v>
      </c>
      <c r="CE653">
        <v>0</v>
      </c>
      <c r="CF653">
        <v>0</v>
      </c>
      <c r="CG653">
        <v>1</v>
      </c>
      <c r="CH653">
        <v>1</v>
      </c>
      <c r="CI653">
        <v>0</v>
      </c>
      <c r="CJ653">
        <v>0</v>
      </c>
      <c r="CK653">
        <v>0</v>
      </c>
      <c r="CL653">
        <v>0</v>
      </c>
      <c r="CM653">
        <v>1</v>
      </c>
      <c r="CN653">
        <v>0</v>
      </c>
      <c r="CO653">
        <v>0</v>
      </c>
      <c r="CP653" s="17">
        <v>0</v>
      </c>
      <c r="CQ653">
        <v>0.13900000000000001</v>
      </c>
      <c r="CR653">
        <v>42</v>
      </c>
      <c r="CS653">
        <v>1</v>
      </c>
      <c r="CT653">
        <v>0</v>
      </c>
      <c r="CU653">
        <v>39</v>
      </c>
      <c r="DA653" s="33" t="s">
        <v>85</v>
      </c>
    </row>
    <row r="654" spans="1:105" x14ac:dyDescent="0.25">
      <c r="A654">
        <v>653</v>
      </c>
      <c r="B654">
        <v>41</v>
      </c>
      <c r="C654" s="24" t="s">
        <v>334</v>
      </c>
      <c r="D654" s="12">
        <v>2.376412617299128</v>
      </c>
      <c r="E654" s="13">
        <v>1.281398960308354</v>
      </c>
      <c r="F654" s="7">
        <v>1.8545454545454541</v>
      </c>
      <c r="G654" s="7">
        <f t="shared" si="114"/>
        <v>1.095013656990774</v>
      </c>
      <c r="H654" s="15">
        <f t="shared" si="115"/>
        <v>3.657811577607482</v>
      </c>
      <c r="I654" s="11">
        <f>IFERROR(F654/SQRT(F654^2+U654), "X")</f>
        <v>3.8708342234612926E-2</v>
      </c>
      <c r="J654" s="32">
        <f>IFERROR(SQRT((1-I654^2)/U654), "X")</f>
        <v>2.0872145322585408E-2</v>
      </c>
      <c r="K654" s="32">
        <f t="shared" si="116"/>
        <v>47.910743459509952</v>
      </c>
      <c r="L654" s="8">
        <v>1</v>
      </c>
      <c r="M654" s="9">
        <v>0</v>
      </c>
      <c r="N654" s="8">
        <v>0</v>
      </c>
      <c r="O654" s="9">
        <v>1</v>
      </c>
      <c r="P654" s="9">
        <v>0</v>
      </c>
      <c r="Q654" s="9">
        <v>0</v>
      </c>
      <c r="R654" s="9">
        <v>0</v>
      </c>
      <c r="S654" s="8">
        <v>2300</v>
      </c>
      <c r="T654" s="9">
        <v>7</v>
      </c>
      <c r="U654" s="9">
        <f t="shared" si="117"/>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18"/>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0</v>
      </c>
      <c r="BQ654">
        <v>1</v>
      </c>
      <c r="BR654">
        <v>0</v>
      </c>
      <c r="BS654">
        <v>0</v>
      </c>
      <c r="BT654">
        <v>0</v>
      </c>
      <c r="BU654" s="17">
        <v>0</v>
      </c>
      <c r="BV654">
        <v>0</v>
      </c>
      <c r="BW654">
        <v>0</v>
      </c>
      <c r="BX654">
        <v>1</v>
      </c>
      <c r="BY654" s="17">
        <v>0</v>
      </c>
      <c r="BZ654">
        <v>0</v>
      </c>
      <c r="CA654">
        <v>0</v>
      </c>
      <c r="CB654">
        <v>0</v>
      </c>
      <c r="CC654">
        <v>0</v>
      </c>
      <c r="CD654" s="17">
        <v>0</v>
      </c>
      <c r="CE654">
        <v>0</v>
      </c>
      <c r="CF654">
        <v>0</v>
      </c>
      <c r="CG654">
        <v>1</v>
      </c>
      <c r="CH654">
        <v>1</v>
      </c>
      <c r="CI654">
        <v>0</v>
      </c>
      <c r="CJ654">
        <v>0</v>
      </c>
      <c r="CK654">
        <v>0</v>
      </c>
      <c r="CL654">
        <v>0</v>
      </c>
      <c r="CM654">
        <v>1</v>
      </c>
      <c r="CN654">
        <v>0</v>
      </c>
      <c r="CO654">
        <v>0</v>
      </c>
      <c r="CP654" s="17">
        <v>0</v>
      </c>
      <c r="CQ654">
        <v>0.13900000000000001</v>
      </c>
      <c r="CR654">
        <v>42</v>
      </c>
      <c r="CS654">
        <v>1</v>
      </c>
      <c r="CT654">
        <v>0</v>
      </c>
      <c r="CU654">
        <v>39</v>
      </c>
      <c r="DA654" s="33" t="s">
        <v>85</v>
      </c>
    </row>
    <row r="655" spans="1:105" x14ac:dyDescent="0.25">
      <c r="A655">
        <v>654</v>
      </c>
      <c r="B655">
        <v>41</v>
      </c>
      <c r="C655" s="24" t="s">
        <v>334</v>
      </c>
      <c r="D655" s="12">
        <v>2.312765468399514</v>
      </c>
      <c r="E655" s="13">
        <v>2.6134249792914499</v>
      </c>
      <c r="F655" s="7">
        <v>0.88495575221238942</v>
      </c>
      <c r="G655" s="7">
        <f t="shared" si="114"/>
        <v>-0.30065951089193588</v>
      </c>
      <c r="H655" s="15">
        <f t="shared" si="115"/>
        <v>4.9261904476909635</v>
      </c>
      <c r="I655" s="11">
        <f>IFERROR(F655/SQRT(F655^2+U655), "X")</f>
        <v>1.848162126220294E-2</v>
      </c>
      <c r="J655" s="32">
        <f>IFERROR(SQRT((1-I655^2)/U655), "X")</f>
        <v>2.0884232026289321E-2</v>
      </c>
      <c r="K655" s="32">
        <f t="shared" si="116"/>
        <v>47.883015221301321</v>
      </c>
      <c r="L655" s="8">
        <v>1</v>
      </c>
      <c r="M655" s="9">
        <v>0</v>
      </c>
      <c r="N655" s="8">
        <v>0</v>
      </c>
      <c r="O655" s="9">
        <v>1</v>
      </c>
      <c r="P655" s="9">
        <v>0</v>
      </c>
      <c r="Q655" s="9">
        <v>0</v>
      </c>
      <c r="R655" s="9">
        <v>0</v>
      </c>
      <c r="S655" s="8">
        <v>2300</v>
      </c>
      <c r="T655" s="9">
        <v>7</v>
      </c>
      <c r="U655" s="9">
        <f t="shared" si="117"/>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18"/>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0</v>
      </c>
      <c r="BQ655">
        <v>1</v>
      </c>
      <c r="BR655">
        <v>0</v>
      </c>
      <c r="BS655">
        <v>0</v>
      </c>
      <c r="BT655">
        <v>0</v>
      </c>
      <c r="BU655" s="17">
        <v>0</v>
      </c>
      <c r="BV655">
        <v>0</v>
      </c>
      <c r="BW655">
        <v>0</v>
      </c>
      <c r="BX655">
        <v>1</v>
      </c>
      <c r="BY655" s="17">
        <v>0</v>
      </c>
      <c r="BZ655">
        <v>0</v>
      </c>
      <c r="CA655">
        <v>0</v>
      </c>
      <c r="CB655">
        <v>0</v>
      </c>
      <c r="CC655">
        <v>0</v>
      </c>
      <c r="CD655" s="17">
        <v>0</v>
      </c>
      <c r="CE655">
        <v>0</v>
      </c>
      <c r="CF655">
        <v>0</v>
      </c>
      <c r="CG655">
        <v>1</v>
      </c>
      <c r="CH655">
        <v>1</v>
      </c>
      <c r="CI655">
        <v>0</v>
      </c>
      <c r="CJ655">
        <v>0</v>
      </c>
      <c r="CK655">
        <v>0</v>
      </c>
      <c r="CL655">
        <v>0</v>
      </c>
      <c r="CM655">
        <v>1</v>
      </c>
      <c r="CN655">
        <v>0</v>
      </c>
      <c r="CO655">
        <v>0</v>
      </c>
      <c r="CP655" s="17">
        <v>0</v>
      </c>
      <c r="CQ655">
        <v>0.13900000000000001</v>
      </c>
      <c r="CR655">
        <v>42</v>
      </c>
      <c r="CS655">
        <v>1</v>
      </c>
      <c r="CT655">
        <v>0</v>
      </c>
      <c r="CU655">
        <v>39</v>
      </c>
      <c r="DA655" s="33" t="s">
        <v>85</v>
      </c>
    </row>
    <row r="656" spans="1:105" s="141" customFormat="1" x14ac:dyDescent="0.25">
      <c r="A656" s="141">
        <v>655</v>
      </c>
      <c r="B656" s="141">
        <v>41</v>
      </c>
      <c r="C656" s="142" t="s">
        <v>334</v>
      </c>
      <c r="D656" s="143">
        <v>3.9364104664247002</v>
      </c>
      <c r="E656" s="144">
        <v>1.090990166724449</v>
      </c>
      <c r="F656" s="145">
        <v>3.6081081081081079</v>
      </c>
      <c r="G656" s="145">
        <f t="shared" si="114"/>
        <v>2.8454202997002511</v>
      </c>
      <c r="H656" s="146">
        <f t="shared" si="115"/>
        <v>5.0274006331491492</v>
      </c>
      <c r="I656" s="147">
        <f>IFERROR(F656/SQRT(F656^2+U656), "X")</f>
        <v>7.5152310851901452E-2</v>
      </c>
      <c r="J656" s="148">
        <f>IFERROR(SQRT((1-I656^2)/U656), "X")</f>
        <v>2.0828730348467071E-2</v>
      </c>
      <c r="K656" s="148">
        <f t="shared" si="116"/>
        <v>48.010607620814334</v>
      </c>
      <c r="L656" s="149">
        <v>1</v>
      </c>
      <c r="M656" s="150">
        <v>0</v>
      </c>
      <c r="N656" s="149">
        <v>0</v>
      </c>
      <c r="O656" s="150">
        <v>1</v>
      </c>
      <c r="P656" s="150">
        <v>0</v>
      </c>
      <c r="Q656" s="150">
        <v>0</v>
      </c>
      <c r="R656" s="150">
        <v>0</v>
      </c>
      <c r="S656" s="149">
        <v>2300</v>
      </c>
      <c r="T656" s="150">
        <v>7</v>
      </c>
      <c r="U656" s="150">
        <f t="shared" si="117"/>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18"/>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0</v>
      </c>
      <c r="BQ656" s="141">
        <v>1</v>
      </c>
      <c r="BR656" s="141">
        <v>0</v>
      </c>
      <c r="BS656" s="141">
        <v>0</v>
      </c>
      <c r="BT656" s="141">
        <v>0</v>
      </c>
      <c r="BU656" s="155">
        <v>0</v>
      </c>
      <c r="BV656" s="141">
        <v>0</v>
      </c>
      <c r="BW656" s="141">
        <v>0</v>
      </c>
      <c r="BX656" s="141">
        <v>1</v>
      </c>
      <c r="BY656" s="155">
        <v>0</v>
      </c>
      <c r="BZ656" s="141">
        <v>0</v>
      </c>
      <c r="CA656" s="141">
        <v>0</v>
      </c>
      <c r="CB656" s="141">
        <v>0</v>
      </c>
      <c r="CC656" s="141">
        <v>0</v>
      </c>
      <c r="CD656" s="155">
        <v>0</v>
      </c>
      <c r="CE656" s="141">
        <v>0</v>
      </c>
      <c r="CF656" s="141">
        <v>0</v>
      </c>
      <c r="CG656" s="141">
        <v>1</v>
      </c>
      <c r="CH656" s="141">
        <v>1</v>
      </c>
      <c r="CI656" s="141">
        <v>0</v>
      </c>
      <c r="CJ656" s="141">
        <v>0</v>
      </c>
      <c r="CK656" s="141">
        <v>0</v>
      </c>
      <c r="CL656">
        <v>0</v>
      </c>
      <c r="CM656" s="141">
        <v>1</v>
      </c>
      <c r="CN656" s="141">
        <v>0</v>
      </c>
      <c r="CO656" s="141">
        <v>0</v>
      </c>
      <c r="CP656" s="155">
        <v>0</v>
      </c>
      <c r="CQ656">
        <v>0.13900000000000001</v>
      </c>
      <c r="CR656">
        <v>42</v>
      </c>
      <c r="CS656">
        <v>1</v>
      </c>
      <c r="CT656">
        <v>0</v>
      </c>
      <c r="CU656">
        <v>39</v>
      </c>
      <c r="CV656" s="157"/>
      <c r="DA656" s="33" t="s">
        <v>85</v>
      </c>
    </row>
    <row r="657" spans="1:105" x14ac:dyDescent="0.25">
      <c r="A657">
        <v>656</v>
      </c>
      <c r="B657">
        <v>42</v>
      </c>
      <c r="C657" s="24" t="s">
        <v>446</v>
      </c>
      <c r="D657" s="12">
        <v>6.56022367666107</v>
      </c>
      <c r="E657" s="13">
        <v>0.6247832073010543</v>
      </c>
      <c r="F657" s="7">
        <v>10.5</v>
      </c>
      <c r="G657" s="7">
        <f t="shared" si="114"/>
        <v>5.9354404693600156</v>
      </c>
      <c r="H657" s="15">
        <f t="shared" si="115"/>
        <v>7.1850068839621244</v>
      </c>
      <c r="I657" s="11">
        <f>IFERROR(F657/SQRT(F657^2+U657), "X")</f>
        <v>0.18043874177926347</v>
      </c>
      <c r="J657" s="32">
        <f>IFERROR(SQRT((1-I657^2)/U657), "X")</f>
        <v>1.7184642074215568E-2</v>
      </c>
      <c r="K657" s="32">
        <f t="shared" si="116"/>
        <v>58.191494223812469</v>
      </c>
      <c r="L657" s="8">
        <v>1</v>
      </c>
      <c r="M657" s="9">
        <v>0</v>
      </c>
      <c r="N657" s="8">
        <v>0</v>
      </c>
      <c r="O657" s="9">
        <v>0</v>
      </c>
      <c r="P657" s="9">
        <v>1</v>
      </c>
      <c r="Q657" s="9">
        <v>0</v>
      </c>
      <c r="R657" s="9">
        <v>0</v>
      </c>
      <c r="S657" s="8">
        <v>3302</v>
      </c>
      <c r="T657" s="9">
        <v>25</v>
      </c>
      <c r="U657" s="9">
        <f t="shared" si="117"/>
        <v>3276</v>
      </c>
      <c r="V657" s="9">
        <f>COUNTIF(B:B,B657)</f>
        <v>24</v>
      </c>
      <c r="W657" s="7">
        <v>15</v>
      </c>
      <c r="X657" s="7">
        <f>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0</v>
      </c>
      <c r="BP657">
        <v>1</v>
      </c>
      <c r="BQ657">
        <v>0</v>
      </c>
      <c r="BR657">
        <v>0</v>
      </c>
      <c r="BS657">
        <v>0</v>
      </c>
      <c r="BT657">
        <v>0</v>
      </c>
      <c r="BU657" s="17">
        <v>0</v>
      </c>
      <c r="BV657">
        <v>0</v>
      </c>
      <c r="BW657">
        <v>0</v>
      </c>
      <c r="BX657">
        <v>0</v>
      </c>
      <c r="BY657" s="17">
        <v>1</v>
      </c>
      <c r="BZ657">
        <v>0</v>
      </c>
      <c r="CA657">
        <v>0</v>
      </c>
      <c r="CB657">
        <v>0</v>
      </c>
      <c r="CC657">
        <v>0</v>
      </c>
      <c r="CD657" s="17">
        <v>0</v>
      </c>
      <c r="CE657">
        <v>1</v>
      </c>
      <c r="CF657">
        <v>1</v>
      </c>
      <c r="CG657">
        <v>0</v>
      </c>
      <c r="CH657">
        <v>0</v>
      </c>
      <c r="CI657">
        <v>1</v>
      </c>
      <c r="CJ657">
        <v>1</v>
      </c>
      <c r="CK657">
        <v>0</v>
      </c>
      <c r="CL657">
        <v>1</v>
      </c>
      <c r="CM657">
        <v>1</v>
      </c>
      <c r="CN657">
        <v>1</v>
      </c>
      <c r="CO657">
        <v>1</v>
      </c>
      <c r="CP657" s="17">
        <v>1</v>
      </c>
      <c r="CQ657">
        <v>0.63</v>
      </c>
      <c r="CR657">
        <v>335</v>
      </c>
      <c r="CS657">
        <v>1</v>
      </c>
      <c r="CT657">
        <v>0</v>
      </c>
      <c r="CU657">
        <v>29</v>
      </c>
      <c r="DA657" s="33" t="s">
        <v>85</v>
      </c>
    </row>
    <row r="658" spans="1:105" x14ac:dyDescent="0.25">
      <c r="A658">
        <v>657</v>
      </c>
      <c r="B658">
        <v>42</v>
      </c>
      <c r="C658" s="24" t="s">
        <v>446</v>
      </c>
      <c r="D658" s="12">
        <v>10.79316513508928</v>
      </c>
      <c r="E658" s="13">
        <v>0.5996202852827377</v>
      </c>
      <c r="F658" s="7">
        <v>18</v>
      </c>
      <c r="G658" s="7">
        <f t="shared" si="114"/>
        <v>10.193544849806543</v>
      </c>
      <c r="H658" s="15">
        <f t="shared" si="115"/>
        <v>11.392785420372018</v>
      </c>
      <c r="I658" s="11">
        <f>IFERROR(F658/SQRT(F658^2+U658), "X")</f>
        <v>0.37598039382992116</v>
      </c>
      <c r="J658" s="32">
        <f>IFERROR(SQRT((1-I658^2)/U658), "X")</f>
        <v>2.0887799657217841E-2</v>
      </c>
      <c r="K658" s="32">
        <f t="shared" si="116"/>
        <v>47.874836814343297</v>
      </c>
      <c r="L658" s="8">
        <v>1</v>
      </c>
      <c r="M658" s="9">
        <v>0</v>
      </c>
      <c r="N658" s="8">
        <v>0</v>
      </c>
      <c r="O658" s="9">
        <v>0</v>
      </c>
      <c r="P658" s="9">
        <v>1</v>
      </c>
      <c r="Q658" s="9">
        <v>0</v>
      </c>
      <c r="R658" s="9">
        <v>0</v>
      </c>
      <c r="S658" s="8">
        <v>1994</v>
      </c>
      <c r="T658" s="9">
        <v>25</v>
      </c>
      <c r="U658" s="9">
        <f t="shared" si="117"/>
        <v>1968</v>
      </c>
      <c r="V658" s="9">
        <f>COUNTIF(B:B,B658)</f>
        <v>24</v>
      </c>
      <c r="W658" s="7">
        <v>15</v>
      </c>
      <c r="X658" s="7">
        <f>BM658-W658-6</f>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0</v>
      </c>
      <c r="BP658">
        <v>1</v>
      </c>
      <c r="BQ658">
        <v>0</v>
      </c>
      <c r="BR658">
        <v>0</v>
      </c>
      <c r="BS658">
        <v>0</v>
      </c>
      <c r="BT658">
        <v>0</v>
      </c>
      <c r="BU658" s="17">
        <v>0</v>
      </c>
      <c r="BV658">
        <v>0</v>
      </c>
      <c r="BW658">
        <v>0</v>
      </c>
      <c r="BX658">
        <v>0</v>
      </c>
      <c r="BY658" s="17">
        <v>1</v>
      </c>
      <c r="BZ658">
        <v>0</v>
      </c>
      <c r="CA658">
        <v>0</v>
      </c>
      <c r="CB658">
        <v>0</v>
      </c>
      <c r="CC658">
        <v>0</v>
      </c>
      <c r="CD658" s="17">
        <v>0</v>
      </c>
      <c r="CE658">
        <v>1</v>
      </c>
      <c r="CF658">
        <v>1</v>
      </c>
      <c r="CG658">
        <v>0</v>
      </c>
      <c r="CH658">
        <v>0</v>
      </c>
      <c r="CI658">
        <v>1</v>
      </c>
      <c r="CJ658">
        <v>1</v>
      </c>
      <c r="CK658">
        <v>0</v>
      </c>
      <c r="CL658">
        <v>1</v>
      </c>
      <c r="CM658">
        <v>1</v>
      </c>
      <c r="CN658">
        <v>1</v>
      </c>
      <c r="CO658">
        <v>1</v>
      </c>
      <c r="CP658" s="17">
        <v>1</v>
      </c>
      <c r="CQ658">
        <v>0.63</v>
      </c>
      <c r="CR658">
        <v>335</v>
      </c>
      <c r="CS658">
        <v>1</v>
      </c>
      <c r="CT658">
        <v>0</v>
      </c>
      <c r="CU658">
        <v>29</v>
      </c>
      <c r="DA658" s="33" t="s">
        <v>85</v>
      </c>
    </row>
    <row r="659" spans="1:105" x14ac:dyDescent="0.25">
      <c r="A659">
        <v>658</v>
      </c>
      <c r="B659">
        <v>42</v>
      </c>
      <c r="C659" s="24" t="s">
        <v>446</v>
      </c>
      <c r="D659" s="12">
        <v>8.2932132831999397</v>
      </c>
      <c r="E659" s="13">
        <v>0.61431209505184736</v>
      </c>
      <c r="F659" s="7">
        <v>13.5</v>
      </c>
      <c r="G659" s="7">
        <f t="shared" si="114"/>
        <v>7.6789011881480924</v>
      </c>
      <c r="H659" s="15">
        <f t="shared" si="115"/>
        <v>8.9075253782517869</v>
      </c>
      <c r="I659" s="11">
        <f>IFERROR(F659/SQRT(F659^2+U659), "X")</f>
        <v>0.22979763706829784</v>
      </c>
      <c r="J659" s="32">
        <f>IFERROR(SQRT((1-I659^2)/U659), "X")</f>
        <v>1.7022047190244284E-2</v>
      </c>
      <c r="K659" s="32">
        <f t="shared" si="116"/>
        <v>58.747340365330579</v>
      </c>
      <c r="L659" s="8">
        <v>1</v>
      </c>
      <c r="M659" s="9">
        <v>0</v>
      </c>
      <c r="N659" s="8">
        <v>0</v>
      </c>
      <c r="O659" s="9">
        <v>0</v>
      </c>
      <c r="P659" s="9">
        <v>1</v>
      </c>
      <c r="Q659" s="9">
        <v>0</v>
      </c>
      <c r="R659" s="9">
        <v>0</v>
      </c>
      <c r="S659" s="8">
        <v>3295</v>
      </c>
      <c r="T659" s="9">
        <v>25</v>
      </c>
      <c r="U659" s="9">
        <f t="shared" si="117"/>
        <v>3269</v>
      </c>
      <c r="V659" s="9">
        <f>COUNTIF(B:B,B659)</f>
        <v>24</v>
      </c>
      <c r="W659" s="7">
        <v>15</v>
      </c>
      <c r="X659" s="7">
        <f>BM659-W659-6</f>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0</v>
      </c>
      <c r="BP659">
        <v>1</v>
      </c>
      <c r="BQ659">
        <v>0</v>
      </c>
      <c r="BR659">
        <v>0</v>
      </c>
      <c r="BS659">
        <v>0</v>
      </c>
      <c r="BT659">
        <v>0</v>
      </c>
      <c r="BU659" s="17">
        <v>0</v>
      </c>
      <c r="BV659">
        <v>0</v>
      </c>
      <c r="BW659">
        <v>0</v>
      </c>
      <c r="BX659">
        <v>0</v>
      </c>
      <c r="BY659" s="17">
        <v>1</v>
      </c>
      <c r="BZ659">
        <v>0</v>
      </c>
      <c r="CA659">
        <v>0</v>
      </c>
      <c r="CB659">
        <v>0</v>
      </c>
      <c r="CC659">
        <v>0</v>
      </c>
      <c r="CD659" s="17">
        <v>0</v>
      </c>
      <c r="CE659">
        <v>1</v>
      </c>
      <c r="CF659">
        <v>1</v>
      </c>
      <c r="CG659">
        <v>0</v>
      </c>
      <c r="CH659">
        <v>0</v>
      </c>
      <c r="CI659">
        <v>1</v>
      </c>
      <c r="CJ659">
        <v>1</v>
      </c>
      <c r="CK659">
        <v>0</v>
      </c>
      <c r="CL659">
        <v>1</v>
      </c>
      <c r="CM659">
        <v>1</v>
      </c>
      <c r="CN659">
        <v>1</v>
      </c>
      <c r="CO659">
        <v>1</v>
      </c>
      <c r="CP659" s="17">
        <v>1</v>
      </c>
      <c r="CQ659">
        <v>0.63</v>
      </c>
      <c r="CR659">
        <v>335</v>
      </c>
      <c r="CS659">
        <v>1</v>
      </c>
      <c r="CT659">
        <v>0</v>
      </c>
      <c r="CU659">
        <v>29</v>
      </c>
      <c r="DA659" s="33" t="s">
        <v>85</v>
      </c>
    </row>
    <row r="660" spans="1:105" x14ac:dyDescent="0.25">
      <c r="A660">
        <v>659</v>
      </c>
      <c r="B660">
        <v>42</v>
      </c>
      <c r="C660" s="24" t="s">
        <v>446</v>
      </c>
      <c r="D660" s="12">
        <v>10.79316513508928</v>
      </c>
      <c r="E660" s="13">
        <v>0.89943042792410655</v>
      </c>
      <c r="F660" s="7">
        <v>12</v>
      </c>
      <c r="G660" s="7">
        <f t="shared" si="114"/>
        <v>9.8937347071651729</v>
      </c>
      <c r="H660" s="15">
        <f t="shared" si="115"/>
        <v>11.692595563013388</v>
      </c>
      <c r="I660" s="11">
        <f>IFERROR(F660/SQRT(F660^2+U660), "X")</f>
        <v>0.24150198296582928</v>
      </c>
      <c r="J660" s="32">
        <f>IFERROR(SQRT((1-I660^2)/U660), "X")</f>
        <v>2.0125165247152441E-2</v>
      </c>
      <c r="K660" s="32">
        <f t="shared" si="116"/>
        <v>49.689032995219378</v>
      </c>
      <c r="L660" s="8">
        <v>1</v>
      </c>
      <c r="M660" s="9">
        <v>0</v>
      </c>
      <c r="N660" s="8">
        <v>0</v>
      </c>
      <c r="O660" s="9">
        <v>0</v>
      </c>
      <c r="P660" s="9">
        <v>1</v>
      </c>
      <c r="Q660" s="9">
        <v>0</v>
      </c>
      <c r="R660" s="9">
        <v>0</v>
      </c>
      <c r="S660" s="8">
        <v>2351</v>
      </c>
      <c r="T660" s="9">
        <v>25</v>
      </c>
      <c r="U660" s="9">
        <f t="shared" si="117"/>
        <v>2325</v>
      </c>
      <c r="V660" s="9">
        <f>COUNTIF(B:B,B660)</f>
        <v>24</v>
      </c>
      <c r="W660" s="7">
        <v>15</v>
      </c>
      <c r="X660" s="7">
        <f>BM660-W660-6</f>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0</v>
      </c>
      <c r="BP660">
        <v>1</v>
      </c>
      <c r="BQ660">
        <v>0</v>
      </c>
      <c r="BR660">
        <v>0</v>
      </c>
      <c r="BS660">
        <v>0</v>
      </c>
      <c r="BT660">
        <v>0</v>
      </c>
      <c r="BU660" s="17">
        <v>0</v>
      </c>
      <c r="BV660">
        <v>0</v>
      </c>
      <c r="BW660">
        <v>0</v>
      </c>
      <c r="BX660">
        <v>0</v>
      </c>
      <c r="BY660" s="17">
        <v>1</v>
      </c>
      <c r="BZ660">
        <v>0</v>
      </c>
      <c r="CA660">
        <v>0</v>
      </c>
      <c r="CB660">
        <v>0</v>
      </c>
      <c r="CC660">
        <v>0</v>
      </c>
      <c r="CD660" s="17">
        <v>0</v>
      </c>
      <c r="CE660">
        <v>1</v>
      </c>
      <c r="CF660">
        <v>1</v>
      </c>
      <c r="CG660">
        <v>0</v>
      </c>
      <c r="CH660">
        <v>0</v>
      </c>
      <c r="CI660">
        <v>1</v>
      </c>
      <c r="CJ660">
        <v>1</v>
      </c>
      <c r="CK660">
        <v>0</v>
      </c>
      <c r="CL660">
        <v>1</v>
      </c>
      <c r="CM660">
        <v>1</v>
      </c>
      <c r="CN660">
        <v>1</v>
      </c>
      <c r="CO660">
        <v>1</v>
      </c>
      <c r="CP660" s="17">
        <v>1</v>
      </c>
      <c r="CQ660">
        <v>0.63</v>
      </c>
      <c r="CR660">
        <v>335</v>
      </c>
      <c r="CS660">
        <v>1</v>
      </c>
      <c r="CT660">
        <v>0</v>
      </c>
      <c r="CU660">
        <v>29</v>
      </c>
      <c r="DA660" s="33" t="s">
        <v>85</v>
      </c>
    </row>
    <row r="661" spans="1:105" x14ac:dyDescent="0.25">
      <c r="A661">
        <v>660</v>
      </c>
      <c r="B661">
        <v>42</v>
      </c>
      <c r="C661" s="24" t="s">
        <v>446</v>
      </c>
      <c r="D661" s="12">
        <v>8.576704663796253</v>
      </c>
      <c r="E661" s="13">
        <v>1.225243523399465</v>
      </c>
      <c r="F661" s="7">
        <v>7.0000000000000009</v>
      </c>
      <c r="G661" s="7">
        <f t="shared" si="114"/>
        <v>7.351461140396788</v>
      </c>
      <c r="H661" s="15">
        <f t="shared" si="115"/>
        <v>9.8019481871957179</v>
      </c>
      <c r="I661" s="11">
        <f>IFERROR(F661/SQRT(F661^2+U661), "X")</f>
        <v>0.20198844988866643</v>
      </c>
      <c r="J661" s="32">
        <f>IFERROR(SQRT((1-I661^2)/U661), "X")</f>
        <v>2.8855492841238062E-2</v>
      </c>
      <c r="K661" s="32">
        <f t="shared" si="116"/>
        <v>34.655446902326915</v>
      </c>
      <c r="L661" s="8">
        <v>1</v>
      </c>
      <c r="M661" s="9">
        <v>0</v>
      </c>
      <c r="N661" s="8">
        <v>0</v>
      </c>
      <c r="O661" s="9">
        <v>0</v>
      </c>
      <c r="P661" s="9">
        <v>1</v>
      </c>
      <c r="Q661" s="9">
        <v>0</v>
      </c>
      <c r="R661" s="9">
        <v>0</v>
      </c>
      <c r="S661" s="8">
        <v>1178</v>
      </c>
      <c r="T661" s="9">
        <v>25</v>
      </c>
      <c r="U661" s="9">
        <f t="shared" si="117"/>
        <v>1152</v>
      </c>
      <c r="V661" s="9">
        <f>COUNTIF(B:B,B661)</f>
        <v>24</v>
      </c>
      <c r="W661" s="7">
        <v>15</v>
      </c>
      <c r="X661" s="7">
        <f>BM661-W661-6</f>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0</v>
      </c>
      <c r="BP661">
        <v>1</v>
      </c>
      <c r="BQ661">
        <v>0</v>
      </c>
      <c r="BR661">
        <v>0</v>
      </c>
      <c r="BS661">
        <v>0</v>
      </c>
      <c r="BT661">
        <v>0</v>
      </c>
      <c r="BU661" s="17">
        <v>0</v>
      </c>
      <c r="BV661">
        <v>0</v>
      </c>
      <c r="BW661">
        <v>0</v>
      </c>
      <c r="BX661">
        <v>0</v>
      </c>
      <c r="BY661" s="17">
        <v>1</v>
      </c>
      <c r="BZ661">
        <v>0</v>
      </c>
      <c r="CA661">
        <v>0</v>
      </c>
      <c r="CB661">
        <v>0</v>
      </c>
      <c r="CC661">
        <v>0</v>
      </c>
      <c r="CD661" s="17">
        <v>0</v>
      </c>
      <c r="CE661">
        <v>1</v>
      </c>
      <c r="CF661">
        <v>1</v>
      </c>
      <c r="CG661">
        <v>0</v>
      </c>
      <c r="CH661">
        <v>0</v>
      </c>
      <c r="CI661">
        <v>1</v>
      </c>
      <c r="CJ661">
        <v>1</v>
      </c>
      <c r="CK661">
        <v>0</v>
      </c>
      <c r="CL661">
        <v>1</v>
      </c>
      <c r="CM661">
        <v>1</v>
      </c>
      <c r="CN661">
        <v>1</v>
      </c>
      <c r="CO661">
        <v>1</v>
      </c>
      <c r="CP661" s="17">
        <v>1</v>
      </c>
      <c r="CQ661">
        <v>0.63</v>
      </c>
      <c r="CR661">
        <v>335</v>
      </c>
      <c r="CS661">
        <v>1</v>
      </c>
      <c r="CT661">
        <v>0</v>
      </c>
      <c r="CU661">
        <v>29</v>
      </c>
      <c r="DA661" s="33" t="s">
        <v>85</v>
      </c>
    </row>
    <row r="662" spans="1:105" x14ac:dyDescent="0.25">
      <c r="A662">
        <v>661</v>
      </c>
      <c r="B662">
        <v>42</v>
      </c>
      <c r="C662" s="24" t="s">
        <v>446</v>
      </c>
      <c r="D662" s="12">
        <v>10.79316513508928</v>
      </c>
      <c r="E662" s="13">
        <v>0.89943042792410655</v>
      </c>
      <c r="F662" s="7">
        <v>12</v>
      </c>
      <c r="G662" s="7">
        <f t="shared" si="114"/>
        <v>9.8937347071651729</v>
      </c>
      <c r="H662" s="15">
        <f t="shared" si="115"/>
        <v>11.692595563013388</v>
      </c>
      <c r="I662" s="11">
        <f>IFERROR(F662/SQRT(F662^2+U662), "X")</f>
        <v>0.38293538776356167</v>
      </c>
      <c r="J662" s="32">
        <f>IFERROR(SQRT((1-I662^2)/U662), "X")</f>
        <v>3.1911282313630135E-2</v>
      </c>
      <c r="K662" s="32">
        <f t="shared" si="116"/>
        <v>31.336879231984799</v>
      </c>
      <c r="L662" s="8">
        <v>1</v>
      </c>
      <c r="M662" s="9">
        <v>0</v>
      </c>
      <c r="N662" s="8">
        <v>0</v>
      </c>
      <c r="O662" s="9">
        <v>0</v>
      </c>
      <c r="P662" s="9">
        <v>1</v>
      </c>
      <c r="Q662" s="9">
        <v>0</v>
      </c>
      <c r="R662" s="9">
        <v>0</v>
      </c>
      <c r="S662" s="8">
        <v>864</v>
      </c>
      <c r="T662" s="9">
        <v>25</v>
      </c>
      <c r="U662" s="9">
        <f t="shared" si="117"/>
        <v>838</v>
      </c>
      <c r="V662" s="9">
        <f>COUNTIF(B:B,B662)</f>
        <v>24</v>
      </c>
      <c r="W662" s="7">
        <v>15</v>
      </c>
      <c r="X662" s="7">
        <f>BM662-W662-6</f>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0</v>
      </c>
      <c r="BP662">
        <v>1</v>
      </c>
      <c r="BQ662">
        <v>0</v>
      </c>
      <c r="BR662">
        <v>0</v>
      </c>
      <c r="BS662">
        <v>0</v>
      </c>
      <c r="BT662">
        <v>0</v>
      </c>
      <c r="BU662" s="17">
        <v>0</v>
      </c>
      <c r="BV662">
        <v>0</v>
      </c>
      <c r="BW662">
        <v>0</v>
      </c>
      <c r="BX662">
        <v>0</v>
      </c>
      <c r="BY662" s="17">
        <v>1</v>
      </c>
      <c r="BZ662">
        <v>0</v>
      </c>
      <c r="CA662">
        <v>0</v>
      </c>
      <c r="CB662">
        <v>0</v>
      </c>
      <c r="CC662">
        <v>0</v>
      </c>
      <c r="CD662" s="17">
        <v>0</v>
      </c>
      <c r="CE662">
        <v>1</v>
      </c>
      <c r="CF662">
        <v>1</v>
      </c>
      <c r="CG662">
        <v>0</v>
      </c>
      <c r="CH662">
        <v>0</v>
      </c>
      <c r="CI662">
        <v>1</v>
      </c>
      <c r="CJ662">
        <v>1</v>
      </c>
      <c r="CK662">
        <v>0</v>
      </c>
      <c r="CL662">
        <v>1</v>
      </c>
      <c r="CM662">
        <v>1</v>
      </c>
      <c r="CN662">
        <v>1</v>
      </c>
      <c r="CO662">
        <v>1</v>
      </c>
      <c r="CP662" s="17">
        <v>1</v>
      </c>
      <c r="CQ662">
        <v>0.63</v>
      </c>
      <c r="CR662">
        <v>335</v>
      </c>
      <c r="CS662">
        <v>1</v>
      </c>
      <c r="CT662">
        <v>0</v>
      </c>
      <c r="CU662">
        <v>29</v>
      </c>
      <c r="DA662" s="33" t="s">
        <v>85</v>
      </c>
    </row>
    <row r="663" spans="1:105" x14ac:dyDescent="0.25">
      <c r="A663">
        <v>662</v>
      </c>
      <c r="B663">
        <v>42</v>
      </c>
      <c r="C663" s="24" t="s">
        <v>446</v>
      </c>
      <c r="D663" s="12">
        <v>8.2932132831999397</v>
      </c>
      <c r="E663" s="13">
        <v>1.2286241901036949</v>
      </c>
      <c r="F663" s="7">
        <v>6.75</v>
      </c>
      <c r="G663" s="7">
        <f t="shared" si="114"/>
        <v>7.0645890930962452</v>
      </c>
      <c r="H663" s="15">
        <f t="shared" si="115"/>
        <v>9.5218374733036342</v>
      </c>
      <c r="I663" s="11">
        <f>IFERROR(F663/SQRT(F663^2+U663), "X")</f>
        <v>0.20021984068192275</v>
      </c>
      <c r="J663" s="32">
        <f>IFERROR(SQRT((1-I663^2)/U663), "X")</f>
        <v>2.9662198619544111E-2</v>
      </c>
      <c r="K663" s="32">
        <f t="shared" si="116"/>
        <v>33.712942618525602</v>
      </c>
      <c r="L663" s="8">
        <v>1</v>
      </c>
      <c r="M663" s="9">
        <v>0</v>
      </c>
      <c r="N663" s="8">
        <v>0</v>
      </c>
      <c r="O663" s="9">
        <v>0</v>
      </c>
      <c r="P663" s="9">
        <v>1</v>
      </c>
      <c r="Q663" s="9">
        <v>0</v>
      </c>
      <c r="R663" s="9">
        <v>0</v>
      </c>
      <c r="S663" s="8">
        <v>1117</v>
      </c>
      <c r="T663" s="9">
        <v>25</v>
      </c>
      <c r="U663" s="9">
        <f t="shared" si="117"/>
        <v>1091</v>
      </c>
      <c r="V663" s="9">
        <f>COUNTIF(B:B,B663)</f>
        <v>24</v>
      </c>
      <c r="W663" s="7">
        <v>15</v>
      </c>
      <c r="X663" s="7">
        <f>BM663-W663-6</f>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0</v>
      </c>
      <c r="BP663">
        <v>1</v>
      </c>
      <c r="BQ663">
        <v>0</v>
      </c>
      <c r="BR663">
        <v>0</v>
      </c>
      <c r="BS663">
        <v>0</v>
      </c>
      <c r="BT663">
        <v>0</v>
      </c>
      <c r="BU663" s="17">
        <v>0</v>
      </c>
      <c r="BV663">
        <v>0</v>
      </c>
      <c r="BW663">
        <v>0</v>
      </c>
      <c r="BX663">
        <v>0</v>
      </c>
      <c r="BY663" s="17">
        <v>1</v>
      </c>
      <c r="BZ663">
        <v>0</v>
      </c>
      <c r="CA663">
        <v>0</v>
      </c>
      <c r="CB663">
        <v>0</v>
      </c>
      <c r="CC663">
        <v>0</v>
      </c>
      <c r="CD663" s="17">
        <v>0</v>
      </c>
      <c r="CE663">
        <v>1</v>
      </c>
      <c r="CF663">
        <v>1</v>
      </c>
      <c r="CG663">
        <v>0</v>
      </c>
      <c r="CH663">
        <v>0</v>
      </c>
      <c r="CI663">
        <v>1</v>
      </c>
      <c r="CJ663">
        <v>1</v>
      </c>
      <c r="CK663">
        <v>0</v>
      </c>
      <c r="CL663">
        <v>1</v>
      </c>
      <c r="CM663">
        <v>1</v>
      </c>
      <c r="CN663">
        <v>1</v>
      </c>
      <c r="CO663">
        <v>1</v>
      </c>
      <c r="CP663" s="17">
        <v>1</v>
      </c>
      <c r="CQ663">
        <v>0.63</v>
      </c>
      <c r="CR663">
        <v>335</v>
      </c>
      <c r="CS663">
        <v>1</v>
      </c>
      <c r="CT663">
        <v>0</v>
      </c>
      <c r="CU663">
        <v>29</v>
      </c>
      <c r="DA663" s="33" t="s">
        <v>85</v>
      </c>
    </row>
    <row r="664" spans="1:105" x14ac:dyDescent="0.25">
      <c r="A664">
        <v>663</v>
      </c>
      <c r="B664">
        <v>42</v>
      </c>
      <c r="C664" s="24" t="s">
        <v>446</v>
      </c>
      <c r="D664" s="12">
        <v>10.247377144973321</v>
      </c>
      <c r="E664" s="13">
        <v>0.90418033632117567</v>
      </c>
      <c r="F664" s="7">
        <v>11.33333333333333</v>
      </c>
      <c r="G664" s="7">
        <f t="shared" si="114"/>
        <v>9.3431968086521451</v>
      </c>
      <c r="H664" s="15">
        <f t="shared" si="115"/>
        <v>11.151557481294496</v>
      </c>
      <c r="I664" s="11">
        <f>IFERROR(F664/SQRT(F664^2+U664), "X")</f>
        <v>0.3619479884295474</v>
      </c>
      <c r="J664" s="32">
        <f>IFERROR(SQRT((1-I664^2)/U664), "X")</f>
        <v>3.1936587214371835E-2</v>
      </c>
      <c r="K664" s="32">
        <f t="shared" si="116"/>
        <v>31.312049508846343</v>
      </c>
      <c r="L664" s="8">
        <v>1</v>
      </c>
      <c r="M664" s="9">
        <v>0</v>
      </c>
      <c r="N664" s="8">
        <v>0</v>
      </c>
      <c r="O664" s="9">
        <v>0</v>
      </c>
      <c r="P664" s="9">
        <v>1</v>
      </c>
      <c r="Q664" s="9">
        <v>0</v>
      </c>
      <c r="R664" s="9">
        <v>0</v>
      </c>
      <c r="S664" s="8">
        <v>878</v>
      </c>
      <c r="T664" s="9">
        <v>25</v>
      </c>
      <c r="U664" s="9">
        <f t="shared" si="117"/>
        <v>852</v>
      </c>
      <c r="V664" s="9">
        <f>COUNTIF(B:B,B664)</f>
        <v>24</v>
      </c>
      <c r="W664" s="7">
        <v>15</v>
      </c>
      <c r="X664" s="7">
        <f>BM664-W664-6</f>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0</v>
      </c>
      <c r="BP664">
        <v>1</v>
      </c>
      <c r="BQ664">
        <v>0</v>
      </c>
      <c r="BR664">
        <v>0</v>
      </c>
      <c r="BS664">
        <v>0</v>
      </c>
      <c r="BT664">
        <v>0</v>
      </c>
      <c r="BU664" s="17">
        <v>0</v>
      </c>
      <c r="BV664">
        <v>0</v>
      </c>
      <c r="BW664">
        <v>0</v>
      </c>
      <c r="BX664">
        <v>0</v>
      </c>
      <c r="BY664" s="17">
        <v>1</v>
      </c>
      <c r="BZ664">
        <v>0</v>
      </c>
      <c r="CA664">
        <v>0</v>
      </c>
      <c r="CB664">
        <v>0</v>
      </c>
      <c r="CC664">
        <v>0</v>
      </c>
      <c r="CD664" s="17">
        <v>0</v>
      </c>
      <c r="CE664">
        <v>1</v>
      </c>
      <c r="CF664">
        <v>1</v>
      </c>
      <c r="CG664">
        <v>0</v>
      </c>
      <c r="CH664">
        <v>0</v>
      </c>
      <c r="CI664">
        <v>1</v>
      </c>
      <c r="CJ664">
        <v>1</v>
      </c>
      <c r="CK664">
        <v>0</v>
      </c>
      <c r="CL664">
        <v>1</v>
      </c>
      <c r="CM664">
        <v>1</v>
      </c>
      <c r="CN664">
        <v>1</v>
      </c>
      <c r="CO664">
        <v>1</v>
      </c>
      <c r="CP664" s="17">
        <v>1</v>
      </c>
      <c r="CQ664">
        <v>0.63</v>
      </c>
      <c r="CR664">
        <v>335</v>
      </c>
      <c r="CS664">
        <v>1</v>
      </c>
      <c r="CT664">
        <v>0</v>
      </c>
      <c r="CU664">
        <v>29</v>
      </c>
      <c r="DA664" s="33" t="s">
        <v>85</v>
      </c>
    </row>
    <row r="665" spans="1:105" x14ac:dyDescent="0.25">
      <c r="A665">
        <v>664</v>
      </c>
      <c r="B665">
        <v>42</v>
      </c>
      <c r="C665" s="24" t="s">
        <v>446</v>
      </c>
      <c r="D665" s="12">
        <v>7.4337070988966358</v>
      </c>
      <c r="E665" s="13">
        <v>0.92921338736207948</v>
      </c>
      <c r="F665" s="7">
        <v>8</v>
      </c>
      <c r="G665" s="7">
        <f t="shared" si="114"/>
        <v>6.5044937115345567</v>
      </c>
      <c r="H665" s="15">
        <f t="shared" si="115"/>
        <v>8.3629204862587159</v>
      </c>
      <c r="I665" s="11">
        <f>IFERROR(F665/SQRT(F665^2+U665), "X")</f>
        <v>0.2290393337255473</v>
      </c>
      <c r="J665" s="32">
        <f>IFERROR(SQRT((1-I665^2)/U665), "X")</f>
        <v>2.8629916715693413E-2</v>
      </c>
      <c r="K665" s="32">
        <f t="shared" si="116"/>
        <v>34.928498393145958</v>
      </c>
      <c r="L665" s="8">
        <v>1</v>
      </c>
      <c r="M665" s="9">
        <v>0</v>
      </c>
      <c r="N665" s="8">
        <v>0</v>
      </c>
      <c r="O665" s="9">
        <v>0</v>
      </c>
      <c r="P665" s="9">
        <v>1</v>
      </c>
      <c r="Q665" s="9">
        <v>0</v>
      </c>
      <c r="R665" s="9">
        <v>0</v>
      </c>
      <c r="S665" s="8">
        <v>1182</v>
      </c>
      <c r="T665" s="9">
        <v>25</v>
      </c>
      <c r="U665" s="9">
        <f t="shared" si="117"/>
        <v>1156</v>
      </c>
      <c r="V665" s="9">
        <f>COUNTIF(B:B,B665)</f>
        <v>24</v>
      </c>
      <c r="W665" s="7">
        <v>15</v>
      </c>
      <c r="X665" s="7">
        <f>BM665-W665-6</f>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0</v>
      </c>
      <c r="BP665">
        <v>1</v>
      </c>
      <c r="BQ665">
        <v>0</v>
      </c>
      <c r="BR665">
        <v>0</v>
      </c>
      <c r="BS665">
        <v>0</v>
      </c>
      <c r="BT665">
        <v>0</v>
      </c>
      <c r="BU665" s="17">
        <v>0</v>
      </c>
      <c r="BV665">
        <v>0</v>
      </c>
      <c r="BW665">
        <v>0</v>
      </c>
      <c r="BX665">
        <v>0</v>
      </c>
      <c r="BY665" s="17">
        <v>1</v>
      </c>
      <c r="BZ665">
        <v>0</v>
      </c>
      <c r="CA665">
        <v>0</v>
      </c>
      <c r="CB665">
        <v>0</v>
      </c>
      <c r="CC665">
        <v>0</v>
      </c>
      <c r="CD665" s="17">
        <v>0</v>
      </c>
      <c r="CE665">
        <v>1</v>
      </c>
      <c r="CF665">
        <v>1</v>
      </c>
      <c r="CG665">
        <v>0</v>
      </c>
      <c r="CH665">
        <v>0</v>
      </c>
      <c r="CI665">
        <v>1</v>
      </c>
      <c r="CJ665">
        <v>1</v>
      </c>
      <c r="CK665">
        <v>0</v>
      </c>
      <c r="CL665">
        <v>1</v>
      </c>
      <c r="CM665">
        <v>1</v>
      </c>
      <c r="CN665">
        <v>1</v>
      </c>
      <c r="CO665">
        <v>1</v>
      </c>
      <c r="CP665" s="17">
        <v>1</v>
      </c>
      <c r="CQ665">
        <v>0.63</v>
      </c>
      <c r="CR665">
        <v>335</v>
      </c>
      <c r="CS665">
        <v>1</v>
      </c>
      <c r="CT665">
        <v>0</v>
      </c>
      <c r="CU665">
        <v>29</v>
      </c>
      <c r="DA665" s="33" t="s">
        <v>85</v>
      </c>
    </row>
    <row r="666" spans="1:105" x14ac:dyDescent="0.25">
      <c r="A666">
        <v>665</v>
      </c>
      <c r="B666">
        <v>42</v>
      </c>
      <c r="C666" s="24" t="s">
        <v>446</v>
      </c>
      <c r="D666" s="12">
        <v>10.79316513508928</v>
      </c>
      <c r="E666" s="13">
        <v>0.89943042792410655</v>
      </c>
      <c r="F666" s="7">
        <v>12</v>
      </c>
      <c r="G666" s="7">
        <f t="shared" si="114"/>
        <v>9.8937347071651729</v>
      </c>
      <c r="H666" s="15">
        <f t="shared" si="115"/>
        <v>11.692595563013388</v>
      </c>
      <c r="I666" s="11">
        <f>IFERROR(F666/SQRT(F666^2+U666), "X")</f>
        <v>0.37121293493384755</v>
      </c>
      <c r="J666" s="32">
        <f>IFERROR(SQRT((1-I666^2)/U666), "X")</f>
        <v>3.09344112444873E-2</v>
      </c>
      <c r="K666" s="32">
        <f t="shared" si="116"/>
        <v>32.326459750489228</v>
      </c>
      <c r="L666" s="8">
        <v>1</v>
      </c>
      <c r="M666" s="9">
        <v>0</v>
      </c>
      <c r="N666" s="8">
        <v>0</v>
      </c>
      <c r="O666" s="9">
        <v>0</v>
      </c>
      <c r="P666" s="9">
        <v>1</v>
      </c>
      <c r="Q666" s="9">
        <v>0</v>
      </c>
      <c r="R666" s="9">
        <v>0</v>
      </c>
      <c r="S666" s="8">
        <v>927</v>
      </c>
      <c r="T666" s="9">
        <v>25</v>
      </c>
      <c r="U666" s="9">
        <f t="shared" si="117"/>
        <v>901</v>
      </c>
      <c r="V666" s="9">
        <f>COUNTIF(B:B,B666)</f>
        <v>24</v>
      </c>
      <c r="W666" s="7">
        <v>15</v>
      </c>
      <c r="X666" s="7">
        <f>BM666-W666-6</f>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0</v>
      </c>
      <c r="BP666">
        <v>1</v>
      </c>
      <c r="BQ666">
        <v>0</v>
      </c>
      <c r="BR666">
        <v>0</v>
      </c>
      <c r="BS666">
        <v>0</v>
      </c>
      <c r="BT666">
        <v>0</v>
      </c>
      <c r="BU666" s="17">
        <v>0</v>
      </c>
      <c r="BV666">
        <v>0</v>
      </c>
      <c r="BW666">
        <v>0</v>
      </c>
      <c r="BX666">
        <v>0</v>
      </c>
      <c r="BY666" s="17">
        <v>1</v>
      </c>
      <c r="BZ666">
        <v>0</v>
      </c>
      <c r="CA666">
        <v>0</v>
      </c>
      <c r="CB666">
        <v>0</v>
      </c>
      <c r="CC666">
        <v>0</v>
      </c>
      <c r="CD666" s="17">
        <v>0</v>
      </c>
      <c r="CE666">
        <v>1</v>
      </c>
      <c r="CF666">
        <v>1</v>
      </c>
      <c r="CG666">
        <v>0</v>
      </c>
      <c r="CH666">
        <v>0</v>
      </c>
      <c r="CI666">
        <v>1</v>
      </c>
      <c r="CJ666">
        <v>1</v>
      </c>
      <c r="CK666">
        <v>0</v>
      </c>
      <c r="CL666">
        <v>1</v>
      </c>
      <c r="CM666">
        <v>1</v>
      </c>
      <c r="CN666">
        <v>1</v>
      </c>
      <c r="CO666">
        <v>1</v>
      </c>
      <c r="CP666" s="17">
        <v>1</v>
      </c>
      <c r="CQ666">
        <v>0.63</v>
      </c>
      <c r="CR666">
        <v>335</v>
      </c>
      <c r="CS666">
        <v>1</v>
      </c>
      <c r="CT666">
        <v>0</v>
      </c>
      <c r="CU666">
        <v>29</v>
      </c>
      <c r="DA666" s="33" t="s">
        <v>85</v>
      </c>
    </row>
    <row r="667" spans="1:105" x14ac:dyDescent="0.25">
      <c r="A667">
        <v>666</v>
      </c>
      <c r="B667">
        <v>42</v>
      </c>
      <c r="C667" s="24" t="s">
        <v>446</v>
      </c>
      <c r="D667" s="12">
        <v>7.7217345015941907</v>
      </c>
      <c r="E667" s="13">
        <v>0.92660814019130278</v>
      </c>
      <c r="F667" s="7">
        <v>8.3333333333333339</v>
      </c>
      <c r="G667" s="7">
        <f t="shared" si="114"/>
        <v>6.7951263614028878</v>
      </c>
      <c r="H667" s="15">
        <f t="shared" si="115"/>
        <v>8.6483426417854936</v>
      </c>
      <c r="I667" s="11">
        <f>IFERROR(F667/SQRT(F667^2+U667), "X")</f>
        <v>0.24316581196735815</v>
      </c>
      <c r="J667" s="32">
        <f>IFERROR(SQRT((1-I667^2)/U667), "X")</f>
        <v>2.9179897436082972E-2</v>
      </c>
      <c r="K667" s="32">
        <f t="shared" si="116"/>
        <v>34.270168433266335</v>
      </c>
      <c r="L667" s="8">
        <v>1</v>
      </c>
      <c r="M667" s="9">
        <v>0</v>
      </c>
      <c r="N667" s="8">
        <v>0</v>
      </c>
      <c r="O667" s="9">
        <v>0</v>
      </c>
      <c r="P667" s="9">
        <v>1</v>
      </c>
      <c r="Q667" s="9">
        <v>0</v>
      </c>
      <c r="R667" s="9">
        <v>0</v>
      </c>
      <c r="S667" s="8">
        <v>1131</v>
      </c>
      <c r="T667" s="9">
        <v>25</v>
      </c>
      <c r="U667" s="9">
        <f t="shared" si="117"/>
        <v>1105</v>
      </c>
      <c r="V667" s="9">
        <f>COUNTIF(B:B,B667)</f>
        <v>24</v>
      </c>
      <c r="W667" s="7">
        <v>15</v>
      </c>
      <c r="X667" s="7">
        <f>BM667-W667-6</f>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0</v>
      </c>
      <c r="BP667">
        <v>1</v>
      </c>
      <c r="BQ667">
        <v>0</v>
      </c>
      <c r="BR667">
        <v>0</v>
      </c>
      <c r="BS667">
        <v>0</v>
      </c>
      <c r="BT667">
        <v>0</v>
      </c>
      <c r="BU667" s="17">
        <v>0</v>
      </c>
      <c r="BV667">
        <v>0</v>
      </c>
      <c r="BW667">
        <v>0</v>
      </c>
      <c r="BX667">
        <v>0</v>
      </c>
      <c r="BY667" s="17">
        <v>1</v>
      </c>
      <c r="BZ667">
        <v>0</v>
      </c>
      <c r="CA667">
        <v>0</v>
      </c>
      <c r="CB667">
        <v>0</v>
      </c>
      <c r="CC667">
        <v>0</v>
      </c>
      <c r="CD667" s="17">
        <v>0</v>
      </c>
      <c r="CE667">
        <v>1</v>
      </c>
      <c r="CF667">
        <v>1</v>
      </c>
      <c r="CG667">
        <v>0</v>
      </c>
      <c r="CH667">
        <v>0</v>
      </c>
      <c r="CI667">
        <v>1</v>
      </c>
      <c r="CJ667">
        <v>1</v>
      </c>
      <c r="CK667">
        <v>0</v>
      </c>
      <c r="CL667">
        <v>1</v>
      </c>
      <c r="CM667">
        <v>1</v>
      </c>
      <c r="CN667">
        <v>1</v>
      </c>
      <c r="CO667">
        <v>1</v>
      </c>
      <c r="CP667" s="17">
        <v>1</v>
      </c>
      <c r="CQ667">
        <v>0.63</v>
      </c>
      <c r="CR667">
        <v>335</v>
      </c>
      <c r="CS667">
        <v>1</v>
      </c>
      <c r="CT667">
        <v>0</v>
      </c>
      <c r="CU667">
        <v>29</v>
      </c>
      <c r="DA667" s="33" t="s">
        <v>85</v>
      </c>
    </row>
    <row r="668" spans="1:105" x14ac:dyDescent="0.25">
      <c r="A668">
        <v>667</v>
      </c>
      <c r="B668">
        <v>42</v>
      </c>
      <c r="C668" s="24" t="s">
        <v>446</v>
      </c>
      <c r="D668" s="12">
        <v>12.399086461422669</v>
      </c>
      <c r="E668" s="13">
        <v>0.88564903295876207</v>
      </c>
      <c r="F668" s="7">
        <v>14</v>
      </c>
      <c r="G668" s="7">
        <f t="shared" si="114"/>
        <v>11.513437428463908</v>
      </c>
      <c r="H668" s="15">
        <f t="shared" si="115"/>
        <v>13.284735494381431</v>
      </c>
      <c r="I668" s="11">
        <f>IFERROR(F668/SQRT(F668^2+U668), "X")</f>
        <v>0.40016336533252062</v>
      </c>
      <c r="J668" s="32">
        <f>IFERROR(SQRT((1-I668^2)/U668), "X")</f>
        <v>2.8583097523751475E-2</v>
      </c>
      <c r="K668" s="32">
        <f t="shared" si="116"/>
        <v>34.985711369071801</v>
      </c>
      <c r="L668" s="8">
        <v>1</v>
      </c>
      <c r="M668" s="9">
        <v>0</v>
      </c>
      <c r="N668" s="8">
        <v>0</v>
      </c>
      <c r="O668" s="9">
        <v>0</v>
      </c>
      <c r="P668" s="9">
        <v>1</v>
      </c>
      <c r="Q668" s="9">
        <v>0</v>
      </c>
      <c r="R668" s="9">
        <v>0</v>
      </c>
      <c r="S668" s="8">
        <v>1054</v>
      </c>
      <c r="T668" s="9">
        <v>25</v>
      </c>
      <c r="U668" s="9">
        <f t="shared" si="117"/>
        <v>1028</v>
      </c>
      <c r="V668" s="9">
        <f>COUNTIF(B:B,B668)</f>
        <v>24</v>
      </c>
      <c r="W668" s="7">
        <v>15</v>
      </c>
      <c r="X668" s="7">
        <f>BM668-W668-6</f>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0</v>
      </c>
      <c r="BP668">
        <v>1</v>
      </c>
      <c r="BQ668">
        <v>0</v>
      </c>
      <c r="BR668">
        <v>0</v>
      </c>
      <c r="BS668">
        <v>0</v>
      </c>
      <c r="BT668">
        <v>0</v>
      </c>
      <c r="BU668" s="17">
        <v>0</v>
      </c>
      <c r="BV668">
        <v>0</v>
      </c>
      <c r="BW668">
        <v>0</v>
      </c>
      <c r="BX668">
        <v>0</v>
      </c>
      <c r="BY668" s="17">
        <v>1</v>
      </c>
      <c r="BZ668">
        <v>0</v>
      </c>
      <c r="CA668">
        <v>0</v>
      </c>
      <c r="CB668">
        <v>0</v>
      </c>
      <c r="CC668">
        <v>0</v>
      </c>
      <c r="CD668" s="17">
        <v>0</v>
      </c>
      <c r="CE668">
        <v>1</v>
      </c>
      <c r="CF668">
        <v>1</v>
      </c>
      <c r="CG668">
        <v>0</v>
      </c>
      <c r="CH668">
        <v>0</v>
      </c>
      <c r="CI668">
        <v>1</v>
      </c>
      <c r="CJ668">
        <v>1</v>
      </c>
      <c r="CK668">
        <v>0</v>
      </c>
      <c r="CL668">
        <v>1</v>
      </c>
      <c r="CM668">
        <v>1</v>
      </c>
      <c r="CN668">
        <v>1</v>
      </c>
      <c r="CO668">
        <v>1</v>
      </c>
      <c r="CP668" s="17">
        <v>1</v>
      </c>
      <c r="CQ668">
        <v>0.63</v>
      </c>
      <c r="CR668">
        <v>335</v>
      </c>
      <c r="CS668">
        <v>1</v>
      </c>
      <c r="CT668">
        <v>0</v>
      </c>
      <c r="CU668">
        <v>29</v>
      </c>
      <c r="DA668" s="33" t="s">
        <v>85</v>
      </c>
    </row>
    <row r="669" spans="1:105" x14ac:dyDescent="0.25">
      <c r="A669">
        <v>668</v>
      </c>
      <c r="B669">
        <v>42</v>
      </c>
      <c r="C669" s="24" t="s">
        <v>446</v>
      </c>
      <c r="D669" s="12">
        <v>7.1441269690773126</v>
      </c>
      <c r="E669" s="13">
        <v>0.93184264814051909</v>
      </c>
      <c r="F669" s="7">
        <v>7.666666666666667</v>
      </c>
      <c r="G669" s="7">
        <f t="shared" si="114"/>
        <v>6.2122843209367939</v>
      </c>
      <c r="H669" s="15">
        <f t="shared" si="115"/>
        <v>8.0759696172178312</v>
      </c>
      <c r="I669" s="11">
        <f>IFERROR(F669/SQRT(F669^2+U669), "X")</f>
        <v>0.21273510241648885</v>
      </c>
      <c r="J669" s="32">
        <f>IFERROR(SQRT((1-I669^2)/U669), "X")</f>
        <v>2.7748056836933325E-2</v>
      </c>
      <c r="K669" s="32">
        <f t="shared" si="116"/>
        <v>36.038559596323736</v>
      </c>
      <c r="L669" s="8">
        <v>1</v>
      </c>
      <c r="M669" s="9">
        <v>0</v>
      </c>
      <c r="N669" s="8">
        <v>0</v>
      </c>
      <c r="O669" s="9">
        <v>0</v>
      </c>
      <c r="P669" s="9">
        <v>1</v>
      </c>
      <c r="Q669" s="9">
        <v>0</v>
      </c>
      <c r="R669" s="9">
        <v>0</v>
      </c>
      <c r="S669" s="8">
        <v>1266</v>
      </c>
      <c r="T669" s="9">
        <v>25</v>
      </c>
      <c r="U669" s="9">
        <f t="shared" si="117"/>
        <v>1240</v>
      </c>
      <c r="V669" s="9">
        <f>COUNTIF(B:B,B669)</f>
        <v>24</v>
      </c>
      <c r="W669" s="7">
        <v>15</v>
      </c>
      <c r="X669" s="7">
        <f>BM669-W669-6</f>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0</v>
      </c>
      <c r="BP669">
        <v>1</v>
      </c>
      <c r="BQ669">
        <v>0</v>
      </c>
      <c r="BR669">
        <v>0</v>
      </c>
      <c r="BS669">
        <v>0</v>
      </c>
      <c r="BT669">
        <v>0</v>
      </c>
      <c r="BU669" s="17">
        <v>0</v>
      </c>
      <c r="BV669">
        <v>0</v>
      </c>
      <c r="BW669">
        <v>0</v>
      </c>
      <c r="BX669">
        <v>0</v>
      </c>
      <c r="BY669" s="17">
        <v>1</v>
      </c>
      <c r="BZ669">
        <v>0</v>
      </c>
      <c r="CA669">
        <v>0</v>
      </c>
      <c r="CB669">
        <v>0</v>
      </c>
      <c r="CC669">
        <v>0</v>
      </c>
      <c r="CD669" s="17">
        <v>0</v>
      </c>
      <c r="CE669">
        <v>1</v>
      </c>
      <c r="CF669">
        <v>1</v>
      </c>
      <c r="CG669">
        <v>0</v>
      </c>
      <c r="CH669">
        <v>0</v>
      </c>
      <c r="CI669">
        <v>1</v>
      </c>
      <c r="CJ669">
        <v>1</v>
      </c>
      <c r="CK669">
        <v>0</v>
      </c>
      <c r="CL669">
        <v>1</v>
      </c>
      <c r="CM669">
        <v>1</v>
      </c>
      <c r="CN669">
        <v>1</v>
      </c>
      <c r="CO669">
        <v>1</v>
      </c>
      <c r="CP669" s="17">
        <v>1</v>
      </c>
      <c r="CQ669">
        <v>0.63</v>
      </c>
      <c r="CR669">
        <v>335</v>
      </c>
      <c r="CS669">
        <v>1</v>
      </c>
      <c r="CT669">
        <v>0</v>
      </c>
      <c r="CU669">
        <v>29</v>
      </c>
      <c r="DA669" s="33" t="s">
        <v>85</v>
      </c>
    </row>
    <row r="670" spans="1:105" x14ac:dyDescent="0.25">
      <c r="A670">
        <v>669</v>
      </c>
      <c r="B670">
        <v>42</v>
      </c>
      <c r="C670" s="24" t="s">
        <v>446</v>
      </c>
      <c r="D670" s="12">
        <v>12.13461704540997</v>
      </c>
      <c r="E670" s="13">
        <v>0.88789880820072942</v>
      </c>
      <c r="F670" s="7">
        <v>13.66666666666667</v>
      </c>
      <c r="G670" s="7">
        <f t="shared" si="114"/>
        <v>11.24671823720924</v>
      </c>
      <c r="H670" s="15">
        <f t="shared" si="115"/>
        <v>13.022515853610699</v>
      </c>
      <c r="I670" s="11">
        <f>IFERROR(F670/SQRT(F670^2+U670), "X")</f>
        <v>0.39035228877848893</v>
      </c>
      <c r="J670" s="32">
        <f>IFERROR(SQRT((1-I670^2)/U670), "X")</f>
        <v>2.8562362593547969E-2</v>
      </c>
      <c r="K670" s="32">
        <f t="shared" si="116"/>
        <v>35.01110934800235</v>
      </c>
      <c r="L670" s="8">
        <v>1</v>
      </c>
      <c r="M670" s="9">
        <v>0</v>
      </c>
      <c r="N670" s="8">
        <v>0</v>
      </c>
      <c r="O670" s="9">
        <v>0</v>
      </c>
      <c r="P670" s="9">
        <v>1</v>
      </c>
      <c r="Q670" s="9">
        <v>0</v>
      </c>
      <c r="R670" s="9">
        <v>0</v>
      </c>
      <c r="S670" s="8">
        <v>1065</v>
      </c>
      <c r="T670" s="9">
        <v>25</v>
      </c>
      <c r="U670" s="9">
        <f t="shared" si="117"/>
        <v>1039</v>
      </c>
      <c r="V670" s="9">
        <f>COUNTIF(B:B,B670)</f>
        <v>24</v>
      </c>
      <c r="W670" s="7">
        <v>15</v>
      </c>
      <c r="X670" s="7">
        <f>BM670-W670-6</f>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0</v>
      </c>
      <c r="BP670">
        <v>1</v>
      </c>
      <c r="BQ670">
        <v>0</v>
      </c>
      <c r="BR670">
        <v>0</v>
      </c>
      <c r="BS670">
        <v>0</v>
      </c>
      <c r="BT670">
        <v>0</v>
      </c>
      <c r="BU670" s="17">
        <v>0</v>
      </c>
      <c r="BV670">
        <v>0</v>
      </c>
      <c r="BW670">
        <v>0</v>
      </c>
      <c r="BX670">
        <v>0</v>
      </c>
      <c r="BY670" s="17">
        <v>1</v>
      </c>
      <c r="BZ670">
        <v>0</v>
      </c>
      <c r="CA670">
        <v>0</v>
      </c>
      <c r="CB670">
        <v>0</v>
      </c>
      <c r="CC670">
        <v>0</v>
      </c>
      <c r="CD670" s="17">
        <v>0</v>
      </c>
      <c r="CE670">
        <v>1</v>
      </c>
      <c r="CF670">
        <v>1</v>
      </c>
      <c r="CG670">
        <v>0</v>
      </c>
      <c r="CH670">
        <v>0</v>
      </c>
      <c r="CI670">
        <v>1</v>
      </c>
      <c r="CJ670">
        <v>1</v>
      </c>
      <c r="CK670">
        <v>0</v>
      </c>
      <c r="CL670">
        <v>1</v>
      </c>
      <c r="CM670">
        <v>1</v>
      </c>
      <c r="CN670">
        <v>1</v>
      </c>
      <c r="CO670">
        <v>1</v>
      </c>
      <c r="CP670" s="17">
        <v>1</v>
      </c>
      <c r="CQ670">
        <v>0.63</v>
      </c>
      <c r="CR670">
        <v>335</v>
      </c>
      <c r="CS670">
        <v>1</v>
      </c>
      <c r="CT670">
        <v>0</v>
      </c>
      <c r="CU670">
        <v>29</v>
      </c>
      <c r="DA670" s="33" t="s">
        <v>85</v>
      </c>
    </row>
    <row r="671" spans="1:105" x14ac:dyDescent="0.25">
      <c r="A671">
        <v>670</v>
      </c>
      <c r="B671">
        <v>42</v>
      </c>
      <c r="C671" s="24" t="s">
        <v>446</v>
      </c>
      <c r="D671" s="12">
        <v>6.56022367666107</v>
      </c>
      <c r="E671" s="13">
        <v>0.93717481095158139</v>
      </c>
      <c r="F671" s="7">
        <v>7</v>
      </c>
      <c r="G671" s="7">
        <f t="shared" si="114"/>
        <v>5.6230488657094888</v>
      </c>
      <c r="H671" s="15">
        <f t="shared" si="115"/>
        <v>7.4973984876126512</v>
      </c>
      <c r="I671" s="11">
        <f>IFERROR(F671/SQRT(F671^2+U671), "X")</f>
        <v>0.2069593385961789</v>
      </c>
      <c r="J671" s="32">
        <f>IFERROR(SQRT((1-I671^2)/U671), "X")</f>
        <v>2.9565619799454129E-2</v>
      </c>
      <c r="K671" s="32">
        <f t="shared" si="116"/>
        <v>33.823069050575526</v>
      </c>
      <c r="L671" s="8">
        <v>1</v>
      </c>
      <c r="M671" s="9">
        <v>0</v>
      </c>
      <c r="N671" s="8">
        <v>0</v>
      </c>
      <c r="O671" s="9">
        <v>0</v>
      </c>
      <c r="P671" s="9">
        <v>1</v>
      </c>
      <c r="Q671" s="9">
        <v>0</v>
      </c>
      <c r="R671" s="9">
        <v>0</v>
      </c>
      <c r="S671" s="8">
        <v>1121</v>
      </c>
      <c r="T671" s="9">
        <v>25</v>
      </c>
      <c r="U671" s="9">
        <f t="shared" si="117"/>
        <v>1095</v>
      </c>
      <c r="V671" s="9">
        <f>COUNTIF(B:B,B671)</f>
        <v>24</v>
      </c>
      <c r="W671" s="7">
        <v>15</v>
      </c>
      <c r="X671" s="7">
        <f>BM671-W671-6</f>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0</v>
      </c>
      <c r="BP671">
        <v>1</v>
      </c>
      <c r="BQ671">
        <v>0</v>
      </c>
      <c r="BR671">
        <v>0</v>
      </c>
      <c r="BS671">
        <v>0</v>
      </c>
      <c r="BT671">
        <v>0</v>
      </c>
      <c r="BU671" s="17">
        <v>0</v>
      </c>
      <c r="BV671">
        <v>0</v>
      </c>
      <c r="BW671">
        <v>0</v>
      </c>
      <c r="BX671">
        <v>0</v>
      </c>
      <c r="BY671" s="17">
        <v>1</v>
      </c>
      <c r="BZ671">
        <v>0</v>
      </c>
      <c r="CA671">
        <v>0</v>
      </c>
      <c r="CB671">
        <v>0</v>
      </c>
      <c r="CC671">
        <v>0</v>
      </c>
      <c r="CD671" s="17">
        <v>0</v>
      </c>
      <c r="CE671">
        <v>1</v>
      </c>
      <c r="CF671">
        <v>1</v>
      </c>
      <c r="CG671">
        <v>0</v>
      </c>
      <c r="CH671">
        <v>0</v>
      </c>
      <c r="CI671">
        <v>1</v>
      </c>
      <c r="CJ671">
        <v>1</v>
      </c>
      <c r="CK671">
        <v>0</v>
      </c>
      <c r="CL671">
        <v>1</v>
      </c>
      <c r="CM671">
        <v>1</v>
      </c>
      <c r="CN671">
        <v>1</v>
      </c>
      <c r="CO671">
        <v>1</v>
      </c>
      <c r="CP671" s="17">
        <v>1</v>
      </c>
      <c r="CQ671">
        <v>0.63</v>
      </c>
      <c r="CR671">
        <v>335</v>
      </c>
      <c r="CS671">
        <v>1</v>
      </c>
      <c r="CT671">
        <v>0</v>
      </c>
      <c r="CU671">
        <v>29</v>
      </c>
      <c r="DA671" s="33" t="s">
        <v>85</v>
      </c>
    </row>
    <row r="672" spans="1:105" x14ac:dyDescent="0.25">
      <c r="A672">
        <v>671</v>
      </c>
      <c r="B672">
        <v>42</v>
      </c>
      <c r="C672" s="24" t="s">
        <v>446</v>
      </c>
      <c r="D672" s="12">
        <v>11.064054147667219</v>
      </c>
      <c r="E672" s="13">
        <v>0.89708547143247763</v>
      </c>
      <c r="F672" s="7">
        <v>12.33333333333333</v>
      </c>
      <c r="G672" s="7">
        <f t="shared" si="114"/>
        <v>10.166968676234742</v>
      </c>
      <c r="H672" s="15">
        <f t="shared" si="115"/>
        <v>11.961139619099697</v>
      </c>
      <c r="I672" s="11">
        <f>IFERROR(F672/SQRT(F672^2+U672), "X")</f>
        <v>0.36383079663301104</v>
      </c>
      <c r="J672" s="32">
        <f>IFERROR(SQRT((1-I672^2)/U672), "X")</f>
        <v>2.9499794321595496E-2</v>
      </c>
      <c r="K672" s="32">
        <f t="shared" si="116"/>
        <v>33.898541430437845</v>
      </c>
      <c r="L672" s="8">
        <v>1</v>
      </c>
      <c r="M672" s="9">
        <v>0</v>
      </c>
      <c r="N672" s="8">
        <v>0</v>
      </c>
      <c r="O672" s="9">
        <v>0</v>
      </c>
      <c r="P672" s="9">
        <v>1</v>
      </c>
      <c r="Q672" s="9">
        <v>0</v>
      </c>
      <c r="R672" s="9">
        <v>0</v>
      </c>
      <c r="S672" s="8">
        <v>1023</v>
      </c>
      <c r="T672" s="9">
        <v>25</v>
      </c>
      <c r="U672" s="9">
        <f t="shared" si="117"/>
        <v>997</v>
      </c>
      <c r="V672" s="9">
        <f>COUNTIF(B:B,B672)</f>
        <v>24</v>
      </c>
      <c r="W672" s="7">
        <v>15</v>
      </c>
      <c r="X672" s="7">
        <f>BM672-W672-6</f>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0</v>
      </c>
      <c r="BP672">
        <v>1</v>
      </c>
      <c r="BQ672">
        <v>0</v>
      </c>
      <c r="BR672">
        <v>0</v>
      </c>
      <c r="BS672">
        <v>0</v>
      </c>
      <c r="BT672">
        <v>0</v>
      </c>
      <c r="BU672" s="17">
        <v>0</v>
      </c>
      <c r="BV672">
        <v>0</v>
      </c>
      <c r="BW672">
        <v>0</v>
      </c>
      <c r="BX672">
        <v>0</v>
      </c>
      <c r="BY672" s="17">
        <v>1</v>
      </c>
      <c r="BZ672">
        <v>0</v>
      </c>
      <c r="CA672">
        <v>0</v>
      </c>
      <c r="CB672">
        <v>0</v>
      </c>
      <c r="CC672">
        <v>0</v>
      </c>
      <c r="CD672" s="17">
        <v>0</v>
      </c>
      <c r="CE672">
        <v>1</v>
      </c>
      <c r="CF672">
        <v>1</v>
      </c>
      <c r="CG672">
        <v>0</v>
      </c>
      <c r="CH672">
        <v>0</v>
      </c>
      <c r="CI672">
        <v>1</v>
      </c>
      <c r="CJ672">
        <v>1</v>
      </c>
      <c r="CK672">
        <v>0</v>
      </c>
      <c r="CL672">
        <v>1</v>
      </c>
      <c r="CM672">
        <v>1</v>
      </c>
      <c r="CN672">
        <v>1</v>
      </c>
      <c r="CO672">
        <v>1</v>
      </c>
      <c r="CP672" s="17">
        <v>1</v>
      </c>
      <c r="CQ672">
        <v>0.63</v>
      </c>
      <c r="CR672">
        <v>335</v>
      </c>
      <c r="CS672">
        <v>1</v>
      </c>
      <c r="CT672">
        <v>0</v>
      </c>
      <c r="CU672">
        <v>29</v>
      </c>
      <c r="DA672" s="33" t="s">
        <v>85</v>
      </c>
    </row>
    <row r="673" spans="1:105" x14ac:dyDescent="0.25">
      <c r="A673">
        <v>672</v>
      </c>
      <c r="B673">
        <v>42</v>
      </c>
      <c r="C673" s="24" t="s">
        <v>446</v>
      </c>
      <c r="D673" s="12">
        <v>7.7217345015941907</v>
      </c>
      <c r="E673" s="13">
        <v>0.92660814019130278</v>
      </c>
      <c r="F673" s="7">
        <v>8.3333333333333339</v>
      </c>
      <c r="G673" s="7">
        <f t="shared" si="114"/>
        <v>6.7951263614028878</v>
      </c>
      <c r="H673" s="15">
        <f t="shared" si="115"/>
        <v>8.6483426417854936</v>
      </c>
      <c r="I673" s="11">
        <f>IFERROR(F673/SQRT(F673^2+U673), "X")</f>
        <v>0.23379806622491348</v>
      </c>
      <c r="J673" s="32">
        <f>IFERROR(SQRT((1-I673^2)/U673), "X")</f>
        <v>2.8055767946989611E-2</v>
      </c>
      <c r="K673" s="32">
        <f t="shared" si="116"/>
        <v>35.643294522875472</v>
      </c>
      <c r="L673" s="8">
        <v>1</v>
      </c>
      <c r="M673" s="9">
        <v>0</v>
      </c>
      <c r="N673" s="8">
        <v>0</v>
      </c>
      <c r="O673" s="9">
        <v>0</v>
      </c>
      <c r="P673" s="9">
        <v>1</v>
      </c>
      <c r="Q673" s="9">
        <v>0</v>
      </c>
      <c r="R673" s="9">
        <v>0</v>
      </c>
      <c r="S673" s="8">
        <v>1227</v>
      </c>
      <c r="T673" s="9">
        <v>25</v>
      </c>
      <c r="U673" s="9">
        <f t="shared" si="117"/>
        <v>1201</v>
      </c>
      <c r="V673" s="9">
        <f>COUNTIF(B:B,B673)</f>
        <v>24</v>
      </c>
      <c r="W673" s="7">
        <v>15</v>
      </c>
      <c r="X673" s="7">
        <f>BM673-W673-6</f>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0</v>
      </c>
      <c r="BP673">
        <v>1</v>
      </c>
      <c r="BQ673">
        <v>0</v>
      </c>
      <c r="BR673">
        <v>0</v>
      </c>
      <c r="BS673">
        <v>0</v>
      </c>
      <c r="BT673">
        <v>0</v>
      </c>
      <c r="BU673" s="17">
        <v>0</v>
      </c>
      <c r="BV673">
        <v>0</v>
      </c>
      <c r="BW673">
        <v>0</v>
      </c>
      <c r="BX673">
        <v>0</v>
      </c>
      <c r="BY673" s="17">
        <v>1</v>
      </c>
      <c r="BZ673">
        <v>0</v>
      </c>
      <c r="CA673">
        <v>0</v>
      </c>
      <c r="CB673">
        <v>0</v>
      </c>
      <c r="CC673">
        <v>0</v>
      </c>
      <c r="CD673" s="17">
        <v>0</v>
      </c>
      <c r="CE673">
        <v>1</v>
      </c>
      <c r="CF673">
        <v>1</v>
      </c>
      <c r="CG673">
        <v>0</v>
      </c>
      <c r="CH673">
        <v>0</v>
      </c>
      <c r="CI673">
        <v>1</v>
      </c>
      <c r="CJ673">
        <v>1</v>
      </c>
      <c r="CK673">
        <v>0</v>
      </c>
      <c r="CL673">
        <v>1</v>
      </c>
      <c r="CM673">
        <v>1</v>
      </c>
      <c r="CN673">
        <v>1</v>
      </c>
      <c r="CO673">
        <v>1</v>
      </c>
      <c r="CP673" s="17">
        <v>1</v>
      </c>
      <c r="CQ673">
        <v>0.63</v>
      </c>
      <c r="CR673">
        <v>335</v>
      </c>
      <c r="CS673">
        <v>1</v>
      </c>
      <c r="CT673">
        <v>0</v>
      </c>
      <c r="CU673">
        <v>29</v>
      </c>
      <c r="DA673" s="33" t="s">
        <v>85</v>
      </c>
    </row>
    <row r="674" spans="1:105" x14ac:dyDescent="0.25">
      <c r="A674">
        <v>673</v>
      </c>
      <c r="B674">
        <v>42</v>
      </c>
      <c r="C674" s="24" t="s">
        <v>446</v>
      </c>
      <c r="D674" s="12">
        <v>9.6961310486523686</v>
      </c>
      <c r="E674" s="13">
        <v>0.90901228581115945</v>
      </c>
      <c r="F674" s="7">
        <v>10.66666666666667</v>
      </c>
      <c r="G674" s="7">
        <f t="shared" si="114"/>
        <v>8.7871187628412084</v>
      </c>
      <c r="H674" s="15">
        <f t="shared" si="115"/>
        <v>10.605143334463529</v>
      </c>
      <c r="I674" s="11">
        <f>IFERROR(F674/SQRT(F674^2+U674), "X")</f>
        <v>0.31002279841319574</v>
      </c>
      <c r="J674" s="32">
        <f>IFERROR(SQRT((1-I674^2)/U674), "X")</f>
        <v>2.9064637351237089E-2</v>
      </c>
      <c r="K674" s="32">
        <f t="shared" si="116"/>
        <v>34.406071815564445</v>
      </c>
      <c r="L674" s="8">
        <v>1</v>
      </c>
      <c r="M674" s="9">
        <v>0</v>
      </c>
      <c r="N674" s="8">
        <v>0</v>
      </c>
      <c r="O674" s="9">
        <v>0</v>
      </c>
      <c r="P674" s="9">
        <v>1</v>
      </c>
      <c r="Q674" s="9">
        <v>0</v>
      </c>
      <c r="R674" s="9">
        <v>0</v>
      </c>
      <c r="S674" s="8">
        <v>1096</v>
      </c>
      <c r="T674" s="9">
        <v>25</v>
      </c>
      <c r="U674" s="9">
        <f t="shared" si="117"/>
        <v>1070</v>
      </c>
      <c r="V674" s="9">
        <f>COUNTIF(B:B,B674)</f>
        <v>24</v>
      </c>
      <c r="W674" s="7">
        <v>15</v>
      </c>
      <c r="X674" s="7">
        <f>BM674-W674-6</f>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0</v>
      </c>
      <c r="BP674">
        <v>1</v>
      </c>
      <c r="BQ674">
        <v>0</v>
      </c>
      <c r="BR674">
        <v>0</v>
      </c>
      <c r="BS674">
        <v>0</v>
      </c>
      <c r="BT674">
        <v>0</v>
      </c>
      <c r="BU674" s="17">
        <v>0</v>
      </c>
      <c r="BV674">
        <v>0</v>
      </c>
      <c r="BW674">
        <v>0</v>
      </c>
      <c r="BX674">
        <v>0</v>
      </c>
      <c r="BY674" s="17">
        <v>1</v>
      </c>
      <c r="BZ674">
        <v>0</v>
      </c>
      <c r="CA674">
        <v>0</v>
      </c>
      <c r="CB674">
        <v>0</v>
      </c>
      <c r="CC674">
        <v>0</v>
      </c>
      <c r="CD674" s="17">
        <v>0</v>
      </c>
      <c r="CE674">
        <v>1</v>
      </c>
      <c r="CF674">
        <v>1</v>
      </c>
      <c r="CG674">
        <v>0</v>
      </c>
      <c r="CH674">
        <v>0</v>
      </c>
      <c r="CI674">
        <v>1</v>
      </c>
      <c r="CJ674">
        <v>1</v>
      </c>
      <c r="CK674">
        <v>0</v>
      </c>
      <c r="CL674">
        <v>1</v>
      </c>
      <c r="CM674">
        <v>1</v>
      </c>
      <c r="CN674">
        <v>1</v>
      </c>
      <c r="CO674">
        <v>1</v>
      </c>
      <c r="CP674" s="17">
        <v>1</v>
      </c>
      <c r="CQ674">
        <v>0.63</v>
      </c>
      <c r="CR674">
        <v>335</v>
      </c>
      <c r="CS674">
        <v>1</v>
      </c>
      <c r="CT674">
        <v>0</v>
      </c>
      <c r="CU674">
        <v>29</v>
      </c>
      <c r="DA674" s="33" t="s">
        <v>85</v>
      </c>
    </row>
    <row r="675" spans="1:105" x14ac:dyDescent="0.25">
      <c r="A675">
        <v>674</v>
      </c>
      <c r="B675">
        <v>42</v>
      </c>
      <c r="C675" s="24" t="s">
        <v>446</v>
      </c>
      <c r="D675" s="12">
        <v>6.56022367666107</v>
      </c>
      <c r="E675" s="13">
        <v>0.93717481095158139</v>
      </c>
      <c r="F675" s="7">
        <v>7</v>
      </c>
      <c r="G675" s="7">
        <f t="shared" si="114"/>
        <v>5.6230488657094888</v>
      </c>
      <c r="H675" s="15">
        <f t="shared" si="115"/>
        <v>7.4973984876126512</v>
      </c>
      <c r="I675" s="11">
        <f>IFERROR(F675/SQRT(F675^2+U675), "X")</f>
        <v>0.2001634654952085</v>
      </c>
      <c r="J675" s="32">
        <f>IFERROR(SQRT((1-I675^2)/U675), "X")</f>
        <v>2.8594780785029781E-2</v>
      </c>
      <c r="K675" s="32">
        <f t="shared" si="116"/>
        <v>34.971416900091427</v>
      </c>
      <c r="L675" s="8">
        <v>1</v>
      </c>
      <c r="M675" s="9">
        <v>0</v>
      </c>
      <c r="N675" s="8">
        <v>0</v>
      </c>
      <c r="O675" s="9">
        <v>0</v>
      </c>
      <c r="P675" s="9">
        <v>1</v>
      </c>
      <c r="Q675" s="9">
        <v>0</v>
      </c>
      <c r="R675" s="9">
        <v>0</v>
      </c>
      <c r="S675" s="8">
        <v>1200</v>
      </c>
      <c r="T675" s="9">
        <v>25</v>
      </c>
      <c r="U675" s="9">
        <f t="shared" si="117"/>
        <v>1174</v>
      </c>
      <c r="V675" s="9">
        <f>COUNTIF(B:B,B675)</f>
        <v>24</v>
      </c>
      <c r="W675" s="7">
        <v>15</v>
      </c>
      <c r="X675" s="7">
        <f>BM675-W675-6</f>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0</v>
      </c>
      <c r="BP675">
        <v>1</v>
      </c>
      <c r="BQ675">
        <v>0</v>
      </c>
      <c r="BR675">
        <v>0</v>
      </c>
      <c r="BS675">
        <v>0</v>
      </c>
      <c r="BT675">
        <v>0</v>
      </c>
      <c r="BU675" s="17">
        <v>0</v>
      </c>
      <c r="BV675">
        <v>0</v>
      </c>
      <c r="BW675">
        <v>0</v>
      </c>
      <c r="BX675">
        <v>0</v>
      </c>
      <c r="BY675" s="17">
        <v>1</v>
      </c>
      <c r="BZ675">
        <v>0</v>
      </c>
      <c r="CA675">
        <v>0</v>
      </c>
      <c r="CB675">
        <v>0</v>
      </c>
      <c r="CC675">
        <v>0</v>
      </c>
      <c r="CD675" s="17">
        <v>0</v>
      </c>
      <c r="CE675">
        <v>1</v>
      </c>
      <c r="CF675">
        <v>1</v>
      </c>
      <c r="CG675">
        <v>0</v>
      </c>
      <c r="CH675">
        <v>0</v>
      </c>
      <c r="CI675">
        <v>1</v>
      </c>
      <c r="CJ675">
        <v>1</v>
      </c>
      <c r="CK675">
        <v>0</v>
      </c>
      <c r="CL675">
        <v>1</v>
      </c>
      <c r="CM675">
        <v>1</v>
      </c>
      <c r="CN675">
        <v>1</v>
      </c>
      <c r="CO675">
        <v>1</v>
      </c>
      <c r="CP675" s="17">
        <v>1</v>
      </c>
      <c r="CQ675">
        <v>0.63</v>
      </c>
      <c r="CR675">
        <v>335</v>
      </c>
      <c r="CS675">
        <v>1</v>
      </c>
      <c r="CT675">
        <v>0</v>
      </c>
      <c r="CU675">
        <v>29</v>
      </c>
      <c r="DA675" s="33" t="s">
        <v>85</v>
      </c>
    </row>
    <row r="676" spans="1:105" x14ac:dyDescent="0.25">
      <c r="A676">
        <v>675</v>
      </c>
      <c r="B676">
        <v>42</v>
      </c>
      <c r="C676" s="24" t="s">
        <v>446</v>
      </c>
      <c r="D676" s="12">
        <v>9.9724448886266757</v>
      </c>
      <c r="E676" s="13">
        <v>0.90658589896606123</v>
      </c>
      <c r="F676" s="7">
        <v>11</v>
      </c>
      <c r="G676" s="7">
        <f t="shared" si="114"/>
        <v>9.0658589896606152</v>
      </c>
      <c r="H676" s="15">
        <f t="shared" si="115"/>
        <v>10.879030787592736</v>
      </c>
      <c r="I676" s="11">
        <f>IFERROR(F676/SQRT(F676^2+U676), "X")</f>
        <v>0.30117212300636642</v>
      </c>
      <c r="J676" s="32">
        <f>IFERROR(SQRT((1-I676^2)/U676), "X")</f>
        <v>2.7379283909669677E-2</v>
      </c>
      <c r="K676" s="32">
        <f t="shared" si="116"/>
        <v>36.523964735499348</v>
      </c>
      <c r="L676" s="8">
        <v>1</v>
      </c>
      <c r="M676" s="9">
        <v>0</v>
      </c>
      <c r="N676" s="8">
        <v>0</v>
      </c>
      <c r="O676" s="9">
        <v>0</v>
      </c>
      <c r="P676" s="9">
        <v>1</v>
      </c>
      <c r="Q676" s="9">
        <v>0</v>
      </c>
      <c r="R676" s="9">
        <v>0</v>
      </c>
      <c r="S676" s="8">
        <v>1239</v>
      </c>
      <c r="T676" s="9">
        <v>25</v>
      </c>
      <c r="U676" s="9">
        <f t="shared" si="117"/>
        <v>1213</v>
      </c>
      <c r="V676" s="9">
        <f>COUNTIF(B:B,B676)</f>
        <v>24</v>
      </c>
      <c r="W676" s="7">
        <v>15</v>
      </c>
      <c r="X676" s="7">
        <f>BM676-W676-6</f>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0</v>
      </c>
      <c r="BP676">
        <v>1</v>
      </c>
      <c r="BQ676">
        <v>0</v>
      </c>
      <c r="BR676">
        <v>0</v>
      </c>
      <c r="BS676">
        <v>0</v>
      </c>
      <c r="BT676">
        <v>0</v>
      </c>
      <c r="BU676" s="17">
        <v>0</v>
      </c>
      <c r="BV676">
        <v>0</v>
      </c>
      <c r="BW676">
        <v>0</v>
      </c>
      <c r="BX676">
        <v>0</v>
      </c>
      <c r="BY676" s="17">
        <v>1</v>
      </c>
      <c r="BZ676">
        <v>0</v>
      </c>
      <c r="CA676">
        <v>0</v>
      </c>
      <c r="CB676">
        <v>0</v>
      </c>
      <c r="CC676">
        <v>0</v>
      </c>
      <c r="CD676" s="17">
        <v>0</v>
      </c>
      <c r="CE676">
        <v>1</v>
      </c>
      <c r="CF676">
        <v>1</v>
      </c>
      <c r="CG676">
        <v>0</v>
      </c>
      <c r="CH676">
        <v>0</v>
      </c>
      <c r="CI676">
        <v>1</v>
      </c>
      <c r="CJ676">
        <v>1</v>
      </c>
      <c r="CK676">
        <v>0</v>
      </c>
      <c r="CL676">
        <v>1</v>
      </c>
      <c r="CM676">
        <v>1</v>
      </c>
      <c r="CN676">
        <v>1</v>
      </c>
      <c r="CO676">
        <v>1</v>
      </c>
      <c r="CP676" s="17">
        <v>1</v>
      </c>
      <c r="CQ676">
        <v>0.63</v>
      </c>
      <c r="CR676">
        <v>335</v>
      </c>
      <c r="CS676">
        <v>1</v>
      </c>
      <c r="CT676">
        <v>0</v>
      </c>
      <c r="CU676">
        <v>29</v>
      </c>
      <c r="DA676" s="33" t="s">
        <v>85</v>
      </c>
    </row>
    <row r="677" spans="1:105" x14ac:dyDescent="0.25">
      <c r="A677">
        <v>676</v>
      </c>
      <c r="B677">
        <v>42</v>
      </c>
      <c r="C677" s="24" t="s">
        <v>446</v>
      </c>
      <c r="D677" s="12">
        <v>6.56022367666107</v>
      </c>
      <c r="E677" s="13">
        <v>1.249566414602109</v>
      </c>
      <c r="F677" s="7">
        <v>5.25</v>
      </c>
      <c r="G677" s="7">
        <f t="shared" si="114"/>
        <v>5.3106572620589612</v>
      </c>
      <c r="H677" s="15">
        <f t="shared" si="115"/>
        <v>7.8097900912631788</v>
      </c>
      <c r="I677" s="11">
        <f>IFERROR(F677/SQRT(F677^2+U677), "X")</f>
        <v>0.19175883294520565</v>
      </c>
      <c r="J677" s="32">
        <f>IFERROR(SQRT((1-I677^2)/U677), "X")</f>
        <v>3.6525491989562987E-2</v>
      </c>
      <c r="K677" s="32">
        <f t="shared" si="116"/>
        <v>27.378139089426803</v>
      </c>
      <c r="L677" s="8">
        <v>1</v>
      </c>
      <c r="M677" s="9">
        <v>0</v>
      </c>
      <c r="N677" s="8">
        <v>0</v>
      </c>
      <c r="O677" s="9">
        <v>0</v>
      </c>
      <c r="P677" s="9">
        <v>1</v>
      </c>
      <c r="Q677" s="9">
        <v>0</v>
      </c>
      <c r="R677" s="9">
        <v>0</v>
      </c>
      <c r="S677" s="8">
        <v>748</v>
      </c>
      <c r="T677" s="9">
        <v>25</v>
      </c>
      <c r="U677" s="9">
        <f t="shared" si="117"/>
        <v>722</v>
      </c>
      <c r="V677" s="9">
        <f>COUNTIF(B:B,B677)</f>
        <v>24</v>
      </c>
      <c r="W677" s="7">
        <v>15</v>
      </c>
      <c r="X677" s="7">
        <f>BM677-W677-6</f>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0</v>
      </c>
      <c r="BP677">
        <v>1</v>
      </c>
      <c r="BQ677">
        <v>0</v>
      </c>
      <c r="BR677">
        <v>0</v>
      </c>
      <c r="BS677">
        <v>0</v>
      </c>
      <c r="BT677">
        <v>0</v>
      </c>
      <c r="BU677" s="17">
        <v>0</v>
      </c>
      <c r="BV677">
        <v>0</v>
      </c>
      <c r="BW677">
        <v>0</v>
      </c>
      <c r="BX677">
        <v>0</v>
      </c>
      <c r="BY677" s="17">
        <v>1</v>
      </c>
      <c r="BZ677">
        <v>0</v>
      </c>
      <c r="CA677">
        <v>0</v>
      </c>
      <c r="CB677">
        <v>0</v>
      </c>
      <c r="CC677">
        <v>0</v>
      </c>
      <c r="CD677" s="17">
        <v>0</v>
      </c>
      <c r="CE677">
        <v>1</v>
      </c>
      <c r="CF677">
        <v>1</v>
      </c>
      <c r="CG677">
        <v>0</v>
      </c>
      <c r="CH677">
        <v>0</v>
      </c>
      <c r="CI677">
        <v>1</v>
      </c>
      <c r="CJ677">
        <v>1</v>
      </c>
      <c r="CK677">
        <v>0</v>
      </c>
      <c r="CL677">
        <v>1</v>
      </c>
      <c r="CM677">
        <v>1</v>
      </c>
      <c r="CN677">
        <v>1</v>
      </c>
      <c r="CO677">
        <v>1</v>
      </c>
      <c r="CP677" s="17">
        <v>1</v>
      </c>
      <c r="CQ677">
        <v>0.63</v>
      </c>
      <c r="CR677">
        <v>335</v>
      </c>
      <c r="CS677">
        <v>1</v>
      </c>
      <c r="CT677">
        <v>0</v>
      </c>
      <c r="CU677">
        <v>29</v>
      </c>
      <c r="DA677" s="33" t="s">
        <v>85</v>
      </c>
    </row>
    <row r="678" spans="1:105" x14ac:dyDescent="0.25">
      <c r="A678">
        <v>677</v>
      </c>
      <c r="B678">
        <v>42</v>
      </c>
      <c r="C678" s="24" t="s">
        <v>446</v>
      </c>
      <c r="D678" s="12">
        <v>7.7217345015941907</v>
      </c>
      <c r="E678" s="13">
        <v>0.92660814019130278</v>
      </c>
      <c r="F678" s="7">
        <v>8.3333333333333339</v>
      </c>
      <c r="G678" s="7">
        <f t="shared" si="114"/>
        <v>6.7951263614028878</v>
      </c>
      <c r="H678" s="15">
        <f t="shared" si="115"/>
        <v>8.6483426417854936</v>
      </c>
      <c r="I678" s="11">
        <f>IFERROR(F678/SQRT(F678^2+U678), "X")</f>
        <v>0.2883101727057103</v>
      </c>
      <c r="J678" s="32">
        <f>IFERROR(SQRT((1-I678^2)/U678), "X")</f>
        <v>3.4597220724685233E-2</v>
      </c>
      <c r="K678" s="32">
        <f t="shared" si="116"/>
        <v>28.904055847656476</v>
      </c>
      <c r="L678" s="8">
        <v>1</v>
      </c>
      <c r="M678" s="9">
        <v>0</v>
      </c>
      <c r="N678" s="8">
        <v>0</v>
      </c>
      <c r="O678" s="9">
        <v>0</v>
      </c>
      <c r="P678" s="9">
        <v>1</v>
      </c>
      <c r="Q678" s="9">
        <v>0</v>
      </c>
      <c r="R678" s="9">
        <v>0</v>
      </c>
      <c r="S678" s="8">
        <v>792</v>
      </c>
      <c r="T678" s="9">
        <v>25</v>
      </c>
      <c r="U678" s="9">
        <f t="shared" si="117"/>
        <v>766</v>
      </c>
      <c r="V678" s="9">
        <f>COUNTIF(B:B,B678)</f>
        <v>24</v>
      </c>
      <c r="W678" s="7">
        <v>15</v>
      </c>
      <c r="X678" s="7">
        <f>BM678-W678-6</f>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0</v>
      </c>
      <c r="BP678">
        <v>1</v>
      </c>
      <c r="BQ678">
        <v>0</v>
      </c>
      <c r="BR678">
        <v>0</v>
      </c>
      <c r="BS678">
        <v>0</v>
      </c>
      <c r="BT678">
        <v>0</v>
      </c>
      <c r="BU678" s="17">
        <v>0</v>
      </c>
      <c r="BV678">
        <v>0</v>
      </c>
      <c r="BW678">
        <v>0</v>
      </c>
      <c r="BX678">
        <v>0</v>
      </c>
      <c r="BY678" s="17">
        <v>1</v>
      </c>
      <c r="BZ678">
        <v>0</v>
      </c>
      <c r="CA678">
        <v>0</v>
      </c>
      <c r="CB678">
        <v>0</v>
      </c>
      <c r="CC678">
        <v>0</v>
      </c>
      <c r="CD678" s="17">
        <v>0</v>
      </c>
      <c r="CE678">
        <v>1</v>
      </c>
      <c r="CF678">
        <v>1</v>
      </c>
      <c r="CG678">
        <v>0</v>
      </c>
      <c r="CH678">
        <v>0</v>
      </c>
      <c r="CI678">
        <v>1</v>
      </c>
      <c r="CJ678">
        <v>1</v>
      </c>
      <c r="CK678">
        <v>0</v>
      </c>
      <c r="CL678">
        <v>1</v>
      </c>
      <c r="CM678">
        <v>1</v>
      </c>
      <c r="CN678">
        <v>1</v>
      </c>
      <c r="CO678">
        <v>1</v>
      </c>
      <c r="CP678" s="17">
        <v>1</v>
      </c>
      <c r="CQ678">
        <v>0.63</v>
      </c>
      <c r="CR678">
        <v>335</v>
      </c>
      <c r="CS678">
        <v>1</v>
      </c>
      <c r="CT678">
        <v>0</v>
      </c>
      <c r="CU678">
        <v>29</v>
      </c>
      <c r="DA678" s="33" t="s">
        <v>85</v>
      </c>
    </row>
    <row r="679" spans="1:105" x14ac:dyDescent="0.25">
      <c r="A679">
        <v>678</v>
      </c>
      <c r="B679">
        <v>42</v>
      </c>
      <c r="C679" s="24" t="s">
        <v>446</v>
      </c>
      <c r="D679" s="12">
        <v>4.7689553171647248</v>
      </c>
      <c r="E679" s="13">
        <v>1.2717214179105929</v>
      </c>
      <c r="F679" s="7">
        <v>3.75</v>
      </c>
      <c r="G679" s="7">
        <f t="shared" si="114"/>
        <v>3.4972338992541321</v>
      </c>
      <c r="H679" s="15">
        <f t="shared" si="115"/>
        <v>6.0406767350753174</v>
      </c>
      <c r="I679" s="11">
        <f>IFERROR(F679/SQRT(F679^2+U679), "X")</f>
        <v>0.15321285325897388</v>
      </c>
      <c r="J679" s="32">
        <f>IFERROR(SQRT((1-I679^2)/U679), "X")</f>
        <v>4.0856760869059705E-2</v>
      </c>
      <c r="K679" s="32">
        <f t="shared" si="116"/>
        <v>24.475753308121082</v>
      </c>
      <c r="L679" s="8">
        <v>1</v>
      </c>
      <c r="M679" s="9">
        <v>0</v>
      </c>
      <c r="N679" s="8">
        <v>0</v>
      </c>
      <c r="O679" s="9">
        <v>0</v>
      </c>
      <c r="P679" s="9">
        <v>1</v>
      </c>
      <c r="Q679" s="9">
        <v>0</v>
      </c>
      <c r="R679" s="9">
        <v>0</v>
      </c>
      <c r="S679" s="8">
        <v>611</v>
      </c>
      <c r="T679" s="9">
        <v>25</v>
      </c>
      <c r="U679" s="9">
        <f t="shared" si="117"/>
        <v>585</v>
      </c>
      <c r="V679" s="9">
        <f>COUNTIF(B:B,B679)</f>
        <v>24</v>
      </c>
      <c r="W679" s="7">
        <v>15</v>
      </c>
      <c r="X679" s="7">
        <f>BM679-W679-6</f>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0</v>
      </c>
      <c r="BP679">
        <v>1</v>
      </c>
      <c r="BQ679">
        <v>0</v>
      </c>
      <c r="BR679">
        <v>0</v>
      </c>
      <c r="BS679">
        <v>0</v>
      </c>
      <c r="BT679">
        <v>0</v>
      </c>
      <c r="BU679" s="17">
        <v>0</v>
      </c>
      <c r="BV679">
        <v>0</v>
      </c>
      <c r="BW679">
        <v>0</v>
      </c>
      <c r="BX679">
        <v>0</v>
      </c>
      <c r="BY679" s="17">
        <v>1</v>
      </c>
      <c r="BZ679">
        <v>0</v>
      </c>
      <c r="CA679">
        <v>0</v>
      </c>
      <c r="CB679">
        <v>0</v>
      </c>
      <c r="CC679">
        <v>0</v>
      </c>
      <c r="CD679" s="17">
        <v>0</v>
      </c>
      <c r="CE679">
        <v>1</v>
      </c>
      <c r="CF679">
        <v>1</v>
      </c>
      <c r="CG679">
        <v>0</v>
      </c>
      <c r="CH679">
        <v>0</v>
      </c>
      <c r="CI679">
        <v>1</v>
      </c>
      <c r="CJ679">
        <v>1</v>
      </c>
      <c r="CK679">
        <v>0</v>
      </c>
      <c r="CL679">
        <v>1</v>
      </c>
      <c r="CM679">
        <v>1</v>
      </c>
      <c r="CN679">
        <v>1</v>
      </c>
      <c r="CO679">
        <v>1</v>
      </c>
      <c r="CP679" s="17">
        <v>1</v>
      </c>
      <c r="CQ679">
        <v>0.63</v>
      </c>
      <c r="CR679">
        <v>335</v>
      </c>
      <c r="CS679">
        <v>1</v>
      </c>
      <c r="CT679">
        <v>0</v>
      </c>
      <c r="CU679">
        <v>29</v>
      </c>
      <c r="DA679" s="33" t="s">
        <v>85</v>
      </c>
    </row>
    <row r="680" spans="1:105" s="141" customFormat="1" x14ac:dyDescent="0.25">
      <c r="A680" s="141">
        <v>679</v>
      </c>
      <c r="B680" s="141">
        <v>42</v>
      </c>
      <c r="C680" s="142" t="s">
        <v>446</v>
      </c>
      <c r="D680" s="143">
        <v>6.56022367666107</v>
      </c>
      <c r="E680" s="144">
        <v>0.93717481095158139</v>
      </c>
      <c r="F680" s="145">
        <v>7</v>
      </c>
      <c r="G680" s="145">
        <f t="shared" si="114"/>
        <v>5.6230488657094888</v>
      </c>
      <c r="H680" s="146">
        <f t="shared" si="115"/>
        <v>7.4973984876126512</v>
      </c>
      <c r="I680" s="147">
        <f>IFERROR(F680/SQRT(F680^2+U680), "X")</f>
        <v>0.25611660664261082</v>
      </c>
      <c r="J680" s="148">
        <f>IFERROR(SQRT((1-I680^2)/U680), "X")</f>
        <v>3.6588086663230115E-2</v>
      </c>
      <c r="K680" s="148">
        <f t="shared" si="116"/>
        <v>27.331300737432898</v>
      </c>
      <c r="L680" s="149">
        <v>1</v>
      </c>
      <c r="M680" s="150">
        <v>0</v>
      </c>
      <c r="N680" s="149">
        <v>0</v>
      </c>
      <c r="O680" s="150">
        <v>0</v>
      </c>
      <c r="P680" s="150">
        <v>1</v>
      </c>
      <c r="Q680" s="150">
        <v>0</v>
      </c>
      <c r="R680" s="150">
        <v>0</v>
      </c>
      <c r="S680" s="149">
        <v>724</v>
      </c>
      <c r="T680" s="150">
        <v>25</v>
      </c>
      <c r="U680" s="150">
        <f t="shared" si="117"/>
        <v>698</v>
      </c>
      <c r="V680" s="150">
        <f>COUNTIF(B:B,B680)</f>
        <v>24</v>
      </c>
      <c r="W680" s="145">
        <v>15</v>
      </c>
      <c r="X680" s="145">
        <f>BM680-W680-6</f>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0</v>
      </c>
      <c r="BP680" s="141">
        <v>1</v>
      </c>
      <c r="BQ680" s="141">
        <v>0</v>
      </c>
      <c r="BR680" s="141">
        <v>0</v>
      </c>
      <c r="BS680" s="141">
        <v>0</v>
      </c>
      <c r="BT680" s="141">
        <v>0</v>
      </c>
      <c r="BU680" s="155">
        <v>0</v>
      </c>
      <c r="BV680" s="141">
        <v>0</v>
      </c>
      <c r="BW680" s="141">
        <v>0</v>
      </c>
      <c r="BX680" s="141">
        <v>0</v>
      </c>
      <c r="BY680" s="155">
        <v>1</v>
      </c>
      <c r="BZ680" s="141">
        <v>0</v>
      </c>
      <c r="CA680" s="141">
        <v>0</v>
      </c>
      <c r="CB680" s="141">
        <v>0</v>
      </c>
      <c r="CC680" s="141">
        <v>0</v>
      </c>
      <c r="CD680" s="155">
        <v>0</v>
      </c>
      <c r="CE680" s="141">
        <v>1</v>
      </c>
      <c r="CF680" s="141">
        <v>1</v>
      </c>
      <c r="CG680" s="141">
        <v>0</v>
      </c>
      <c r="CH680" s="141">
        <v>0</v>
      </c>
      <c r="CI680" s="141">
        <v>1</v>
      </c>
      <c r="CJ680" s="141">
        <v>1</v>
      </c>
      <c r="CK680" s="141">
        <v>0</v>
      </c>
      <c r="CL680">
        <v>1</v>
      </c>
      <c r="CM680" s="141">
        <v>1</v>
      </c>
      <c r="CN680" s="141">
        <v>1</v>
      </c>
      <c r="CO680" s="141">
        <v>1</v>
      </c>
      <c r="CP680" s="155">
        <v>1</v>
      </c>
      <c r="CQ680">
        <v>0.63</v>
      </c>
      <c r="CR680">
        <v>335</v>
      </c>
      <c r="CS680">
        <v>1</v>
      </c>
      <c r="CT680">
        <v>0</v>
      </c>
      <c r="CU680">
        <v>29</v>
      </c>
      <c r="CV680" s="157"/>
      <c r="DA680" s="33" t="s">
        <v>85</v>
      </c>
    </row>
    <row r="681" spans="1:105" x14ac:dyDescent="0.25">
      <c r="A681">
        <v>680</v>
      </c>
      <c r="B681">
        <v>43</v>
      </c>
      <c r="C681" s="24" t="s">
        <v>454</v>
      </c>
      <c r="D681" s="12">
        <v>4.3804367694820989</v>
      </c>
      <c r="E681" s="13">
        <v>1.64061302227794</v>
      </c>
      <c r="F681" s="7">
        <v>2.67</v>
      </c>
      <c r="G681" s="7">
        <f t="shared" si="114"/>
        <v>2.7398237472041589</v>
      </c>
      <c r="H681" s="15">
        <f t="shared" si="115"/>
        <v>6.0210497917600385</v>
      </c>
      <c r="I681" s="11">
        <f>IFERROR(F681/SQRT(F681^2+U681), "X")</f>
        <v>7.5006838968708398E-2</v>
      </c>
      <c r="J681" s="32">
        <f>IFERROR(SQRT((1-I681^2)/U681), "X")</f>
        <v>2.809244905195071E-2</v>
      </c>
      <c r="K681" s="32">
        <f t="shared" si="116"/>
        <v>35.596754065504342</v>
      </c>
      <c r="L681" s="8">
        <v>1</v>
      </c>
      <c r="M681" s="9">
        <v>0</v>
      </c>
      <c r="N681" s="8">
        <v>0</v>
      </c>
      <c r="O681" s="9">
        <v>1</v>
      </c>
      <c r="P681" s="9">
        <v>0</v>
      </c>
      <c r="Q681" s="9">
        <v>0</v>
      </c>
      <c r="R681" s="9">
        <v>0</v>
      </c>
      <c r="S681" s="8">
        <v>1284</v>
      </c>
      <c r="T681" s="9">
        <v>23</v>
      </c>
      <c r="U681" s="9">
        <f t="shared" si="117"/>
        <v>1260</v>
      </c>
      <c r="V681" s="9">
        <f>COUNTIF(B:B,B681)</f>
        <v>18</v>
      </c>
      <c r="W681" s="7">
        <f t="shared" ref="W681:W698" si="119">(AK681*0+AL681*7+AM681*11+AN681*14)</f>
        <v>9.52</v>
      </c>
      <c r="X681" s="7">
        <f>BM681-W681-6</f>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20">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v>0</v>
      </c>
      <c r="BU681" s="17">
        <v>0</v>
      </c>
      <c r="BV681">
        <v>0</v>
      </c>
      <c r="BW681">
        <v>0</v>
      </c>
      <c r="BX681">
        <v>1</v>
      </c>
      <c r="BY681" s="17">
        <v>0</v>
      </c>
      <c r="BZ681">
        <v>0</v>
      </c>
      <c r="CA681">
        <v>0</v>
      </c>
      <c r="CB681">
        <v>0</v>
      </c>
      <c r="CC681">
        <v>0</v>
      </c>
      <c r="CD681" s="17">
        <v>0</v>
      </c>
      <c r="CE681">
        <v>1</v>
      </c>
      <c r="CF681">
        <v>1</v>
      </c>
      <c r="CG681">
        <v>0</v>
      </c>
      <c r="CH681">
        <v>0</v>
      </c>
      <c r="CI681">
        <v>0</v>
      </c>
      <c r="CJ681">
        <v>0</v>
      </c>
      <c r="CK681">
        <v>0</v>
      </c>
      <c r="CL681">
        <v>1</v>
      </c>
      <c r="CM681">
        <v>0</v>
      </c>
      <c r="CN681">
        <v>0</v>
      </c>
      <c r="CO681">
        <v>0</v>
      </c>
      <c r="CP681" s="17">
        <v>1</v>
      </c>
      <c r="CQ681">
        <v>0</v>
      </c>
      <c r="CR681">
        <v>17</v>
      </c>
      <c r="CS681">
        <v>0</v>
      </c>
      <c r="CT681">
        <v>1</v>
      </c>
      <c r="CU681">
        <v>24</v>
      </c>
      <c r="DA681" s="33" t="s">
        <v>85</v>
      </c>
    </row>
    <row r="682" spans="1:105" x14ac:dyDescent="0.25">
      <c r="A682">
        <v>681</v>
      </c>
      <c r="B682">
        <v>43</v>
      </c>
      <c r="C682" s="24" t="s">
        <v>454</v>
      </c>
      <c r="D682" s="12">
        <v>7.59106330355801</v>
      </c>
      <c r="E682" s="13">
        <v>1.308804017854829</v>
      </c>
      <c r="F682" s="7">
        <v>5.8</v>
      </c>
      <c r="G682" s="7">
        <f t="shared" si="114"/>
        <v>6.2822592857031809</v>
      </c>
      <c r="H682" s="15">
        <f t="shared" si="115"/>
        <v>8.8998673214128381</v>
      </c>
      <c r="I682" s="11">
        <f>IFERROR(F682/SQRT(F682^2+U682), "X")</f>
        <v>0.16125800242919325</v>
      </c>
      <c r="J682" s="32">
        <f>IFERROR(SQRT((1-I682^2)/U682), "X")</f>
        <v>2.7803103867102285E-2</v>
      </c>
      <c r="K682" s="32">
        <f t="shared" si="116"/>
        <v>35.9672072866382</v>
      </c>
      <c r="L682" s="8">
        <v>1</v>
      </c>
      <c r="M682" s="9">
        <v>0</v>
      </c>
      <c r="N682" s="8">
        <v>0</v>
      </c>
      <c r="O682" s="9">
        <v>1</v>
      </c>
      <c r="P682" s="9">
        <v>0</v>
      </c>
      <c r="Q682" s="9">
        <v>0</v>
      </c>
      <c r="R682" s="9">
        <v>0</v>
      </c>
      <c r="S682" s="8">
        <v>1284</v>
      </c>
      <c r="T682" s="9">
        <v>23</v>
      </c>
      <c r="U682" s="9">
        <f t="shared" si="117"/>
        <v>1260</v>
      </c>
      <c r="V682" s="9">
        <f>COUNTIF(B:B,B682)</f>
        <v>18</v>
      </c>
      <c r="W682" s="7">
        <f t="shared" si="119"/>
        <v>9.52</v>
      </c>
      <c r="X682" s="7">
        <f>BM682-W682-6</f>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20"/>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v>0</v>
      </c>
      <c r="BU682" s="17">
        <v>0</v>
      </c>
      <c r="BV682">
        <v>0</v>
      </c>
      <c r="BW682">
        <v>0</v>
      </c>
      <c r="BX682">
        <v>1</v>
      </c>
      <c r="BY682" s="17">
        <v>0</v>
      </c>
      <c r="BZ682">
        <v>0</v>
      </c>
      <c r="CA682">
        <v>0</v>
      </c>
      <c r="CB682">
        <v>0</v>
      </c>
      <c r="CC682">
        <v>0</v>
      </c>
      <c r="CD682" s="17">
        <v>0</v>
      </c>
      <c r="CE682">
        <v>1</v>
      </c>
      <c r="CF682">
        <v>1</v>
      </c>
      <c r="CG682">
        <v>0</v>
      </c>
      <c r="CH682">
        <v>0</v>
      </c>
      <c r="CI682">
        <v>0</v>
      </c>
      <c r="CJ682">
        <v>0</v>
      </c>
      <c r="CK682">
        <v>0</v>
      </c>
      <c r="CL682">
        <v>1</v>
      </c>
      <c r="CM682">
        <v>0</v>
      </c>
      <c r="CN682">
        <v>0</v>
      </c>
      <c r="CO682">
        <v>0</v>
      </c>
      <c r="CP682" s="17">
        <v>1</v>
      </c>
      <c r="CQ682">
        <v>0</v>
      </c>
      <c r="CR682">
        <v>17</v>
      </c>
      <c r="CS682">
        <v>0</v>
      </c>
      <c r="CT682">
        <v>1</v>
      </c>
      <c r="CU682">
        <v>24</v>
      </c>
      <c r="DA682" s="33" t="s">
        <v>85</v>
      </c>
    </row>
    <row r="683" spans="1:105" x14ac:dyDescent="0.25">
      <c r="A683">
        <v>682</v>
      </c>
      <c r="B683">
        <v>43</v>
      </c>
      <c r="C683" s="24" t="s">
        <v>454</v>
      </c>
      <c r="D683" s="12">
        <v>19.348319192733701</v>
      </c>
      <c r="E683" s="13">
        <v>1.8784775915275429</v>
      </c>
      <c r="F683" s="7">
        <v>10.3</v>
      </c>
      <c r="G683" s="7">
        <f t="shared" si="114"/>
        <v>17.469841601206159</v>
      </c>
      <c r="H683" s="15">
        <f t="shared" si="115"/>
        <v>21.226796784261243</v>
      </c>
      <c r="I683" s="11">
        <f>IFERROR(F683/SQRT(F683^2+U683), "X")</f>
        <v>0.27867471688386808</v>
      </c>
      <c r="J683" s="32">
        <f>IFERROR(SQRT((1-I683^2)/U683), "X")</f>
        <v>2.7055797755715344E-2</v>
      </c>
      <c r="K683" s="32">
        <f t="shared" si="116"/>
        <v>36.960654756105171</v>
      </c>
      <c r="L683" s="8">
        <v>1</v>
      </c>
      <c r="M683" s="9">
        <v>0</v>
      </c>
      <c r="N683" s="8">
        <v>0</v>
      </c>
      <c r="O683" s="9">
        <v>1</v>
      </c>
      <c r="P683" s="9">
        <v>0</v>
      </c>
      <c r="Q683" s="9">
        <v>0</v>
      </c>
      <c r="R683" s="9">
        <v>0</v>
      </c>
      <c r="S683" s="8">
        <v>1284</v>
      </c>
      <c r="T683" s="9">
        <v>23</v>
      </c>
      <c r="U683" s="9">
        <f t="shared" si="117"/>
        <v>1260</v>
      </c>
      <c r="V683" s="9">
        <f>COUNTIF(B:B,B683)</f>
        <v>18</v>
      </c>
      <c r="W683" s="7">
        <f t="shared" si="119"/>
        <v>9.52</v>
      </c>
      <c r="X683" s="7">
        <f>BM683-W683-6</f>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20"/>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v>0</v>
      </c>
      <c r="BU683" s="17">
        <v>0</v>
      </c>
      <c r="BV683">
        <v>0</v>
      </c>
      <c r="BW683">
        <v>0</v>
      </c>
      <c r="BX683">
        <v>1</v>
      </c>
      <c r="BY683" s="17">
        <v>0</v>
      </c>
      <c r="BZ683">
        <v>0</v>
      </c>
      <c r="CA683">
        <v>0</v>
      </c>
      <c r="CB683">
        <v>0</v>
      </c>
      <c r="CC683">
        <v>0</v>
      </c>
      <c r="CD683" s="17">
        <v>0</v>
      </c>
      <c r="CE683">
        <v>1</v>
      </c>
      <c r="CF683">
        <v>1</v>
      </c>
      <c r="CG683">
        <v>0</v>
      </c>
      <c r="CH683">
        <v>0</v>
      </c>
      <c r="CI683">
        <v>0</v>
      </c>
      <c r="CJ683">
        <v>0</v>
      </c>
      <c r="CK683">
        <v>0</v>
      </c>
      <c r="CL683">
        <v>1</v>
      </c>
      <c r="CM683">
        <v>0</v>
      </c>
      <c r="CN683">
        <v>0</v>
      </c>
      <c r="CO683">
        <v>0</v>
      </c>
      <c r="CP683" s="17">
        <v>1</v>
      </c>
      <c r="CQ683">
        <v>0</v>
      </c>
      <c r="CR683">
        <v>17</v>
      </c>
      <c r="CS683">
        <v>0</v>
      </c>
      <c r="CT683">
        <v>1</v>
      </c>
      <c r="CU683">
        <v>24</v>
      </c>
      <c r="DA683" s="33" t="s">
        <v>85</v>
      </c>
    </row>
    <row r="684" spans="1:105" x14ac:dyDescent="0.25">
      <c r="A684">
        <v>683</v>
      </c>
      <c r="B684">
        <v>43</v>
      </c>
      <c r="C684" s="24" t="s">
        <v>454</v>
      </c>
      <c r="D684" s="12">
        <v>4.5999578662455853</v>
      </c>
      <c r="E684" s="13">
        <v>1.074756510805043</v>
      </c>
      <c r="F684" s="7">
        <v>4.28</v>
      </c>
      <c r="G684" s="7">
        <f t="shared" si="114"/>
        <v>3.5252013554405424</v>
      </c>
      <c r="H684" s="15">
        <f t="shared" si="115"/>
        <v>5.6747143770506288</v>
      </c>
      <c r="I684" s="11">
        <f>IFERROR(F684/SQRT(F684^2+U684), "X")</f>
        <v>9.4986458094127105E-2</v>
      </c>
      <c r="J684" s="32">
        <f>IFERROR(SQRT((1-I684^2)/U684), "X")</f>
        <v>2.2193097685543717E-2</v>
      </c>
      <c r="K684" s="32">
        <f t="shared" si="116"/>
        <v>45.059054583956815</v>
      </c>
      <c r="L684" s="8">
        <v>1</v>
      </c>
      <c r="M684" s="9">
        <v>0</v>
      </c>
      <c r="N684" s="8">
        <v>0</v>
      </c>
      <c r="O684" s="9">
        <v>1</v>
      </c>
      <c r="P684" s="9">
        <v>0</v>
      </c>
      <c r="Q684" s="9">
        <v>0</v>
      </c>
      <c r="R684" s="9">
        <v>0</v>
      </c>
      <c r="S684" s="8">
        <v>2036</v>
      </c>
      <c r="T684" s="9">
        <v>23</v>
      </c>
      <c r="U684" s="9">
        <f t="shared" si="117"/>
        <v>2012</v>
      </c>
      <c r="V684" s="9">
        <f>COUNTIF(B:B,B684)</f>
        <v>18</v>
      </c>
      <c r="W684" s="7">
        <f t="shared" si="119"/>
        <v>7.5400000000000009</v>
      </c>
      <c r="X684" s="7">
        <f>BM684-W684-6</f>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20"/>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v>0</v>
      </c>
      <c r="BU684" s="17">
        <v>0</v>
      </c>
      <c r="BV684">
        <v>0</v>
      </c>
      <c r="BW684">
        <v>0</v>
      </c>
      <c r="BX684">
        <v>1</v>
      </c>
      <c r="BY684" s="17">
        <v>0</v>
      </c>
      <c r="BZ684">
        <v>0</v>
      </c>
      <c r="CA684">
        <v>0</v>
      </c>
      <c r="CB684">
        <v>0</v>
      </c>
      <c r="CC684">
        <v>0</v>
      </c>
      <c r="CD684" s="17">
        <v>0</v>
      </c>
      <c r="CE684">
        <v>1</v>
      </c>
      <c r="CF684">
        <v>1</v>
      </c>
      <c r="CG684">
        <v>0</v>
      </c>
      <c r="CH684">
        <v>0</v>
      </c>
      <c r="CI684">
        <v>0</v>
      </c>
      <c r="CJ684">
        <v>0</v>
      </c>
      <c r="CK684">
        <v>0</v>
      </c>
      <c r="CL684">
        <v>1</v>
      </c>
      <c r="CM684">
        <v>0</v>
      </c>
      <c r="CN684">
        <v>0</v>
      </c>
      <c r="CO684">
        <v>0</v>
      </c>
      <c r="CP684" s="17">
        <v>1</v>
      </c>
      <c r="CQ684">
        <v>0</v>
      </c>
      <c r="CR684">
        <v>17</v>
      </c>
      <c r="CS684">
        <v>0</v>
      </c>
      <c r="CT684">
        <v>1</v>
      </c>
      <c r="CU684">
        <v>24</v>
      </c>
      <c r="DA684" s="33" t="s">
        <v>85</v>
      </c>
    </row>
    <row r="685" spans="1:105" x14ac:dyDescent="0.25">
      <c r="A685">
        <v>684</v>
      </c>
      <c r="B685">
        <v>43</v>
      </c>
      <c r="C685" s="24" t="s">
        <v>454</v>
      </c>
      <c r="D685" s="12">
        <v>8.3851471580434378</v>
      </c>
      <c r="E685" s="13">
        <v>1.016381473702235</v>
      </c>
      <c r="F685" s="7">
        <v>8.25</v>
      </c>
      <c r="G685" s="7">
        <f t="shared" si="114"/>
        <v>7.368765684341203</v>
      </c>
      <c r="H685" s="15">
        <f t="shared" si="115"/>
        <v>9.4015286317456734</v>
      </c>
      <c r="I685" s="11">
        <f>IFERROR(F685/SQRT(F685^2+U685), "X")</f>
        <v>0.18089049879667868</v>
      </c>
      <c r="J685" s="32">
        <f>IFERROR(SQRT((1-I685^2)/U685), "X")</f>
        <v>2.1926121066264081E-2</v>
      </c>
      <c r="K685" s="32">
        <f t="shared" si="116"/>
        <v>45.607702200395934</v>
      </c>
      <c r="L685" s="8">
        <v>1</v>
      </c>
      <c r="M685" s="9">
        <v>0</v>
      </c>
      <c r="N685" s="8">
        <v>0</v>
      </c>
      <c r="O685" s="9">
        <v>1</v>
      </c>
      <c r="P685" s="9">
        <v>0</v>
      </c>
      <c r="Q685" s="9">
        <v>0</v>
      </c>
      <c r="R685" s="9">
        <v>0</v>
      </c>
      <c r="S685" s="8">
        <v>2036</v>
      </c>
      <c r="T685" s="9">
        <v>23</v>
      </c>
      <c r="U685" s="9">
        <f t="shared" si="117"/>
        <v>2012</v>
      </c>
      <c r="V685" s="9">
        <f>COUNTIF(B:B,B685)</f>
        <v>18</v>
      </c>
      <c r="W685" s="7">
        <f t="shared" si="119"/>
        <v>7.5400000000000009</v>
      </c>
      <c r="X685" s="7">
        <f>BM685-W685-6</f>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20"/>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v>0</v>
      </c>
      <c r="BU685" s="17">
        <v>0</v>
      </c>
      <c r="BV685">
        <v>0</v>
      </c>
      <c r="BW685">
        <v>0</v>
      </c>
      <c r="BX685">
        <v>1</v>
      </c>
      <c r="BY685" s="17">
        <v>0</v>
      </c>
      <c r="BZ685">
        <v>0</v>
      </c>
      <c r="CA685">
        <v>0</v>
      </c>
      <c r="CB685">
        <v>0</v>
      </c>
      <c r="CC685">
        <v>0</v>
      </c>
      <c r="CD685" s="17">
        <v>0</v>
      </c>
      <c r="CE685">
        <v>1</v>
      </c>
      <c r="CF685">
        <v>1</v>
      </c>
      <c r="CG685">
        <v>0</v>
      </c>
      <c r="CH685">
        <v>0</v>
      </c>
      <c r="CI685">
        <v>0</v>
      </c>
      <c r="CJ685">
        <v>0</v>
      </c>
      <c r="CK685">
        <v>0</v>
      </c>
      <c r="CL685">
        <v>1</v>
      </c>
      <c r="CM685">
        <v>0</v>
      </c>
      <c r="CN685">
        <v>0</v>
      </c>
      <c r="CO685">
        <v>0</v>
      </c>
      <c r="CP685" s="17">
        <v>1</v>
      </c>
      <c r="CQ685">
        <v>0</v>
      </c>
      <c r="CR685">
        <v>17</v>
      </c>
      <c r="CS685">
        <v>0</v>
      </c>
      <c r="CT685">
        <v>1</v>
      </c>
      <c r="CU685">
        <v>24</v>
      </c>
      <c r="DA685" s="33" t="s">
        <v>85</v>
      </c>
    </row>
    <row r="686" spans="1:105" x14ac:dyDescent="0.25">
      <c r="A686">
        <v>685</v>
      </c>
      <c r="B686">
        <v>43</v>
      </c>
      <c r="C686" s="24" t="s">
        <v>454</v>
      </c>
      <c r="D686" s="12">
        <v>25.358968148154968</v>
      </c>
      <c r="E686" s="13">
        <v>4.3274689672619404</v>
      </c>
      <c r="F686" s="7">
        <v>5.86</v>
      </c>
      <c r="G686" s="7">
        <f t="shared" si="114"/>
        <v>21.031499180893029</v>
      </c>
      <c r="H686" s="15">
        <f t="shared" si="115"/>
        <v>29.686437115416908</v>
      </c>
      <c r="I686" s="11">
        <f>IFERROR(F686/SQRT(F686^2+U686), "X")</f>
        <v>0.12954145231280972</v>
      </c>
      <c r="J686" s="32">
        <f>IFERROR(SQRT((1-I686^2)/U686), "X")</f>
        <v>2.2106049882732036E-2</v>
      </c>
      <c r="K686" s="32">
        <f t="shared" si="116"/>
        <v>45.236485274609919</v>
      </c>
      <c r="L686" s="8">
        <v>1</v>
      </c>
      <c r="M686" s="9">
        <v>0</v>
      </c>
      <c r="N686" s="8">
        <v>0</v>
      </c>
      <c r="O686" s="9">
        <v>1</v>
      </c>
      <c r="P686" s="9">
        <v>0</v>
      </c>
      <c r="Q686" s="9">
        <v>0</v>
      </c>
      <c r="R686" s="9">
        <v>0</v>
      </c>
      <c r="S686" s="8">
        <v>2036</v>
      </c>
      <c r="T686" s="9">
        <v>23</v>
      </c>
      <c r="U686" s="9">
        <f t="shared" si="117"/>
        <v>2012</v>
      </c>
      <c r="V686" s="9">
        <f>COUNTIF(B:B,B686)</f>
        <v>18</v>
      </c>
      <c r="W686" s="7">
        <f t="shared" si="119"/>
        <v>7.5400000000000009</v>
      </c>
      <c r="X686" s="7">
        <f>BM686-W686-6</f>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20"/>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v>0</v>
      </c>
      <c r="BU686" s="17">
        <v>0</v>
      </c>
      <c r="BV686">
        <v>0</v>
      </c>
      <c r="BW686">
        <v>0</v>
      </c>
      <c r="BX686">
        <v>1</v>
      </c>
      <c r="BY686" s="17">
        <v>0</v>
      </c>
      <c r="BZ686">
        <v>0</v>
      </c>
      <c r="CA686">
        <v>0</v>
      </c>
      <c r="CB686">
        <v>0</v>
      </c>
      <c r="CC686">
        <v>0</v>
      </c>
      <c r="CD686" s="17">
        <v>0</v>
      </c>
      <c r="CE686">
        <v>1</v>
      </c>
      <c r="CF686">
        <v>1</v>
      </c>
      <c r="CG686">
        <v>0</v>
      </c>
      <c r="CH686">
        <v>0</v>
      </c>
      <c r="CI686">
        <v>0</v>
      </c>
      <c r="CJ686">
        <v>0</v>
      </c>
      <c r="CK686">
        <v>0</v>
      </c>
      <c r="CL686">
        <v>1</v>
      </c>
      <c r="CM686">
        <v>0</v>
      </c>
      <c r="CN686">
        <v>0</v>
      </c>
      <c r="CO686">
        <v>0</v>
      </c>
      <c r="CP686" s="17">
        <v>1</v>
      </c>
      <c r="CQ686">
        <v>0</v>
      </c>
      <c r="CR686">
        <v>17</v>
      </c>
      <c r="CS686">
        <v>0</v>
      </c>
      <c r="CT686">
        <v>1</v>
      </c>
      <c r="CU686">
        <v>24</v>
      </c>
      <c r="DA686" s="33" t="s">
        <v>85</v>
      </c>
    </row>
    <row r="687" spans="1:105" x14ac:dyDescent="0.25">
      <c r="A687">
        <v>686</v>
      </c>
      <c r="B687">
        <v>43</v>
      </c>
      <c r="C687" s="24" t="s">
        <v>454</v>
      </c>
      <c r="D687" s="12">
        <v>5.1369751024905153</v>
      </c>
      <c r="E687" s="13">
        <v>2.2334674358654421</v>
      </c>
      <c r="F687" s="7">
        <v>2.2999999999999998</v>
      </c>
      <c r="G687" s="7">
        <f t="shared" si="114"/>
        <v>2.9035076666250732</v>
      </c>
      <c r="H687" s="15">
        <f t="shared" si="115"/>
        <v>7.3704425383559578</v>
      </c>
      <c r="I687" s="11">
        <f>IFERROR(F687/SQRT(F687^2+U687), "X")</f>
        <v>7.1724912951015601E-2</v>
      </c>
      <c r="J687" s="32">
        <f>IFERROR(SQRT((1-I687^2)/U687), "X")</f>
        <v>3.1184744761311136E-2</v>
      </c>
      <c r="K687" s="32">
        <f t="shared" si="116"/>
        <v>32.06696119060863</v>
      </c>
      <c r="L687" s="8">
        <v>1</v>
      </c>
      <c r="M687" s="9">
        <v>0</v>
      </c>
      <c r="N687" s="8">
        <v>0</v>
      </c>
      <c r="O687" s="9">
        <v>1</v>
      </c>
      <c r="P687" s="9">
        <v>0</v>
      </c>
      <c r="Q687" s="9">
        <v>0</v>
      </c>
      <c r="R687" s="9">
        <v>0</v>
      </c>
      <c r="S687" s="8">
        <v>1047</v>
      </c>
      <c r="T687" s="9">
        <v>23</v>
      </c>
      <c r="U687" s="9">
        <f t="shared" si="117"/>
        <v>1023</v>
      </c>
      <c r="V687" s="9">
        <f>COUNTIF(B:B,B687)</f>
        <v>18</v>
      </c>
      <c r="W687" s="7">
        <f t="shared" si="119"/>
        <v>7.35</v>
      </c>
      <c r="X687" s="7">
        <f>BM687-W687-6</f>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20"/>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v>0</v>
      </c>
      <c r="BU687" s="17">
        <v>0</v>
      </c>
      <c r="BV687">
        <v>0</v>
      </c>
      <c r="BW687">
        <v>0</v>
      </c>
      <c r="BX687">
        <v>1</v>
      </c>
      <c r="BY687" s="17">
        <v>0</v>
      </c>
      <c r="BZ687">
        <v>0</v>
      </c>
      <c r="CA687">
        <v>0</v>
      </c>
      <c r="CB687">
        <v>0</v>
      </c>
      <c r="CC687">
        <v>0</v>
      </c>
      <c r="CD687" s="17">
        <v>0</v>
      </c>
      <c r="CE687">
        <v>1</v>
      </c>
      <c r="CF687">
        <v>1</v>
      </c>
      <c r="CG687">
        <v>0</v>
      </c>
      <c r="CH687">
        <v>0</v>
      </c>
      <c r="CI687">
        <v>0</v>
      </c>
      <c r="CJ687">
        <v>0</v>
      </c>
      <c r="CK687">
        <v>0</v>
      </c>
      <c r="CL687">
        <v>1</v>
      </c>
      <c r="CM687">
        <v>0</v>
      </c>
      <c r="CN687">
        <v>0</v>
      </c>
      <c r="CO687">
        <v>0</v>
      </c>
      <c r="CP687" s="17">
        <v>1</v>
      </c>
      <c r="CQ687">
        <v>0</v>
      </c>
      <c r="CR687">
        <v>17</v>
      </c>
      <c r="CS687">
        <v>0</v>
      </c>
      <c r="CT687">
        <v>1</v>
      </c>
      <c r="CU687">
        <v>24</v>
      </c>
      <c r="DA687" s="33" t="s">
        <v>85</v>
      </c>
    </row>
    <row r="688" spans="1:105" x14ac:dyDescent="0.25">
      <c r="A688">
        <v>687</v>
      </c>
      <c r="B688">
        <v>43</v>
      </c>
      <c r="C688" s="24" t="s">
        <v>454</v>
      </c>
      <c r="D688" s="12">
        <v>4.2246635456321124</v>
      </c>
      <c r="E688" s="13">
        <v>1.362794692139391</v>
      </c>
      <c r="F688" s="7">
        <v>3.1</v>
      </c>
      <c r="G688" s="7">
        <f t="shared" si="114"/>
        <v>2.8618688534927212</v>
      </c>
      <c r="H688" s="15">
        <f t="shared" si="115"/>
        <v>5.5874582377715036</v>
      </c>
      <c r="I688" s="11">
        <f>IFERROR(F688/SQRT(F688^2+U688), "X")</f>
        <v>9.6470278118144417E-2</v>
      </c>
      <c r="J688" s="32">
        <f>IFERROR(SQRT((1-I688^2)/U688), "X")</f>
        <v>3.1119444554240136E-2</v>
      </c>
      <c r="K688" s="32">
        <f t="shared" si="116"/>
        <v>32.134249641153907</v>
      </c>
      <c r="L688" s="8">
        <v>1</v>
      </c>
      <c r="M688" s="9">
        <v>0</v>
      </c>
      <c r="N688" s="8">
        <v>0</v>
      </c>
      <c r="O688" s="9">
        <v>1</v>
      </c>
      <c r="P688" s="9">
        <v>0</v>
      </c>
      <c r="Q688" s="9">
        <v>0</v>
      </c>
      <c r="R688" s="9">
        <v>0</v>
      </c>
      <c r="S688" s="8">
        <v>1047</v>
      </c>
      <c r="T688" s="9">
        <v>23</v>
      </c>
      <c r="U688" s="9">
        <f t="shared" si="117"/>
        <v>1023</v>
      </c>
      <c r="V688" s="9">
        <f>COUNTIF(B:B,B688)</f>
        <v>18</v>
      </c>
      <c r="W688" s="7">
        <f t="shared" si="119"/>
        <v>7.35</v>
      </c>
      <c r="X688" s="7">
        <f>BM688-W688-6</f>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20"/>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v>0</v>
      </c>
      <c r="BU688" s="17">
        <v>0</v>
      </c>
      <c r="BV688">
        <v>0</v>
      </c>
      <c r="BW688">
        <v>0</v>
      </c>
      <c r="BX688">
        <v>1</v>
      </c>
      <c r="BY688" s="17">
        <v>0</v>
      </c>
      <c r="BZ688">
        <v>0</v>
      </c>
      <c r="CA688">
        <v>0</v>
      </c>
      <c r="CB688">
        <v>0</v>
      </c>
      <c r="CC688">
        <v>0</v>
      </c>
      <c r="CD688" s="17">
        <v>0</v>
      </c>
      <c r="CE688">
        <v>1</v>
      </c>
      <c r="CF688">
        <v>1</v>
      </c>
      <c r="CG688">
        <v>0</v>
      </c>
      <c r="CH688">
        <v>0</v>
      </c>
      <c r="CI688">
        <v>0</v>
      </c>
      <c r="CJ688">
        <v>0</v>
      </c>
      <c r="CK688">
        <v>0</v>
      </c>
      <c r="CL688">
        <v>1</v>
      </c>
      <c r="CM688">
        <v>0</v>
      </c>
      <c r="CN688">
        <v>0</v>
      </c>
      <c r="CO688">
        <v>0</v>
      </c>
      <c r="CP688" s="17">
        <v>1</v>
      </c>
      <c r="CQ688">
        <v>0</v>
      </c>
      <c r="CR688">
        <v>17</v>
      </c>
      <c r="CS688">
        <v>0</v>
      </c>
      <c r="CT688">
        <v>1</v>
      </c>
      <c r="CU688">
        <v>24</v>
      </c>
      <c r="DA688" s="33" t="s">
        <v>85</v>
      </c>
    </row>
    <row r="689" spans="1:105" x14ac:dyDescent="0.25">
      <c r="A689">
        <v>688</v>
      </c>
      <c r="B689">
        <v>43</v>
      </c>
      <c r="C689" s="24" t="s">
        <v>454</v>
      </c>
      <c r="D689" s="12">
        <v>38.730010917983428</v>
      </c>
      <c r="E689" s="13">
        <v>9.2434393599005791</v>
      </c>
      <c r="F689" s="7">
        <v>4.1900000000000004</v>
      </c>
      <c r="G689" s="7">
        <f t="shared" si="114"/>
        <v>29.486571558082851</v>
      </c>
      <c r="H689" s="15">
        <f t="shared" si="115"/>
        <v>47.973450277884005</v>
      </c>
      <c r="I689" s="11">
        <f>IFERROR(F689/SQRT(F689^2+U689), "X")</f>
        <v>0.12989166183805778</v>
      </c>
      <c r="J689" s="32">
        <f>IFERROR(SQRT((1-I689^2)/U689), "X")</f>
        <v>3.1000396620061522E-2</v>
      </c>
      <c r="K689" s="32">
        <f t="shared" si="116"/>
        <v>32.257651805424402</v>
      </c>
      <c r="L689" s="8">
        <v>1</v>
      </c>
      <c r="M689" s="9">
        <v>0</v>
      </c>
      <c r="N689" s="8">
        <v>0</v>
      </c>
      <c r="O689" s="9">
        <v>1</v>
      </c>
      <c r="P689" s="9">
        <v>0</v>
      </c>
      <c r="Q689" s="9">
        <v>0</v>
      </c>
      <c r="R689" s="9">
        <v>0</v>
      </c>
      <c r="S689" s="8">
        <v>1047</v>
      </c>
      <c r="T689" s="9">
        <v>23</v>
      </c>
      <c r="U689" s="9">
        <f t="shared" si="117"/>
        <v>1023</v>
      </c>
      <c r="V689" s="9">
        <f>COUNTIF(B:B,B689)</f>
        <v>18</v>
      </c>
      <c r="W689" s="7">
        <f t="shared" si="119"/>
        <v>7.35</v>
      </c>
      <c r="X689" s="7">
        <f>BM689-W689-6</f>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20"/>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v>0</v>
      </c>
      <c r="BU689" s="17">
        <v>0</v>
      </c>
      <c r="BV689">
        <v>0</v>
      </c>
      <c r="BW689">
        <v>0</v>
      </c>
      <c r="BX689">
        <v>1</v>
      </c>
      <c r="BY689" s="17">
        <v>0</v>
      </c>
      <c r="BZ689">
        <v>0</v>
      </c>
      <c r="CA689">
        <v>0</v>
      </c>
      <c r="CB689">
        <v>0</v>
      </c>
      <c r="CC689">
        <v>0</v>
      </c>
      <c r="CD689" s="17">
        <v>0</v>
      </c>
      <c r="CE689">
        <v>1</v>
      </c>
      <c r="CF689">
        <v>1</v>
      </c>
      <c r="CG689">
        <v>0</v>
      </c>
      <c r="CH689">
        <v>0</v>
      </c>
      <c r="CI689">
        <v>0</v>
      </c>
      <c r="CJ689">
        <v>0</v>
      </c>
      <c r="CK689">
        <v>0</v>
      </c>
      <c r="CL689">
        <v>1</v>
      </c>
      <c r="CM689">
        <v>0</v>
      </c>
      <c r="CN689">
        <v>0</v>
      </c>
      <c r="CO689">
        <v>0</v>
      </c>
      <c r="CP689" s="17">
        <v>1</v>
      </c>
      <c r="CQ689">
        <v>0</v>
      </c>
      <c r="CR689">
        <v>17</v>
      </c>
      <c r="CS689">
        <v>0</v>
      </c>
      <c r="CT689">
        <v>1</v>
      </c>
      <c r="CU689">
        <v>24</v>
      </c>
      <c r="DA689" s="33" t="s">
        <v>85</v>
      </c>
    </row>
    <row r="690" spans="1:105" x14ac:dyDescent="0.25">
      <c r="A690">
        <v>689</v>
      </c>
      <c r="B690">
        <v>43</v>
      </c>
      <c r="C690" s="24" t="s">
        <v>454</v>
      </c>
      <c r="D690" s="12">
        <v>7.0401117231130961</v>
      </c>
      <c r="E690" s="13">
        <v>3.5918937362821919</v>
      </c>
      <c r="F690" s="7">
        <v>1.96</v>
      </c>
      <c r="G690" s="7">
        <f t="shared" si="114"/>
        <v>3.4482179868309042</v>
      </c>
      <c r="H690" s="15">
        <f t="shared" si="115"/>
        <v>10.632005459395288</v>
      </c>
      <c r="I690" s="11">
        <f>IFERROR(F690/SQRT(F690^2+U690), "X")</f>
        <v>8.8288144975126492E-2</v>
      </c>
      <c r="J690" s="32">
        <f>IFERROR(SQRT((1-I690^2)/U690), "X")</f>
        <v>4.5044971926084955E-2</v>
      </c>
      <c r="K690" s="32">
        <f t="shared" si="116"/>
        <v>22.200036036006786</v>
      </c>
      <c r="L690" s="8">
        <v>1</v>
      </c>
      <c r="M690" s="9">
        <v>0</v>
      </c>
      <c r="N690" s="8">
        <v>0</v>
      </c>
      <c r="O690" s="9">
        <v>1</v>
      </c>
      <c r="P690" s="9">
        <v>0</v>
      </c>
      <c r="Q690" s="9">
        <v>0</v>
      </c>
      <c r="R690" s="9">
        <v>0</v>
      </c>
      <c r="S690" s="8">
        <v>513</v>
      </c>
      <c r="T690" s="9">
        <v>23</v>
      </c>
      <c r="U690" s="9">
        <f t="shared" si="117"/>
        <v>489</v>
      </c>
      <c r="V690" s="9">
        <f>COUNTIF(B:B,B690)</f>
        <v>18</v>
      </c>
      <c r="W690" s="7">
        <f t="shared" si="119"/>
        <v>9.8699999999999992</v>
      </c>
      <c r="X690" s="7">
        <f>BM690-W690-6</f>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20"/>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v>0</v>
      </c>
      <c r="BU690" s="17">
        <v>0</v>
      </c>
      <c r="BV690">
        <v>0</v>
      </c>
      <c r="BW690">
        <v>0</v>
      </c>
      <c r="BX690">
        <v>1</v>
      </c>
      <c r="BY690" s="17">
        <v>0</v>
      </c>
      <c r="BZ690">
        <v>0</v>
      </c>
      <c r="CA690">
        <v>0</v>
      </c>
      <c r="CB690">
        <v>0</v>
      </c>
      <c r="CC690">
        <v>0</v>
      </c>
      <c r="CD690" s="17">
        <v>0</v>
      </c>
      <c r="CE690">
        <v>1</v>
      </c>
      <c r="CF690">
        <v>1</v>
      </c>
      <c r="CG690">
        <v>0</v>
      </c>
      <c r="CH690">
        <v>0</v>
      </c>
      <c r="CI690">
        <v>0</v>
      </c>
      <c r="CJ690">
        <v>0</v>
      </c>
      <c r="CK690">
        <v>0</v>
      </c>
      <c r="CL690">
        <v>1</v>
      </c>
      <c r="CM690">
        <v>0</v>
      </c>
      <c r="CN690">
        <v>0</v>
      </c>
      <c r="CO690">
        <v>0</v>
      </c>
      <c r="CP690" s="17">
        <v>1</v>
      </c>
      <c r="CQ690">
        <v>0</v>
      </c>
      <c r="CR690">
        <v>17</v>
      </c>
      <c r="CS690">
        <v>0</v>
      </c>
      <c r="CT690">
        <v>1</v>
      </c>
      <c r="CU690">
        <v>24</v>
      </c>
      <c r="DA690" s="33" t="s">
        <v>85</v>
      </c>
    </row>
    <row r="691" spans="1:105" x14ac:dyDescent="0.25">
      <c r="A691">
        <v>690</v>
      </c>
      <c r="B691">
        <v>43</v>
      </c>
      <c r="C691" s="24" t="s">
        <v>454</v>
      </c>
      <c r="D691" s="12">
        <v>8.9694548350037309</v>
      </c>
      <c r="E691" s="13">
        <v>2.404679580429955</v>
      </c>
      <c r="F691" s="7">
        <v>3.73</v>
      </c>
      <c r="G691" s="7">
        <f t="shared" si="114"/>
        <v>6.5647752545737763</v>
      </c>
      <c r="H691" s="15">
        <f t="shared" si="115"/>
        <v>11.374134415433685</v>
      </c>
      <c r="I691" s="11">
        <f>IFERROR(F691/SQRT(F691^2+U691), "X")</f>
        <v>0.16632688114206176</v>
      </c>
      <c r="J691" s="32">
        <f>IFERROR(SQRT((1-I691^2)/U691), "X")</f>
        <v>4.4591657142643903E-2</v>
      </c>
      <c r="K691" s="32">
        <f t="shared" si="116"/>
        <v>22.425719609412763</v>
      </c>
      <c r="L691" s="8">
        <v>1</v>
      </c>
      <c r="M691" s="9">
        <v>0</v>
      </c>
      <c r="N691" s="8">
        <v>0</v>
      </c>
      <c r="O691" s="9">
        <v>1</v>
      </c>
      <c r="P691" s="9">
        <v>0</v>
      </c>
      <c r="Q691" s="9">
        <v>0</v>
      </c>
      <c r="R691" s="9">
        <v>0</v>
      </c>
      <c r="S691" s="8">
        <v>513</v>
      </c>
      <c r="T691" s="9">
        <v>23</v>
      </c>
      <c r="U691" s="9">
        <f t="shared" si="117"/>
        <v>489</v>
      </c>
      <c r="V691" s="9">
        <f>COUNTIF(B:B,B691)</f>
        <v>18</v>
      </c>
      <c r="W691" s="7">
        <f t="shared" si="119"/>
        <v>9.8699999999999992</v>
      </c>
      <c r="X691" s="7">
        <f>BM691-W691-6</f>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20"/>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v>0</v>
      </c>
      <c r="BU691" s="17">
        <v>0</v>
      </c>
      <c r="BV691">
        <v>0</v>
      </c>
      <c r="BW691">
        <v>0</v>
      </c>
      <c r="BX691">
        <v>1</v>
      </c>
      <c r="BY691" s="17">
        <v>0</v>
      </c>
      <c r="BZ691">
        <v>0</v>
      </c>
      <c r="CA691">
        <v>0</v>
      </c>
      <c r="CB691">
        <v>0</v>
      </c>
      <c r="CC691">
        <v>0</v>
      </c>
      <c r="CD691" s="17">
        <v>0</v>
      </c>
      <c r="CE691">
        <v>1</v>
      </c>
      <c r="CF691">
        <v>1</v>
      </c>
      <c r="CG691">
        <v>0</v>
      </c>
      <c r="CH691">
        <v>0</v>
      </c>
      <c r="CI691">
        <v>0</v>
      </c>
      <c r="CJ691">
        <v>0</v>
      </c>
      <c r="CK691">
        <v>0</v>
      </c>
      <c r="CL691">
        <v>1</v>
      </c>
      <c r="CM691">
        <v>0</v>
      </c>
      <c r="CN691">
        <v>0</v>
      </c>
      <c r="CO691">
        <v>0</v>
      </c>
      <c r="CP691" s="17">
        <v>1</v>
      </c>
      <c r="CQ691">
        <v>0</v>
      </c>
      <c r="CR691">
        <v>17</v>
      </c>
      <c r="CS691">
        <v>0</v>
      </c>
      <c r="CT691">
        <v>1</v>
      </c>
      <c r="CU691">
        <v>24</v>
      </c>
      <c r="DA691" s="33" t="s">
        <v>85</v>
      </c>
    </row>
    <row r="692" spans="1:105" x14ac:dyDescent="0.25">
      <c r="A692">
        <v>691</v>
      </c>
      <c r="B692">
        <v>43</v>
      </c>
      <c r="C692" s="24" t="s">
        <v>454</v>
      </c>
      <c r="D692" s="12">
        <v>22.31612006930872</v>
      </c>
      <c r="E692" s="13">
        <v>3.5935781109997942</v>
      </c>
      <c r="F692" s="7">
        <v>6.21</v>
      </c>
      <c r="G692" s="7">
        <f t="shared" si="114"/>
        <v>18.722541958308927</v>
      </c>
      <c r="H692" s="15">
        <f t="shared" si="115"/>
        <v>25.909698180308514</v>
      </c>
      <c r="I692" s="11">
        <f>IFERROR(F692/SQRT(F692^2+U692), "X")</f>
        <v>0.27036718718833697</v>
      </c>
      <c r="J692" s="32">
        <f>IFERROR(SQRT((1-I692^2)/U692), "X")</f>
        <v>4.3537389241278097E-2</v>
      </c>
      <c r="K692" s="32">
        <f t="shared" si="116"/>
        <v>22.96876357142456</v>
      </c>
      <c r="L692" s="8">
        <v>1</v>
      </c>
      <c r="M692" s="9">
        <v>0</v>
      </c>
      <c r="N692" s="8">
        <v>0</v>
      </c>
      <c r="O692" s="9">
        <v>1</v>
      </c>
      <c r="P692" s="9">
        <v>0</v>
      </c>
      <c r="Q692" s="9">
        <v>0</v>
      </c>
      <c r="R692" s="9">
        <v>0</v>
      </c>
      <c r="S692" s="8">
        <v>513</v>
      </c>
      <c r="T692" s="9">
        <v>23</v>
      </c>
      <c r="U692" s="9">
        <f t="shared" si="117"/>
        <v>489</v>
      </c>
      <c r="V692" s="9">
        <f>COUNTIF(B:B,B692)</f>
        <v>18</v>
      </c>
      <c r="W692" s="7">
        <f t="shared" si="119"/>
        <v>9.8699999999999992</v>
      </c>
      <c r="X692" s="7">
        <f>BM692-W692-6</f>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20"/>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v>0</v>
      </c>
      <c r="BU692" s="17">
        <v>0</v>
      </c>
      <c r="BV692">
        <v>0</v>
      </c>
      <c r="BW692">
        <v>0</v>
      </c>
      <c r="BX692">
        <v>1</v>
      </c>
      <c r="BY692" s="17">
        <v>0</v>
      </c>
      <c r="BZ692">
        <v>0</v>
      </c>
      <c r="CA692">
        <v>0</v>
      </c>
      <c r="CB692">
        <v>0</v>
      </c>
      <c r="CC692">
        <v>0</v>
      </c>
      <c r="CD692" s="17">
        <v>0</v>
      </c>
      <c r="CE692">
        <v>1</v>
      </c>
      <c r="CF692">
        <v>1</v>
      </c>
      <c r="CG692">
        <v>0</v>
      </c>
      <c r="CH692">
        <v>0</v>
      </c>
      <c r="CI692">
        <v>0</v>
      </c>
      <c r="CJ692">
        <v>0</v>
      </c>
      <c r="CK692">
        <v>0</v>
      </c>
      <c r="CL692">
        <v>1</v>
      </c>
      <c r="CM692">
        <v>0</v>
      </c>
      <c r="CN692">
        <v>0</v>
      </c>
      <c r="CO692">
        <v>0</v>
      </c>
      <c r="CP692" s="17">
        <v>1</v>
      </c>
      <c r="CQ692">
        <v>0</v>
      </c>
      <c r="CR692">
        <v>17</v>
      </c>
      <c r="CS692">
        <v>0</v>
      </c>
      <c r="CT692">
        <v>1</v>
      </c>
      <c r="CU692">
        <v>24</v>
      </c>
      <c r="DA692" s="33" t="s">
        <v>85</v>
      </c>
    </row>
    <row r="693" spans="1:105" x14ac:dyDescent="0.25">
      <c r="A693">
        <v>692</v>
      </c>
      <c r="B693">
        <v>43</v>
      </c>
      <c r="C693" s="24" t="s">
        <v>454</v>
      </c>
      <c r="D693" s="12">
        <v>4.4905432052525276</v>
      </c>
      <c r="E693" s="13">
        <v>1.688174137312981</v>
      </c>
      <c r="F693" s="7">
        <v>2.66</v>
      </c>
      <c r="G693" s="7">
        <f t="shared" si="114"/>
        <v>2.8023690679395465</v>
      </c>
      <c r="H693" s="15">
        <f t="shared" si="115"/>
        <v>6.1787173425655091</v>
      </c>
      <c r="I693" s="11">
        <f>IFERROR(F693/SQRT(F693^2+U693), "X")</f>
        <v>0.10456928169386118</v>
      </c>
      <c r="J693" s="32">
        <f>IFERROR(SQRT((1-I693^2)/U693), "X")</f>
        <v>3.9311760035286157E-2</v>
      </c>
      <c r="K693" s="32">
        <f t="shared" si="116"/>
        <v>25.43768071188881</v>
      </c>
      <c r="L693" s="8">
        <v>1</v>
      </c>
      <c r="M693" s="9">
        <v>0</v>
      </c>
      <c r="N693" s="8">
        <v>0</v>
      </c>
      <c r="O693" s="9">
        <v>1</v>
      </c>
      <c r="P693" s="9">
        <v>0</v>
      </c>
      <c r="Q693" s="9">
        <v>0</v>
      </c>
      <c r="R693" s="9">
        <v>0</v>
      </c>
      <c r="S693" s="8">
        <v>664</v>
      </c>
      <c r="T693" s="9">
        <v>23</v>
      </c>
      <c r="U693" s="9">
        <f t="shared" si="117"/>
        <v>640</v>
      </c>
      <c r="V693" s="9">
        <f>COUNTIF(B:B,B693)</f>
        <v>18</v>
      </c>
      <c r="W693" s="7">
        <f t="shared" si="119"/>
        <v>6.78</v>
      </c>
      <c r="X693" s="7">
        <f>BM693-W693-6</f>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20"/>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v>0</v>
      </c>
      <c r="BU693" s="17">
        <v>0</v>
      </c>
      <c r="BV693">
        <v>0</v>
      </c>
      <c r="BW693">
        <v>0</v>
      </c>
      <c r="BX693">
        <v>1</v>
      </c>
      <c r="BY693" s="17">
        <v>0</v>
      </c>
      <c r="BZ693">
        <v>0</v>
      </c>
      <c r="CA693">
        <v>0</v>
      </c>
      <c r="CB693">
        <v>0</v>
      </c>
      <c r="CC693">
        <v>0</v>
      </c>
      <c r="CD693" s="17">
        <v>0</v>
      </c>
      <c r="CE693">
        <v>1</v>
      </c>
      <c r="CF693">
        <v>1</v>
      </c>
      <c r="CG693">
        <v>0</v>
      </c>
      <c r="CH693">
        <v>0</v>
      </c>
      <c r="CI693">
        <v>0</v>
      </c>
      <c r="CJ693">
        <v>0</v>
      </c>
      <c r="CK693">
        <v>0</v>
      </c>
      <c r="CL693">
        <v>1</v>
      </c>
      <c r="CM693">
        <v>0</v>
      </c>
      <c r="CN693">
        <v>0</v>
      </c>
      <c r="CO693">
        <v>0</v>
      </c>
      <c r="CP693" s="17">
        <v>1</v>
      </c>
      <c r="CQ693">
        <v>0</v>
      </c>
      <c r="CR693">
        <v>17</v>
      </c>
      <c r="CS693">
        <v>0</v>
      </c>
      <c r="CT693">
        <v>1</v>
      </c>
      <c r="CU693">
        <v>24</v>
      </c>
      <c r="DA693" s="33" t="s">
        <v>85</v>
      </c>
    </row>
    <row r="694" spans="1:105" x14ac:dyDescent="0.25">
      <c r="A694">
        <v>693</v>
      </c>
      <c r="B694">
        <v>43</v>
      </c>
      <c r="C694" s="24" t="s">
        <v>454</v>
      </c>
      <c r="D694" s="12">
        <v>10.29743904822287</v>
      </c>
      <c r="E694" s="13">
        <v>1.652879461994039</v>
      </c>
      <c r="F694" s="7">
        <v>6.23</v>
      </c>
      <c r="G694" s="7">
        <f t="shared" si="114"/>
        <v>8.64455958622883</v>
      </c>
      <c r="H694" s="15">
        <f t="shared" si="115"/>
        <v>11.95031851021691</v>
      </c>
      <c r="I694" s="11">
        <f>IFERROR(F694/SQRT(F694^2+U694), "X")</f>
        <v>0.23911840391605699</v>
      </c>
      <c r="J694" s="32">
        <f>IFERROR(SQRT((1-I694^2)/U694), "X")</f>
        <v>3.8381766278660835E-2</v>
      </c>
      <c r="K694" s="32">
        <f t="shared" si="116"/>
        <v>26.054038074739967</v>
      </c>
      <c r="L694" s="8">
        <v>1</v>
      </c>
      <c r="M694" s="9">
        <v>0</v>
      </c>
      <c r="N694" s="8">
        <v>0</v>
      </c>
      <c r="O694" s="9">
        <v>1</v>
      </c>
      <c r="P694" s="9">
        <v>0</v>
      </c>
      <c r="Q694" s="9">
        <v>0</v>
      </c>
      <c r="R694" s="9">
        <v>0</v>
      </c>
      <c r="S694" s="8">
        <v>664</v>
      </c>
      <c r="T694" s="9">
        <v>23</v>
      </c>
      <c r="U694" s="9">
        <f t="shared" si="117"/>
        <v>640</v>
      </c>
      <c r="V694" s="9">
        <f>COUNTIF(B:B,B694)</f>
        <v>18</v>
      </c>
      <c r="W694" s="7">
        <f t="shared" si="119"/>
        <v>6.78</v>
      </c>
      <c r="X694" s="7">
        <f>BM694-W694-6</f>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20"/>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v>0</v>
      </c>
      <c r="BU694" s="17">
        <v>0</v>
      </c>
      <c r="BV694">
        <v>0</v>
      </c>
      <c r="BW694">
        <v>0</v>
      </c>
      <c r="BX694">
        <v>1</v>
      </c>
      <c r="BY694" s="17">
        <v>0</v>
      </c>
      <c r="BZ694">
        <v>0</v>
      </c>
      <c r="CA694">
        <v>0</v>
      </c>
      <c r="CB694">
        <v>0</v>
      </c>
      <c r="CC694">
        <v>0</v>
      </c>
      <c r="CD694" s="17">
        <v>0</v>
      </c>
      <c r="CE694">
        <v>1</v>
      </c>
      <c r="CF694">
        <v>1</v>
      </c>
      <c r="CG694">
        <v>0</v>
      </c>
      <c r="CH694">
        <v>0</v>
      </c>
      <c r="CI694">
        <v>0</v>
      </c>
      <c r="CJ694">
        <v>0</v>
      </c>
      <c r="CK694">
        <v>0</v>
      </c>
      <c r="CL694">
        <v>1</v>
      </c>
      <c r="CM694">
        <v>0</v>
      </c>
      <c r="CN694">
        <v>0</v>
      </c>
      <c r="CO694">
        <v>0</v>
      </c>
      <c r="CP694" s="17">
        <v>1</v>
      </c>
      <c r="CQ694">
        <v>0</v>
      </c>
      <c r="CR694">
        <v>17</v>
      </c>
      <c r="CS694">
        <v>0</v>
      </c>
      <c r="CT694">
        <v>1</v>
      </c>
      <c r="CU694">
        <v>24</v>
      </c>
      <c r="DA694" s="33" t="s">
        <v>85</v>
      </c>
    </row>
    <row r="695" spans="1:105" x14ac:dyDescent="0.25">
      <c r="A695">
        <v>694</v>
      </c>
      <c r="B695">
        <v>43</v>
      </c>
      <c r="C695" s="24" t="s">
        <v>454</v>
      </c>
      <c r="D695" s="12">
        <v>34.809974988792533</v>
      </c>
      <c r="E695" s="13">
        <v>5.7920091495495054</v>
      </c>
      <c r="F695" s="7">
        <v>6.01</v>
      </c>
      <c r="G695" s="7">
        <f t="shared" si="114"/>
        <v>29.017965839243026</v>
      </c>
      <c r="H695" s="15">
        <f t="shared" si="115"/>
        <v>40.60198413834204</v>
      </c>
      <c r="I695" s="11">
        <f>IFERROR(F695/SQRT(F695^2+U695), "X")</f>
        <v>0.23113331517875543</v>
      </c>
      <c r="J695" s="32">
        <f>IFERROR(SQRT((1-I695^2)/U695), "X")</f>
        <v>3.8458122325916042E-2</v>
      </c>
      <c r="K695" s="32">
        <f t="shared" si="116"/>
        <v>26.002309512810591</v>
      </c>
      <c r="L695" s="8">
        <v>1</v>
      </c>
      <c r="M695" s="9">
        <v>0</v>
      </c>
      <c r="N695" s="8">
        <v>0</v>
      </c>
      <c r="O695" s="9">
        <v>1</v>
      </c>
      <c r="P695" s="9">
        <v>0</v>
      </c>
      <c r="Q695" s="9">
        <v>0</v>
      </c>
      <c r="R695" s="9">
        <v>0</v>
      </c>
      <c r="S695" s="8">
        <v>664</v>
      </c>
      <c r="T695" s="9">
        <v>23</v>
      </c>
      <c r="U695" s="9">
        <f t="shared" si="117"/>
        <v>640</v>
      </c>
      <c r="V695" s="9">
        <f>COUNTIF(B:B,B695)</f>
        <v>18</v>
      </c>
      <c r="W695" s="7">
        <f t="shared" si="119"/>
        <v>6.78</v>
      </c>
      <c r="X695" s="7">
        <f>BM695-W695-6</f>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20"/>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v>0</v>
      </c>
      <c r="BU695" s="17">
        <v>0</v>
      </c>
      <c r="BV695">
        <v>0</v>
      </c>
      <c r="BW695">
        <v>0</v>
      </c>
      <c r="BX695">
        <v>1</v>
      </c>
      <c r="BY695" s="17">
        <v>0</v>
      </c>
      <c r="BZ695">
        <v>0</v>
      </c>
      <c r="CA695">
        <v>0</v>
      </c>
      <c r="CB695">
        <v>0</v>
      </c>
      <c r="CC695">
        <v>0</v>
      </c>
      <c r="CD695" s="17">
        <v>0</v>
      </c>
      <c r="CE695">
        <v>1</v>
      </c>
      <c r="CF695">
        <v>1</v>
      </c>
      <c r="CG695">
        <v>0</v>
      </c>
      <c r="CH695">
        <v>0</v>
      </c>
      <c r="CI695">
        <v>0</v>
      </c>
      <c r="CJ695">
        <v>0</v>
      </c>
      <c r="CK695">
        <v>0</v>
      </c>
      <c r="CL695">
        <v>1</v>
      </c>
      <c r="CM695">
        <v>0</v>
      </c>
      <c r="CN695">
        <v>0</v>
      </c>
      <c r="CO695">
        <v>0</v>
      </c>
      <c r="CP695" s="17">
        <v>1</v>
      </c>
      <c r="CQ695">
        <v>0</v>
      </c>
      <c r="CR695">
        <v>17</v>
      </c>
      <c r="CS695">
        <v>0</v>
      </c>
      <c r="CT695">
        <v>1</v>
      </c>
      <c r="CU695">
        <v>24</v>
      </c>
      <c r="DA695" s="33" t="s">
        <v>85</v>
      </c>
    </row>
    <row r="696" spans="1:105" x14ac:dyDescent="0.25">
      <c r="A696">
        <v>695</v>
      </c>
      <c r="B696">
        <v>43</v>
      </c>
      <c r="C696" s="24" t="s">
        <v>454</v>
      </c>
      <c r="D696" s="12">
        <v>7.6928921298799144</v>
      </c>
      <c r="E696" s="13">
        <v>1.709531584417759</v>
      </c>
      <c r="F696" s="7">
        <v>4.5</v>
      </c>
      <c r="G696" s="7">
        <f t="shared" si="114"/>
        <v>5.9833605454621557</v>
      </c>
      <c r="H696" s="15">
        <f t="shared" si="115"/>
        <v>9.4024237142976741</v>
      </c>
      <c r="I696" s="11">
        <f>IFERROR(F696/SQRT(F696^2+U696), "X")</f>
        <v>0.15245480549590701</v>
      </c>
      <c r="J696" s="32">
        <f>IFERROR(SQRT((1-I696^2)/U696), "X")</f>
        <v>3.3878845665757114E-2</v>
      </c>
      <c r="K696" s="32">
        <f t="shared" si="116"/>
        <v>29.51694428629088</v>
      </c>
      <c r="L696" s="8">
        <v>1</v>
      </c>
      <c r="M696" s="9">
        <v>0</v>
      </c>
      <c r="N696" s="8">
        <v>0</v>
      </c>
      <c r="O696" s="9">
        <v>1</v>
      </c>
      <c r="P696" s="9">
        <v>0</v>
      </c>
      <c r="Q696" s="9">
        <v>0</v>
      </c>
      <c r="R696" s="9">
        <v>0</v>
      </c>
      <c r="S696" s="8">
        <v>875</v>
      </c>
      <c r="T696" s="9">
        <v>23</v>
      </c>
      <c r="U696" s="9">
        <f t="shared" si="117"/>
        <v>851</v>
      </c>
      <c r="V696" s="9">
        <f>COUNTIF(B:B,B696)</f>
        <v>18</v>
      </c>
      <c r="W696" s="7">
        <f t="shared" si="119"/>
        <v>3.1</v>
      </c>
      <c r="X696" s="7">
        <f>BM696-W696-6</f>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20"/>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v>0</v>
      </c>
      <c r="BU696" s="17">
        <v>0</v>
      </c>
      <c r="BV696">
        <v>0</v>
      </c>
      <c r="BW696">
        <v>0</v>
      </c>
      <c r="BX696">
        <v>1</v>
      </c>
      <c r="BY696" s="17">
        <v>0</v>
      </c>
      <c r="BZ696">
        <v>0</v>
      </c>
      <c r="CA696">
        <v>0</v>
      </c>
      <c r="CB696">
        <v>0</v>
      </c>
      <c r="CC696">
        <v>0</v>
      </c>
      <c r="CD696" s="17">
        <v>0</v>
      </c>
      <c r="CE696">
        <v>1</v>
      </c>
      <c r="CF696">
        <v>1</v>
      </c>
      <c r="CG696">
        <v>0</v>
      </c>
      <c r="CH696">
        <v>0</v>
      </c>
      <c r="CI696">
        <v>0</v>
      </c>
      <c r="CJ696">
        <v>0</v>
      </c>
      <c r="CK696">
        <v>0</v>
      </c>
      <c r="CL696">
        <v>1</v>
      </c>
      <c r="CM696">
        <v>0</v>
      </c>
      <c r="CN696">
        <v>0</v>
      </c>
      <c r="CO696">
        <v>0</v>
      </c>
      <c r="CP696" s="17">
        <v>1</v>
      </c>
      <c r="CQ696">
        <v>0</v>
      </c>
      <c r="CR696">
        <v>17</v>
      </c>
      <c r="CS696">
        <v>0</v>
      </c>
      <c r="CT696">
        <v>1</v>
      </c>
      <c r="CU696">
        <v>24</v>
      </c>
      <c r="DA696" s="33" t="s">
        <v>85</v>
      </c>
    </row>
    <row r="697" spans="1:105" x14ac:dyDescent="0.25">
      <c r="A697">
        <v>696</v>
      </c>
      <c r="B697">
        <v>43</v>
      </c>
      <c r="C697" s="24" t="s">
        <v>454</v>
      </c>
      <c r="D697" s="12">
        <v>3.5558076341622109</v>
      </c>
      <c r="E697" s="13">
        <v>0.78321754056436377</v>
      </c>
      <c r="F697" s="7">
        <v>4.54</v>
      </c>
      <c r="G697" s="7">
        <f t="shared" si="114"/>
        <v>2.7725900935978469</v>
      </c>
      <c r="H697" s="15">
        <f t="shared" si="115"/>
        <v>4.3390251747265749</v>
      </c>
      <c r="I697" s="11">
        <f>IFERROR(F697/SQRT(F697^2+U697), "X")</f>
        <v>0.15377805092955182</v>
      </c>
      <c r="J697" s="32">
        <f>IFERROR(SQRT((1-I697^2)/U697), "X")</f>
        <v>3.3871817385363844E-2</v>
      </c>
      <c r="K697" s="32">
        <f t="shared" si="116"/>
        <v>29.523068946164791</v>
      </c>
      <c r="L697" s="8">
        <v>1</v>
      </c>
      <c r="M697" s="9">
        <v>0</v>
      </c>
      <c r="N697" s="8">
        <v>0</v>
      </c>
      <c r="O697" s="9">
        <v>1</v>
      </c>
      <c r="P697" s="9">
        <v>0</v>
      </c>
      <c r="Q697" s="9">
        <v>0</v>
      </c>
      <c r="R697" s="9">
        <v>0</v>
      </c>
      <c r="S697" s="8">
        <v>875</v>
      </c>
      <c r="T697" s="9">
        <v>23</v>
      </c>
      <c r="U697" s="9">
        <f t="shared" si="117"/>
        <v>851</v>
      </c>
      <c r="V697" s="9">
        <f>COUNTIF(B:B,B697)</f>
        <v>18</v>
      </c>
      <c r="W697" s="7">
        <f t="shared" si="119"/>
        <v>3.1</v>
      </c>
      <c r="X697" s="7">
        <f>BM697-W697-6</f>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20"/>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v>0</v>
      </c>
      <c r="BU697" s="17">
        <v>0</v>
      </c>
      <c r="BV697">
        <v>0</v>
      </c>
      <c r="BW697">
        <v>0</v>
      </c>
      <c r="BX697">
        <v>1</v>
      </c>
      <c r="BY697" s="17">
        <v>0</v>
      </c>
      <c r="BZ697">
        <v>0</v>
      </c>
      <c r="CA697">
        <v>0</v>
      </c>
      <c r="CB697">
        <v>0</v>
      </c>
      <c r="CC697">
        <v>0</v>
      </c>
      <c r="CD697" s="17">
        <v>0</v>
      </c>
      <c r="CE697">
        <v>1</v>
      </c>
      <c r="CF697">
        <v>1</v>
      </c>
      <c r="CG697">
        <v>0</v>
      </c>
      <c r="CH697">
        <v>0</v>
      </c>
      <c r="CI697">
        <v>0</v>
      </c>
      <c r="CJ697">
        <v>0</v>
      </c>
      <c r="CK697">
        <v>0</v>
      </c>
      <c r="CL697">
        <v>1</v>
      </c>
      <c r="CM697">
        <v>0</v>
      </c>
      <c r="CN697">
        <v>0</v>
      </c>
      <c r="CO697">
        <v>0</v>
      </c>
      <c r="CP697" s="17">
        <v>1</v>
      </c>
      <c r="CQ697">
        <v>0</v>
      </c>
      <c r="CR697">
        <v>17</v>
      </c>
      <c r="CS697">
        <v>0</v>
      </c>
      <c r="CT697">
        <v>1</v>
      </c>
      <c r="CU697">
        <v>24</v>
      </c>
      <c r="DA697" s="33" t="s">
        <v>85</v>
      </c>
    </row>
    <row r="698" spans="1:105" s="141" customFormat="1" x14ac:dyDescent="0.25">
      <c r="A698" s="141">
        <v>697</v>
      </c>
      <c r="B698" s="141">
        <v>43</v>
      </c>
      <c r="C698" s="142" t="s">
        <v>454</v>
      </c>
      <c r="D698" s="143">
        <v>30.647655617245871</v>
      </c>
      <c r="E698" s="144">
        <v>4.8112489195048456</v>
      </c>
      <c r="F698" s="145">
        <v>6.37</v>
      </c>
      <c r="G698" s="145">
        <f t="shared" si="114"/>
        <v>25.836406697741026</v>
      </c>
      <c r="H698" s="146">
        <f t="shared" si="115"/>
        <v>35.458904536750715</v>
      </c>
      <c r="I698" s="147">
        <f>IFERROR(F698/SQRT(F698^2+U698), "X")</f>
        <v>0.21333397643449015</v>
      </c>
      <c r="J698" s="148">
        <f>IFERROR(SQRT((1-I698^2)/U698), "X")</f>
        <v>3.3490420162400336E-2</v>
      </c>
      <c r="K698" s="148">
        <f t="shared" si="116"/>
        <v>29.859284988090387</v>
      </c>
      <c r="L698" s="149">
        <v>1</v>
      </c>
      <c r="M698" s="150">
        <v>0</v>
      </c>
      <c r="N698" s="149">
        <v>0</v>
      </c>
      <c r="O698" s="150">
        <v>1</v>
      </c>
      <c r="P698" s="150">
        <v>0</v>
      </c>
      <c r="Q698" s="150">
        <v>0</v>
      </c>
      <c r="R698" s="150">
        <v>0</v>
      </c>
      <c r="S698" s="149">
        <v>875</v>
      </c>
      <c r="T698" s="150">
        <v>23</v>
      </c>
      <c r="U698" s="150">
        <f t="shared" si="117"/>
        <v>851</v>
      </c>
      <c r="V698" s="150">
        <f>COUNTIF(B:B,B698)</f>
        <v>18</v>
      </c>
      <c r="W698" s="145">
        <f t="shared" si="119"/>
        <v>3.1</v>
      </c>
      <c r="X698" s="145">
        <f>BM698-W698-6</f>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20"/>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41">
        <v>0</v>
      </c>
      <c r="BU698" s="155">
        <v>0</v>
      </c>
      <c r="BV698" s="141">
        <v>0</v>
      </c>
      <c r="BW698" s="141">
        <v>0</v>
      </c>
      <c r="BX698" s="141">
        <v>1</v>
      </c>
      <c r="BY698" s="155">
        <v>0</v>
      </c>
      <c r="BZ698" s="141">
        <v>0</v>
      </c>
      <c r="CA698" s="141">
        <v>0</v>
      </c>
      <c r="CB698" s="141">
        <v>0</v>
      </c>
      <c r="CC698" s="141">
        <v>0</v>
      </c>
      <c r="CD698" s="155">
        <v>0</v>
      </c>
      <c r="CE698" s="141">
        <v>1</v>
      </c>
      <c r="CF698" s="141">
        <v>1</v>
      </c>
      <c r="CG698" s="141">
        <v>0</v>
      </c>
      <c r="CH698" s="141">
        <v>0</v>
      </c>
      <c r="CI698" s="141">
        <v>0</v>
      </c>
      <c r="CJ698" s="141">
        <v>0</v>
      </c>
      <c r="CK698" s="141">
        <v>0</v>
      </c>
      <c r="CL698">
        <v>1</v>
      </c>
      <c r="CM698" s="141">
        <v>0</v>
      </c>
      <c r="CN698" s="141">
        <v>0</v>
      </c>
      <c r="CO698" s="141">
        <v>0</v>
      </c>
      <c r="CP698" s="155">
        <v>1</v>
      </c>
      <c r="CQ698">
        <v>0</v>
      </c>
      <c r="CR698">
        <v>17</v>
      </c>
      <c r="CS698">
        <v>0</v>
      </c>
      <c r="CT698">
        <v>1</v>
      </c>
      <c r="CU698">
        <v>24</v>
      </c>
      <c r="CV698" s="157"/>
      <c r="DA698" s="33" t="s">
        <v>85</v>
      </c>
    </row>
    <row r="699" spans="1:105" x14ac:dyDescent="0.25">
      <c r="A699">
        <v>698</v>
      </c>
      <c r="B699">
        <v>44</v>
      </c>
      <c r="C699" s="24" t="s">
        <v>464</v>
      </c>
      <c r="D699" s="12">
        <v>7.9</v>
      </c>
      <c r="E699" s="13">
        <v>0.63200000000000001</v>
      </c>
      <c r="F699" s="7">
        <v>12.5</v>
      </c>
      <c r="G699" s="7">
        <f t="shared" si="114"/>
        <v>7.2680000000000007</v>
      </c>
      <c r="H699" s="15">
        <f t="shared" si="115"/>
        <v>8.532</v>
      </c>
      <c r="I699" s="11">
        <f>IFERROR(F699/SQRT(F699^2+U699), "X")</f>
        <v>5.0824237087487905E-3</v>
      </c>
      <c r="J699" s="32">
        <f>IFERROR(SQRT((1-I699^2)/U699), "X")</f>
        <v>4.0659389669990326E-4</v>
      </c>
      <c r="K699" s="32">
        <f t="shared" si="116"/>
        <v>2459.4564948378329</v>
      </c>
      <c r="L699" s="8">
        <v>0</v>
      </c>
      <c r="M699" s="9">
        <v>1</v>
      </c>
      <c r="N699" s="8">
        <v>0</v>
      </c>
      <c r="O699" s="9">
        <v>0</v>
      </c>
      <c r="P699" s="9">
        <v>0</v>
      </c>
      <c r="Q699" s="9">
        <v>1</v>
      </c>
      <c r="R699" s="9">
        <v>0</v>
      </c>
      <c r="S699" s="8">
        <v>6048776</v>
      </c>
      <c r="T699" s="9">
        <v>5</v>
      </c>
      <c r="U699" s="9">
        <f t="shared" si="117"/>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v>0</v>
      </c>
      <c r="BU699" s="17">
        <v>1</v>
      </c>
      <c r="BV699">
        <v>1</v>
      </c>
      <c r="BW699">
        <v>0</v>
      </c>
      <c r="BX699">
        <v>0</v>
      </c>
      <c r="BY699" s="17">
        <v>0</v>
      </c>
      <c r="BZ699">
        <v>0</v>
      </c>
      <c r="CA699">
        <v>0</v>
      </c>
      <c r="CB699">
        <v>0</v>
      </c>
      <c r="CC699">
        <v>0</v>
      </c>
      <c r="CD699" s="17">
        <v>1</v>
      </c>
      <c r="CE699">
        <v>0</v>
      </c>
      <c r="CF699">
        <v>0</v>
      </c>
      <c r="CG699">
        <v>0</v>
      </c>
      <c r="CH699">
        <v>0</v>
      </c>
      <c r="CI699">
        <v>0</v>
      </c>
      <c r="CJ699">
        <v>0</v>
      </c>
      <c r="CK699">
        <v>0</v>
      </c>
      <c r="CL699">
        <v>0</v>
      </c>
      <c r="CM699">
        <v>0</v>
      </c>
      <c r="CN699">
        <v>0</v>
      </c>
      <c r="CO699">
        <v>0</v>
      </c>
      <c r="CP699" s="17">
        <v>1</v>
      </c>
      <c r="CQ699">
        <v>3.0070000000000001</v>
      </c>
      <c r="CR699">
        <v>32</v>
      </c>
      <c r="CS699">
        <v>1</v>
      </c>
      <c r="CT699">
        <v>0</v>
      </c>
      <c r="CU699">
        <v>43</v>
      </c>
      <c r="DA699" s="33" t="s">
        <v>85</v>
      </c>
    </row>
    <row r="700" spans="1:105" x14ac:dyDescent="0.25">
      <c r="A700">
        <v>699</v>
      </c>
      <c r="B700">
        <v>44</v>
      </c>
      <c r="C700" s="24" t="s">
        <v>464</v>
      </c>
      <c r="D700" s="12">
        <v>7.5</v>
      </c>
      <c r="E700" s="13">
        <v>0.67164179104477617</v>
      </c>
      <c r="F700" s="7">
        <v>11.16666666666667</v>
      </c>
      <c r="G700" s="7">
        <f t="shared" si="114"/>
        <v>6.8283582089552235</v>
      </c>
      <c r="H700" s="15">
        <f t="shared" si="115"/>
        <v>8.1716417910447756</v>
      </c>
      <c r="I700" s="11">
        <f>IFERROR(F700/SQRT(F700^2+U700), "X")</f>
        <v>4.5403103559286647E-3</v>
      </c>
      <c r="J700" s="32">
        <f>IFERROR(SQRT((1-I700^2)/U700), "X")</f>
        <v>4.0659495724734295E-4</v>
      </c>
      <c r="K700" s="32">
        <f t="shared" si="116"/>
        <v>2459.4500796813186</v>
      </c>
      <c r="L700" s="8">
        <v>0</v>
      </c>
      <c r="M700" s="9">
        <v>1</v>
      </c>
      <c r="N700" s="8">
        <v>0</v>
      </c>
      <c r="O700" s="9">
        <v>0</v>
      </c>
      <c r="P700" s="9">
        <v>0</v>
      </c>
      <c r="Q700" s="9">
        <v>1</v>
      </c>
      <c r="R700" s="9">
        <v>0</v>
      </c>
      <c r="S700" s="8">
        <v>6048776</v>
      </c>
      <c r="T700" s="9">
        <v>5</v>
      </c>
      <c r="U700" s="9">
        <f t="shared" si="117"/>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v>0</v>
      </c>
      <c r="BU700" s="17">
        <v>1</v>
      </c>
      <c r="BV700">
        <v>1</v>
      </c>
      <c r="BW700">
        <v>0</v>
      </c>
      <c r="BX700">
        <v>0</v>
      </c>
      <c r="BY700" s="17">
        <v>0</v>
      </c>
      <c r="BZ700">
        <v>0</v>
      </c>
      <c r="CA700">
        <v>0</v>
      </c>
      <c r="CB700">
        <v>0</v>
      </c>
      <c r="CC700">
        <v>0</v>
      </c>
      <c r="CD700" s="17">
        <v>1</v>
      </c>
      <c r="CE700">
        <v>0</v>
      </c>
      <c r="CF700">
        <v>0</v>
      </c>
      <c r="CG700">
        <v>0</v>
      </c>
      <c r="CH700">
        <v>0</v>
      </c>
      <c r="CI700">
        <v>0</v>
      </c>
      <c r="CJ700">
        <v>0</v>
      </c>
      <c r="CK700">
        <v>0</v>
      </c>
      <c r="CL700">
        <v>0</v>
      </c>
      <c r="CM700">
        <v>0</v>
      </c>
      <c r="CN700">
        <v>0</v>
      </c>
      <c r="CO700">
        <v>0</v>
      </c>
      <c r="CP700" s="17">
        <v>1</v>
      </c>
      <c r="CQ700">
        <v>3.0070000000000001</v>
      </c>
      <c r="CR700">
        <v>32</v>
      </c>
      <c r="CS700">
        <v>1</v>
      </c>
      <c r="CT700">
        <v>0</v>
      </c>
      <c r="CU700">
        <v>43</v>
      </c>
      <c r="DA700" s="33" t="s">
        <v>85</v>
      </c>
    </row>
    <row r="701" spans="1:105" x14ac:dyDescent="0.25">
      <c r="A701">
        <v>700</v>
      </c>
      <c r="B701">
        <v>44</v>
      </c>
      <c r="C701" s="24" t="s">
        <v>464</v>
      </c>
      <c r="D701" s="12">
        <v>7.6</v>
      </c>
      <c r="E701" s="13">
        <v>0.40335195530726259</v>
      </c>
      <c r="F701" s="7">
        <v>18.84210526315789</v>
      </c>
      <c r="G701" s="7">
        <f t="shared" si="114"/>
        <v>7.1966480446927372</v>
      </c>
      <c r="H701" s="15">
        <f t="shared" si="115"/>
        <v>8.003351955307263</v>
      </c>
      <c r="I701" s="11">
        <f>IFERROR(F701/SQRT(F701^2+U701), "X")</f>
        <v>6.3886858768177415E-3</v>
      </c>
      <c r="J701" s="32">
        <f>IFERROR(SQRT((1-I701^2)/U701), "X")</f>
        <v>3.3906433424451708E-4</v>
      </c>
      <c r="K701" s="32">
        <f t="shared" si="116"/>
        <v>2949.2928008135691</v>
      </c>
      <c r="L701" s="8">
        <v>0</v>
      </c>
      <c r="M701" s="9">
        <v>1</v>
      </c>
      <c r="N701" s="8">
        <v>0</v>
      </c>
      <c r="O701" s="9">
        <v>0</v>
      </c>
      <c r="P701" s="9">
        <v>0</v>
      </c>
      <c r="Q701" s="9">
        <v>1</v>
      </c>
      <c r="R701" s="9">
        <v>0</v>
      </c>
      <c r="S701" s="8">
        <v>8697979</v>
      </c>
      <c r="T701" s="9">
        <v>5</v>
      </c>
      <c r="U701" s="9">
        <f t="shared" si="117"/>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v>0</v>
      </c>
      <c r="BU701" s="17">
        <v>1</v>
      </c>
      <c r="BV701">
        <v>1</v>
      </c>
      <c r="BW701">
        <v>0</v>
      </c>
      <c r="BX701">
        <v>0</v>
      </c>
      <c r="BY701" s="17">
        <v>0</v>
      </c>
      <c r="BZ701">
        <v>0</v>
      </c>
      <c r="CA701">
        <v>0</v>
      </c>
      <c r="CB701">
        <v>0</v>
      </c>
      <c r="CC701">
        <v>0</v>
      </c>
      <c r="CD701" s="17">
        <v>1</v>
      </c>
      <c r="CE701">
        <v>0</v>
      </c>
      <c r="CF701">
        <v>0</v>
      </c>
      <c r="CG701">
        <v>0</v>
      </c>
      <c r="CH701">
        <v>0</v>
      </c>
      <c r="CI701">
        <v>0</v>
      </c>
      <c r="CJ701">
        <v>0</v>
      </c>
      <c r="CK701">
        <v>0</v>
      </c>
      <c r="CL701">
        <v>0</v>
      </c>
      <c r="CM701">
        <v>0</v>
      </c>
      <c r="CN701">
        <v>0</v>
      </c>
      <c r="CO701">
        <v>0</v>
      </c>
      <c r="CP701" s="17">
        <v>1</v>
      </c>
      <c r="CQ701">
        <v>3.0070000000000001</v>
      </c>
      <c r="CR701">
        <v>32</v>
      </c>
      <c r="CS701">
        <v>1</v>
      </c>
      <c r="CT701">
        <v>0</v>
      </c>
      <c r="CU701">
        <v>43</v>
      </c>
      <c r="DA701" s="33" t="s">
        <v>85</v>
      </c>
    </row>
    <row r="702" spans="1:105" x14ac:dyDescent="0.25">
      <c r="A702">
        <v>701</v>
      </c>
      <c r="B702">
        <v>44</v>
      </c>
      <c r="C702" s="24" t="s">
        <v>464</v>
      </c>
      <c r="D702" s="12">
        <v>7.5</v>
      </c>
      <c r="E702" s="13">
        <v>0.55555555555555558</v>
      </c>
      <c r="F702" s="7">
        <v>13.5</v>
      </c>
      <c r="G702" s="7">
        <f t="shared" si="114"/>
        <v>6.9444444444444446</v>
      </c>
      <c r="H702" s="15">
        <f t="shared" si="115"/>
        <v>8.0555555555555554</v>
      </c>
      <c r="I702" s="11">
        <f>IFERROR(F702/SQRT(F702^2+U702), "X")</f>
        <v>4.5774139731244411E-3</v>
      </c>
      <c r="J702" s="32">
        <f>IFERROR(SQRT((1-I702^2)/U702), "X")</f>
        <v>3.3906770171292152E-4</v>
      </c>
      <c r="K702" s="32">
        <f t="shared" si="116"/>
        <v>2949.2635097596826</v>
      </c>
      <c r="L702" s="8">
        <v>0</v>
      </c>
      <c r="M702" s="9">
        <v>1</v>
      </c>
      <c r="N702" s="8">
        <v>0</v>
      </c>
      <c r="O702" s="9">
        <v>0</v>
      </c>
      <c r="P702" s="9">
        <v>0</v>
      </c>
      <c r="Q702" s="9">
        <v>1</v>
      </c>
      <c r="R702" s="9">
        <v>0</v>
      </c>
      <c r="S702" s="8">
        <v>8697979</v>
      </c>
      <c r="T702" s="9">
        <v>5</v>
      </c>
      <c r="U702" s="9">
        <f t="shared" si="117"/>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v>0</v>
      </c>
      <c r="BU702" s="17">
        <v>1</v>
      </c>
      <c r="BV702">
        <v>1</v>
      </c>
      <c r="BW702">
        <v>0</v>
      </c>
      <c r="BX702">
        <v>0</v>
      </c>
      <c r="BY702" s="17">
        <v>0</v>
      </c>
      <c r="BZ702">
        <v>0</v>
      </c>
      <c r="CA702">
        <v>0</v>
      </c>
      <c r="CB702">
        <v>0</v>
      </c>
      <c r="CC702">
        <v>0</v>
      </c>
      <c r="CD702" s="17">
        <v>1</v>
      </c>
      <c r="CE702">
        <v>0</v>
      </c>
      <c r="CF702">
        <v>0</v>
      </c>
      <c r="CG702">
        <v>0</v>
      </c>
      <c r="CH702">
        <v>0</v>
      </c>
      <c r="CI702">
        <v>0</v>
      </c>
      <c r="CJ702">
        <v>0</v>
      </c>
      <c r="CK702">
        <v>0</v>
      </c>
      <c r="CL702">
        <v>0</v>
      </c>
      <c r="CM702">
        <v>0</v>
      </c>
      <c r="CN702">
        <v>0</v>
      </c>
      <c r="CO702">
        <v>0</v>
      </c>
      <c r="CP702" s="17">
        <v>1</v>
      </c>
      <c r="CQ702">
        <v>3.0070000000000001</v>
      </c>
      <c r="CR702">
        <v>32</v>
      </c>
      <c r="CS702">
        <v>1</v>
      </c>
      <c r="CT702">
        <v>0</v>
      </c>
      <c r="CU702">
        <v>43</v>
      </c>
      <c r="DA702" s="33" t="s">
        <v>85</v>
      </c>
    </row>
    <row r="703" spans="1:105" x14ac:dyDescent="0.25">
      <c r="A703">
        <v>702</v>
      </c>
      <c r="B703">
        <v>44</v>
      </c>
      <c r="C703" s="24" t="s">
        <v>464</v>
      </c>
      <c r="D703" s="12">
        <v>7.1999999999999993</v>
      </c>
      <c r="E703" s="13">
        <v>0.75223880597014925</v>
      </c>
      <c r="F703" s="7">
        <v>9.5714285714285712</v>
      </c>
      <c r="G703" s="7">
        <f t="shared" si="114"/>
        <v>6.4477611940298498</v>
      </c>
      <c r="H703" s="15">
        <f t="shared" si="115"/>
        <v>7.9522388059701488</v>
      </c>
      <c r="I703" s="11">
        <f>IFERROR(F703/SQRT(F703^2+U703), "X")</f>
        <v>2.4924546754224301E-3</v>
      </c>
      <c r="J703" s="32">
        <f>IFERROR(SQRT((1-I703^2)/U703), "X")</f>
        <v>2.6040571235756731E-4</v>
      </c>
      <c r="K703" s="32">
        <f t="shared" si="116"/>
        <v>3840.1615346551375</v>
      </c>
      <c r="L703" s="8">
        <v>0</v>
      </c>
      <c r="M703" s="9">
        <v>1</v>
      </c>
      <c r="N703" s="8">
        <v>0</v>
      </c>
      <c r="O703" s="9">
        <v>0</v>
      </c>
      <c r="P703" s="9">
        <v>0</v>
      </c>
      <c r="Q703" s="9">
        <v>1</v>
      </c>
      <c r="R703" s="9">
        <v>0</v>
      </c>
      <c r="S703" s="8">
        <v>14746755</v>
      </c>
      <c r="T703" s="9">
        <v>5</v>
      </c>
      <c r="U703" s="9">
        <f t="shared" si="117"/>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v>0</v>
      </c>
      <c r="BU703" s="17">
        <v>1</v>
      </c>
      <c r="BV703">
        <v>1</v>
      </c>
      <c r="BW703">
        <v>0</v>
      </c>
      <c r="BX703">
        <v>0</v>
      </c>
      <c r="BY703" s="17">
        <v>0</v>
      </c>
      <c r="BZ703">
        <v>0</v>
      </c>
      <c r="CA703">
        <v>0</v>
      </c>
      <c r="CB703">
        <v>0</v>
      </c>
      <c r="CC703">
        <v>0</v>
      </c>
      <c r="CD703" s="17">
        <v>1</v>
      </c>
      <c r="CE703">
        <v>0</v>
      </c>
      <c r="CF703">
        <v>0</v>
      </c>
      <c r="CG703">
        <v>0</v>
      </c>
      <c r="CH703">
        <v>0</v>
      </c>
      <c r="CI703">
        <v>0</v>
      </c>
      <c r="CJ703">
        <v>0</v>
      </c>
      <c r="CK703">
        <v>0</v>
      </c>
      <c r="CL703">
        <v>0</v>
      </c>
      <c r="CM703">
        <v>0</v>
      </c>
      <c r="CN703">
        <v>0</v>
      </c>
      <c r="CO703">
        <v>0</v>
      </c>
      <c r="CP703" s="17">
        <v>1</v>
      </c>
      <c r="CQ703">
        <v>3.0070000000000001</v>
      </c>
      <c r="CR703">
        <v>32</v>
      </c>
      <c r="CS703">
        <v>1</v>
      </c>
      <c r="CT703">
        <v>0</v>
      </c>
      <c r="CU703">
        <v>43</v>
      </c>
      <c r="DA703" s="33" t="s">
        <v>85</v>
      </c>
    </row>
    <row r="704" spans="1:105" s="141" customFormat="1" x14ac:dyDescent="0.25">
      <c r="A704" s="141">
        <v>703</v>
      </c>
      <c r="B704" s="141">
        <v>44</v>
      </c>
      <c r="C704" s="142" t="s">
        <v>464</v>
      </c>
      <c r="D704" s="143">
        <v>6.7</v>
      </c>
      <c r="E704" s="144">
        <v>0.75645161290322582</v>
      </c>
      <c r="F704" s="145">
        <v>8.8571428571428577</v>
      </c>
      <c r="G704" s="145">
        <f t="shared" si="114"/>
        <v>5.943548387096774</v>
      </c>
      <c r="H704" s="146">
        <f t="shared" si="115"/>
        <v>7.4564516129032263</v>
      </c>
      <c r="I704" s="147">
        <f>IFERROR(F704/SQRT(F704^2+U704), "X")</f>
        <v>2.3064516245550216E-3</v>
      </c>
      <c r="J704" s="148">
        <f>IFERROR(SQRT((1-I704^2)/U704), "X")</f>
        <v>2.6040582857879277E-4</v>
      </c>
      <c r="K704" s="148">
        <f t="shared" si="116"/>
        <v>3840.159820760015</v>
      </c>
      <c r="L704" s="149">
        <v>0</v>
      </c>
      <c r="M704" s="150">
        <v>1</v>
      </c>
      <c r="N704" s="149">
        <v>0</v>
      </c>
      <c r="O704" s="150">
        <v>0</v>
      </c>
      <c r="P704" s="150">
        <v>0</v>
      </c>
      <c r="Q704" s="150">
        <v>1</v>
      </c>
      <c r="R704" s="150">
        <v>0</v>
      </c>
      <c r="S704" s="149">
        <v>14746755</v>
      </c>
      <c r="T704" s="150">
        <v>5</v>
      </c>
      <c r="U704" s="150">
        <f t="shared" si="117"/>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41">
        <v>0</v>
      </c>
      <c r="BU704" s="155">
        <v>1</v>
      </c>
      <c r="BV704" s="141">
        <v>1</v>
      </c>
      <c r="BW704" s="141">
        <v>0</v>
      </c>
      <c r="BX704" s="141">
        <v>0</v>
      </c>
      <c r="BY704" s="155">
        <v>0</v>
      </c>
      <c r="BZ704" s="141">
        <v>0</v>
      </c>
      <c r="CA704" s="141">
        <v>0</v>
      </c>
      <c r="CB704" s="141">
        <v>0</v>
      </c>
      <c r="CC704" s="141">
        <v>0</v>
      </c>
      <c r="CD704" s="155">
        <v>1</v>
      </c>
      <c r="CE704" s="141">
        <v>0</v>
      </c>
      <c r="CF704" s="141">
        <v>0</v>
      </c>
      <c r="CG704" s="141">
        <v>0</v>
      </c>
      <c r="CH704" s="141">
        <v>0</v>
      </c>
      <c r="CI704" s="141">
        <v>0</v>
      </c>
      <c r="CJ704" s="141">
        <v>0</v>
      </c>
      <c r="CK704" s="141">
        <v>0</v>
      </c>
      <c r="CL704">
        <v>0</v>
      </c>
      <c r="CM704" s="141">
        <v>0</v>
      </c>
      <c r="CN704" s="141">
        <v>0</v>
      </c>
      <c r="CO704" s="141">
        <v>0</v>
      </c>
      <c r="CP704" s="155">
        <v>1</v>
      </c>
      <c r="CQ704">
        <v>3.0070000000000001</v>
      </c>
      <c r="CR704">
        <v>32</v>
      </c>
      <c r="CS704">
        <v>1</v>
      </c>
      <c r="CT704">
        <v>0</v>
      </c>
      <c r="CU704">
        <v>43</v>
      </c>
      <c r="CV704" s="157"/>
      <c r="DA704" s="33" t="s">
        <v>85</v>
      </c>
    </row>
    <row r="705" spans="1:105" x14ac:dyDescent="0.25">
      <c r="A705">
        <v>704</v>
      </c>
      <c r="B705">
        <v>45</v>
      </c>
      <c r="C705" s="24" t="s">
        <v>470</v>
      </c>
      <c r="D705" s="12">
        <v>6.4</v>
      </c>
      <c r="E705" s="13">
        <v>0.1</v>
      </c>
      <c r="F705" s="7">
        <v>9.8571428571428594</v>
      </c>
      <c r="G705" s="7">
        <f t="shared" si="114"/>
        <v>6.3000000000000007</v>
      </c>
      <c r="H705" s="15">
        <f t="shared" si="115"/>
        <v>6.5</v>
      </c>
      <c r="I705" s="11">
        <f>IFERROR(F705/SQRT(F705^2+U705), "X")</f>
        <v>9.0603625683672084E-2</v>
      </c>
      <c r="J705" s="32">
        <f>IFERROR(SQRT((1-I705^2)/U705), "X")</f>
        <v>9.1916721708073107E-3</v>
      </c>
      <c r="K705" s="32">
        <f t="shared" si="116"/>
        <v>108.79413249484608</v>
      </c>
      <c r="L705" s="8">
        <v>0</v>
      </c>
      <c r="M705" s="9">
        <v>1</v>
      </c>
      <c r="N705" s="8">
        <v>0</v>
      </c>
      <c r="O705" s="9">
        <v>0</v>
      </c>
      <c r="P705" s="9">
        <v>1</v>
      </c>
      <c r="Q705" s="9">
        <v>0</v>
      </c>
      <c r="R705" s="9">
        <v>0</v>
      </c>
      <c r="S705" s="8">
        <v>11742</v>
      </c>
      <c r="T705" s="9">
        <v>2</v>
      </c>
      <c r="U705" s="9">
        <f t="shared" si="117"/>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21">1-AR705</f>
        <v>0.78400000000000003</v>
      </c>
      <c r="AR705" s="39">
        <v>0.216</v>
      </c>
      <c r="AS705" s="38">
        <f t="shared" ref="AS705:AS734" si="122">1-AT705</f>
        <v>0.76300000000000001</v>
      </c>
      <c r="AT705" s="39">
        <v>0.23699999999999999</v>
      </c>
      <c r="AU705">
        <v>0</v>
      </c>
      <c r="AV705" s="17">
        <v>1</v>
      </c>
      <c r="AW705">
        <f t="shared" ref="AW705:AW734" si="12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W705+X705+6</f>
        <v>32.11</v>
      </c>
      <c r="BN705">
        <v>1</v>
      </c>
      <c r="BO705">
        <v>0</v>
      </c>
      <c r="BP705">
        <v>0</v>
      </c>
      <c r="BQ705">
        <v>0</v>
      </c>
      <c r="BR705">
        <v>0</v>
      </c>
      <c r="BS705">
        <v>0</v>
      </c>
      <c r="BT705">
        <v>0</v>
      </c>
      <c r="BU705" s="17">
        <v>0</v>
      </c>
      <c r="BV705">
        <v>0</v>
      </c>
      <c r="BW705">
        <v>0</v>
      </c>
      <c r="BX705">
        <v>1</v>
      </c>
      <c r="BY705" s="17">
        <v>0</v>
      </c>
      <c r="BZ705">
        <v>0</v>
      </c>
      <c r="CA705">
        <v>0</v>
      </c>
      <c r="CB705">
        <v>0</v>
      </c>
      <c r="CC705">
        <v>0</v>
      </c>
      <c r="CD705" s="17">
        <v>0</v>
      </c>
      <c r="CE705">
        <v>0</v>
      </c>
      <c r="CF705">
        <v>0</v>
      </c>
      <c r="CG705">
        <v>1</v>
      </c>
      <c r="CH705">
        <v>0</v>
      </c>
      <c r="CI705">
        <v>0</v>
      </c>
      <c r="CJ705">
        <v>0</v>
      </c>
      <c r="CK705">
        <v>0</v>
      </c>
      <c r="CL705">
        <v>1</v>
      </c>
      <c r="CM705">
        <v>0</v>
      </c>
      <c r="CN705">
        <v>0</v>
      </c>
      <c r="CO705">
        <v>0</v>
      </c>
      <c r="CP705" s="17">
        <v>1</v>
      </c>
      <c r="CQ705">
        <v>2.3E-2</v>
      </c>
      <c r="CR705">
        <v>13</v>
      </c>
      <c r="CS705">
        <v>1</v>
      </c>
      <c r="CT705">
        <v>0</v>
      </c>
      <c r="CU705">
        <v>34</v>
      </c>
      <c r="DA705" s="33" t="s">
        <v>85</v>
      </c>
    </row>
    <row r="706" spans="1:105" x14ac:dyDescent="0.25">
      <c r="A706">
        <v>705</v>
      </c>
      <c r="B706">
        <v>45</v>
      </c>
      <c r="C706" s="24" t="s">
        <v>470</v>
      </c>
      <c r="D706" s="12">
        <v>5.9</v>
      </c>
      <c r="E706" s="13">
        <v>0.1</v>
      </c>
      <c r="F706" s="7">
        <v>10.8571428571429</v>
      </c>
      <c r="G706" s="7">
        <f t="shared" ref="G706:G769" si="124">D706-E706</f>
        <v>5.8000000000000007</v>
      </c>
      <c r="H706" s="15">
        <f t="shared" ref="H706:H769" si="125">D706+E706</f>
        <v>6</v>
      </c>
      <c r="I706" s="11">
        <f>IFERROR(F706/SQRT(F706^2+U706), "X")</f>
        <v>5.2448816408867345E-2</v>
      </c>
      <c r="J706" s="32">
        <f>IFERROR(SQRT((1-I706^2)/U706), "X")</f>
        <v>4.8308120376588147E-3</v>
      </c>
      <c r="K706" s="32">
        <f t="shared" ref="K706:K769" si="126">IFERROR(1/J706, "X")</f>
        <v>207.0045350977133</v>
      </c>
      <c r="L706" s="8">
        <v>0</v>
      </c>
      <c r="M706" s="9">
        <v>1</v>
      </c>
      <c r="N706" s="8">
        <v>0</v>
      </c>
      <c r="O706" s="9">
        <v>0</v>
      </c>
      <c r="P706" s="9">
        <v>1</v>
      </c>
      <c r="Q706" s="9">
        <v>0</v>
      </c>
      <c r="R706" s="9">
        <v>0</v>
      </c>
      <c r="S706" s="8">
        <v>42737</v>
      </c>
      <c r="T706" s="9">
        <v>3</v>
      </c>
      <c r="U706" s="9">
        <f t="shared" ref="U706:U769" si="127">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21"/>
        <v>0.78400000000000003</v>
      </c>
      <c r="AR706" s="39">
        <v>0.216</v>
      </c>
      <c r="AS706" s="38">
        <f t="shared" si="122"/>
        <v>0.76300000000000001</v>
      </c>
      <c r="AT706" s="39">
        <v>0.23699999999999999</v>
      </c>
      <c r="AU706">
        <v>0</v>
      </c>
      <c r="AV706" s="17">
        <v>1</v>
      </c>
      <c r="AW706">
        <f t="shared" si="12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W706+X706+6</f>
        <v>32.11</v>
      </c>
      <c r="BN706">
        <v>1</v>
      </c>
      <c r="BO706">
        <v>0</v>
      </c>
      <c r="BP706">
        <v>0</v>
      </c>
      <c r="BQ706">
        <v>0</v>
      </c>
      <c r="BR706">
        <v>0</v>
      </c>
      <c r="BS706">
        <v>0</v>
      </c>
      <c r="BT706">
        <v>0</v>
      </c>
      <c r="BU706" s="17">
        <v>0</v>
      </c>
      <c r="BV706">
        <v>0</v>
      </c>
      <c r="BW706">
        <v>0</v>
      </c>
      <c r="BX706">
        <v>1</v>
      </c>
      <c r="BY706" s="17">
        <v>0</v>
      </c>
      <c r="BZ706">
        <v>0</v>
      </c>
      <c r="CA706">
        <v>0</v>
      </c>
      <c r="CB706">
        <v>0</v>
      </c>
      <c r="CC706">
        <v>0</v>
      </c>
      <c r="CD706" s="17">
        <v>0</v>
      </c>
      <c r="CE706">
        <v>0</v>
      </c>
      <c r="CF706">
        <v>0</v>
      </c>
      <c r="CG706">
        <v>1</v>
      </c>
      <c r="CH706">
        <v>0</v>
      </c>
      <c r="CI706">
        <v>0</v>
      </c>
      <c r="CJ706">
        <v>0</v>
      </c>
      <c r="CK706">
        <v>0</v>
      </c>
      <c r="CL706">
        <v>1</v>
      </c>
      <c r="CM706">
        <v>0</v>
      </c>
      <c r="CN706">
        <v>0</v>
      </c>
      <c r="CO706">
        <v>0</v>
      </c>
      <c r="CP706" s="17">
        <v>1</v>
      </c>
      <c r="CQ706">
        <v>2.3E-2</v>
      </c>
      <c r="CR706">
        <v>13</v>
      </c>
      <c r="CS706">
        <v>1</v>
      </c>
      <c r="CT706">
        <v>0</v>
      </c>
      <c r="CU706">
        <v>34</v>
      </c>
      <c r="DA706" s="33" t="s">
        <v>85</v>
      </c>
    </row>
    <row r="707" spans="1:105" x14ac:dyDescent="0.25">
      <c r="A707">
        <v>706</v>
      </c>
      <c r="B707">
        <v>45</v>
      </c>
      <c r="C707" s="24" t="s">
        <v>470</v>
      </c>
      <c r="D707" s="12">
        <v>6.4</v>
      </c>
      <c r="E707" s="13">
        <v>0.1</v>
      </c>
      <c r="F707" s="7">
        <v>11.8571428571429</v>
      </c>
      <c r="G707" s="7">
        <f t="shared" si="124"/>
        <v>6.3000000000000007</v>
      </c>
      <c r="H707" s="15">
        <f t="shared" si="125"/>
        <v>6.5</v>
      </c>
      <c r="I707" s="11">
        <f>IFERROR(F707/SQRT(F707^2+U707), "X")</f>
        <v>6.9709808167266851E-2</v>
      </c>
      <c r="J707" s="32">
        <f>IFERROR(SQRT((1-I707^2)/U707), "X")</f>
        <v>5.8791404478417617E-3</v>
      </c>
      <c r="K707" s="32">
        <f t="shared" si="126"/>
        <v>170.09289178779545</v>
      </c>
      <c r="L707" s="8">
        <v>0</v>
      </c>
      <c r="M707" s="9">
        <v>1</v>
      </c>
      <c r="N707" s="8">
        <v>0</v>
      </c>
      <c r="O707" s="9">
        <v>0</v>
      </c>
      <c r="P707" s="9">
        <v>1</v>
      </c>
      <c r="Q707" s="9">
        <v>0</v>
      </c>
      <c r="R707" s="9">
        <v>0</v>
      </c>
      <c r="S707" s="8">
        <v>28796</v>
      </c>
      <c r="T707" s="9">
        <v>4</v>
      </c>
      <c r="U707" s="9">
        <f t="shared" si="127"/>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21"/>
        <v>0.78200000000000003</v>
      </c>
      <c r="AR707" s="39">
        <v>0.218</v>
      </c>
      <c r="AS707" s="38">
        <f t="shared" si="122"/>
        <v>0.77600000000000002</v>
      </c>
      <c r="AT707" s="39">
        <v>0.224</v>
      </c>
      <c r="AU707">
        <v>0</v>
      </c>
      <c r="AV707" s="17">
        <v>1</v>
      </c>
      <c r="AW707">
        <f t="shared" si="12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W707+X707+6</f>
        <v>32.361000000000004</v>
      </c>
      <c r="BN707">
        <v>1</v>
      </c>
      <c r="BO707">
        <v>0</v>
      </c>
      <c r="BP707">
        <v>0</v>
      </c>
      <c r="BQ707">
        <v>0</v>
      </c>
      <c r="BR707">
        <v>0</v>
      </c>
      <c r="BS707">
        <v>0</v>
      </c>
      <c r="BT707">
        <v>0</v>
      </c>
      <c r="BU707" s="17">
        <v>0</v>
      </c>
      <c r="BV707">
        <v>0</v>
      </c>
      <c r="BW707">
        <v>0</v>
      </c>
      <c r="BX707">
        <v>1</v>
      </c>
      <c r="BY707" s="17">
        <v>0</v>
      </c>
      <c r="BZ707">
        <v>0</v>
      </c>
      <c r="CA707">
        <v>0</v>
      </c>
      <c r="CB707">
        <v>0</v>
      </c>
      <c r="CC707">
        <v>0</v>
      </c>
      <c r="CD707" s="17">
        <v>0</v>
      </c>
      <c r="CE707">
        <v>0</v>
      </c>
      <c r="CF707">
        <v>0</v>
      </c>
      <c r="CG707">
        <v>1</v>
      </c>
      <c r="CH707">
        <v>0</v>
      </c>
      <c r="CI707">
        <v>0</v>
      </c>
      <c r="CJ707">
        <v>0</v>
      </c>
      <c r="CK707">
        <v>0</v>
      </c>
      <c r="CL707">
        <v>1</v>
      </c>
      <c r="CM707">
        <v>0</v>
      </c>
      <c r="CN707">
        <v>0</v>
      </c>
      <c r="CO707">
        <v>0</v>
      </c>
      <c r="CP707" s="17">
        <v>1</v>
      </c>
      <c r="CQ707">
        <v>2.3E-2</v>
      </c>
      <c r="CR707">
        <v>13</v>
      </c>
      <c r="CS707">
        <v>1</v>
      </c>
      <c r="CT707">
        <v>0</v>
      </c>
      <c r="CU707">
        <v>34</v>
      </c>
      <c r="DA707" s="33" t="s">
        <v>85</v>
      </c>
    </row>
    <row r="708" spans="1:105" x14ac:dyDescent="0.25">
      <c r="A708">
        <v>707</v>
      </c>
      <c r="B708">
        <v>45</v>
      </c>
      <c r="C708" s="24" t="s">
        <v>470</v>
      </c>
      <c r="D708" s="12">
        <v>5.7</v>
      </c>
      <c r="E708" s="13">
        <v>0.1</v>
      </c>
      <c r="F708" s="7">
        <v>12.8571428571429</v>
      </c>
      <c r="G708" s="7">
        <f t="shared" si="124"/>
        <v>5.6000000000000005</v>
      </c>
      <c r="H708" s="15">
        <f t="shared" si="125"/>
        <v>5.8</v>
      </c>
      <c r="I708" s="11">
        <f>IFERROR(F708/SQRT(F708^2+U708), "X")</f>
        <v>6.162665043343088E-2</v>
      </c>
      <c r="J708" s="32">
        <f>IFERROR(SQRT((1-I708^2)/U708), "X")</f>
        <v>4.7931839226001641E-3</v>
      </c>
      <c r="K708" s="32">
        <f t="shared" si="126"/>
        <v>208.6295907162955</v>
      </c>
      <c r="L708" s="8">
        <v>0</v>
      </c>
      <c r="M708" s="9">
        <v>1</v>
      </c>
      <c r="N708" s="8">
        <v>0</v>
      </c>
      <c r="O708" s="9">
        <v>0</v>
      </c>
      <c r="P708" s="9">
        <v>1</v>
      </c>
      <c r="Q708" s="9">
        <v>0</v>
      </c>
      <c r="R708" s="9">
        <v>0</v>
      </c>
      <c r="S708" s="8">
        <v>43367</v>
      </c>
      <c r="T708" s="9">
        <v>5</v>
      </c>
      <c r="U708" s="9">
        <f t="shared" si="127"/>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21"/>
        <v>0.78200000000000003</v>
      </c>
      <c r="AR708" s="39">
        <v>0.218</v>
      </c>
      <c r="AS708" s="38">
        <f t="shared" si="122"/>
        <v>0.77600000000000002</v>
      </c>
      <c r="AT708" s="39">
        <v>0.224</v>
      </c>
      <c r="AU708">
        <v>0</v>
      </c>
      <c r="AV708" s="17">
        <v>1</v>
      </c>
      <c r="AW708">
        <f t="shared" si="12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W708+X708+6</f>
        <v>32.361000000000004</v>
      </c>
      <c r="BN708">
        <v>1</v>
      </c>
      <c r="BO708">
        <v>0</v>
      </c>
      <c r="BP708">
        <v>0</v>
      </c>
      <c r="BQ708">
        <v>0</v>
      </c>
      <c r="BR708">
        <v>0</v>
      </c>
      <c r="BS708">
        <v>0</v>
      </c>
      <c r="BT708">
        <v>0</v>
      </c>
      <c r="BU708" s="17">
        <v>0</v>
      </c>
      <c r="BV708">
        <v>0</v>
      </c>
      <c r="BW708">
        <v>0</v>
      </c>
      <c r="BX708">
        <v>1</v>
      </c>
      <c r="BY708" s="17">
        <v>0</v>
      </c>
      <c r="BZ708">
        <v>0</v>
      </c>
      <c r="CA708">
        <v>0</v>
      </c>
      <c r="CB708">
        <v>0</v>
      </c>
      <c r="CC708">
        <v>0</v>
      </c>
      <c r="CD708" s="17">
        <v>0</v>
      </c>
      <c r="CE708">
        <v>0</v>
      </c>
      <c r="CF708">
        <v>0</v>
      </c>
      <c r="CG708">
        <v>1</v>
      </c>
      <c r="CH708">
        <v>0</v>
      </c>
      <c r="CI708">
        <v>0</v>
      </c>
      <c r="CJ708">
        <v>0</v>
      </c>
      <c r="CK708">
        <v>0</v>
      </c>
      <c r="CL708">
        <v>1</v>
      </c>
      <c r="CM708">
        <v>0</v>
      </c>
      <c r="CN708">
        <v>0</v>
      </c>
      <c r="CO708">
        <v>0</v>
      </c>
      <c r="CP708" s="17">
        <v>1</v>
      </c>
      <c r="CQ708">
        <v>2.3E-2</v>
      </c>
      <c r="CR708">
        <v>13</v>
      </c>
      <c r="CS708">
        <v>1</v>
      </c>
      <c r="CT708">
        <v>0</v>
      </c>
      <c r="CU708">
        <v>34</v>
      </c>
      <c r="DA708" s="33" t="s">
        <v>85</v>
      </c>
    </row>
    <row r="709" spans="1:105" x14ac:dyDescent="0.25">
      <c r="A709">
        <v>708</v>
      </c>
      <c r="B709">
        <v>45</v>
      </c>
      <c r="C709" s="24" t="s">
        <v>470</v>
      </c>
      <c r="D709" s="12">
        <v>6.7</v>
      </c>
      <c r="E709" s="13">
        <v>0.1</v>
      </c>
      <c r="F709" s="7">
        <v>13.8571428571429</v>
      </c>
      <c r="G709" s="7">
        <f t="shared" si="124"/>
        <v>6.6000000000000005</v>
      </c>
      <c r="H709" s="15">
        <f t="shared" si="125"/>
        <v>6.8</v>
      </c>
      <c r="I709" s="11">
        <f>IFERROR(F709/SQRT(F709^2+U709), "X")</f>
        <v>8.1205475525368942E-2</v>
      </c>
      <c r="J709" s="32">
        <f>IFERROR(SQRT((1-I709^2)/U709), "X")</f>
        <v>5.8601889554389776E-3</v>
      </c>
      <c r="K709" s="32">
        <f t="shared" si="126"/>
        <v>170.64296178912059</v>
      </c>
      <c r="L709" s="8">
        <v>0</v>
      </c>
      <c r="M709" s="9">
        <v>1</v>
      </c>
      <c r="N709" s="8">
        <v>0</v>
      </c>
      <c r="O709" s="9">
        <v>0</v>
      </c>
      <c r="P709" s="9">
        <v>1</v>
      </c>
      <c r="Q709" s="9">
        <v>0</v>
      </c>
      <c r="R709" s="9">
        <v>0</v>
      </c>
      <c r="S709" s="8">
        <v>28934</v>
      </c>
      <c r="T709" s="9">
        <v>6</v>
      </c>
      <c r="U709" s="9">
        <f t="shared" si="127"/>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21"/>
        <v>0.77900000000000003</v>
      </c>
      <c r="AR709" s="39">
        <v>0.221</v>
      </c>
      <c r="AS709" s="38">
        <f t="shared" si="122"/>
        <v>0.78800000000000003</v>
      </c>
      <c r="AT709" s="39">
        <v>0.21199999999999999</v>
      </c>
      <c r="AU709">
        <v>0</v>
      </c>
      <c r="AV709" s="17">
        <v>1</v>
      </c>
      <c r="AW709">
        <f t="shared" si="12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W709+X709+6</f>
        <v>32.579000000000001</v>
      </c>
      <c r="BN709">
        <v>1</v>
      </c>
      <c r="BO709">
        <v>0</v>
      </c>
      <c r="BP709">
        <v>0</v>
      </c>
      <c r="BQ709">
        <v>0</v>
      </c>
      <c r="BR709">
        <v>0</v>
      </c>
      <c r="BS709">
        <v>0</v>
      </c>
      <c r="BT709">
        <v>0</v>
      </c>
      <c r="BU709" s="17">
        <v>0</v>
      </c>
      <c r="BV709">
        <v>0</v>
      </c>
      <c r="BW709">
        <v>0</v>
      </c>
      <c r="BX709">
        <v>1</v>
      </c>
      <c r="BY709" s="17">
        <v>0</v>
      </c>
      <c r="BZ709">
        <v>0</v>
      </c>
      <c r="CA709">
        <v>0</v>
      </c>
      <c r="CB709">
        <v>0</v>
      </c>
      <c r="CC709">
        <v>0</v>
      </c>
      <c r="CD709" s="17">
        <v>0</v>
      </c>
      <c r="CE709">
        <v>0</v>
      </c>
      <c r="CF709">
        <v>0</v>
      </c>
      <c r="CG709">
        <v>1</v>
      </c>
      <c r="CH709">
        <v>0</v>
      </c>
      <c r="CI709">
        <v>0</v>
      </c>
      <c r="CJ709">
        <v>0</v>
      </c>
      <c r="CK709">
        <v>0</v>
      </c>
      <c r="CL709">
        <v>1</v>
      </c>
      <c r="CM709">
        <v>0</v>
      </c>
      <c r="CN709">
        <v>0</v>
      </c>
      <c r="CO709">
        <v>0</v>
      </c>
      <c r="CP709" s="17">
        <v>1</v>
      </c>
      <c r="CQ709">
        <v>2.3E-2</v>
      </c>
      <c r="CR709">
        <v>13</v>
      </c>
      <c r="CS709">
        <v>1</v>
      </c>
      <c r="CT709">
        <v>0</v>
      </c>
      <c r="CU709">
        <v>34</v>
      </c>
      <c r="DA709" s="33" t="s">
        <v>85</v>
      </c>
    </row>
    <row r="710" spans="1:105" x14ac:dyDescent="0.25">
      <c r="A710">
        <v>709</v>
      </c>
      <c r="B710">
        <v>45</v>
      </c>
      <c r="C710" s="24" t="s">
        <v>470</v>
      </c>
      <c r="D710" s="12">
        <v>5.8</v>
      </c>
      <c r="E710" s="13">
        <v>0.1</v>
      </c>
      <c r="F710" s="7">
        <v>14.8571428571429</v>
      </c>
      <c r="G710" s="7">
        <f t="shared" si="124"/>
        <v>5.7</v>
      </c>
      <c r="H710" s="15">
        <f t="shared" si="125"/>
        <v>5.8999999999999995</v>
      </c>
      <c r="I710" s="11">
        <f>IFERROR(F710/SQRT(F710^2+U710), "X")</f>
        <v>6.998226275353496E-2</v>
      </c>
      <c r="J710" s="32">
        <f>IFERROR(SQRT((1-I710^2)/U710), "X")</f>
        <v>4.7103446084109934E-3</v>
      </c>
      <c r="K710" s="32">
        <f t="shared" si="126"/>
        <v>212.29869216242844</v>
      </c>
      <c r="L710" s="8">
        <v>0</v>
      </c>
      <c r="M710" s="9">
        <v>1</v>
      </c>
      <c r="N710" s="8">
        <v>0</v>
      </c>
      <c r="O710" s="9">
        <v>0</v>
      </c>
      <c r="P710" s="9">
        <v>1</v>
      </c>
      <c r="Q710" s="9">
        <v>0</v>
      </c>
      <c r="R710" s="9">
        <v>0</v>
      </c>
      <c r="S710" s="8">
        <v>44858</v>
      </c>
      <c r="T710" s="9">
        <v>7</v>
      </c>
      <c r="U710" s="9">
        <f t="shared" si="127"/>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21"/>
        <v>0.77900000000000003</v>
      </c>
      <c r="AR710" s="39">
        <v>0.221</v>
      </c>
      <c r="AS710" s="38">
        <f t="shared" si="122"/>
        <v>0.78800000000000003</v>
      </c>
      <c r="AT710" s="39">
        <v>0.21199999999999999</v>
      </c>
      <c r="AU710">
        <v>0</v>
      </c>
      <c r="AV710" s="17">
        <v>1</v>
      </c>
      <c r="AW710">
        <f t="shared" si="12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W710+X710+6</f>
        <v>32.579000000000001</v>
      </c>
      <c r="BN710">
        <v>1</v>
      </c>
      <c r="BO710">
        <v>0</v>
      </c>
      <c r="BP710">
        <v>0</v>
      </c>
      <c r="BQ710">
        <v>0</v>
      </c>
      <c r="BR710">
        <v>0</v>
      </c>
      <c r="BS710">
        <v>0</v>
      </c>
      <c r="BT710">
        <v>0</v>
      </c>
      <c r="BU710" s="17">
        <v>0</v>
      </c>
      <c r="BV710">
        <v>0</v>
      </c>
      <c r="BW710">
        <v>0</v>
      </c>
      <c r="BX710">
        <v>1</v>
      </c>
      <c r="BY710" s="17">
        <v>0</v>
      </c>
      <c r="BZ710">
        <v>0</v>
      </c>
      <c r="CA710">
        <v>0</v>
      </c>
      <c r="CB710">
        <v>0</v>
      </c>
      <c r="CC710">
        <v>0</v>
      </c>
      <c r="CD710" s="17">
        <v>0</v>
      </c>
      <c r="CE710">
        <v>0</v>
      </c>
      <c r="CF710">
        <v>0</v>
      </c>
      <c r="CG710">
        <v>1</v>
      </c>
      <c r="CH710">
        <v>0</v>
      </c>
      <c r="CI710">
        <v>0</v>
      </c>
      <c r="CJ710">
        <v>0</v>
      </c>
      <c r="CK710">
        <v>0</v>
      </c>
      <c r="CL710">
        <v>1</v>
      </c>
      <c r="CM710">
        <v>0</v>
      </c>
      <c r="CN710">
        <v>0</v>
      </c>
      <c r="CO710">
        <v>0</v>
      </c>
      <c r="CP710" s="17">
        <v>1</v>
      </c>
      <c r="CQ710">
        <v>2.3E-2</v>
      </c>
      <c r="CR710">
        <v>13</v>
      </c>
      <c r="CS710">
        <v>1</v>
      </c>
      <c r="CT710">
        <v>0</v>
      </c>
      <c r="CU710">
        <v>34</v>
      </c>
      <c r="DA710" s="33" t="s">
        <v>85</v>
      </c>
    </row>
    <row r="711" spans="1:105" x14ac:dyDescent="0.25">
      <c r="A711">
        <v>710</v>
      </c>
      <c r="B711">
        <v>45</v>
      </c>
      <c r="C711" s="24" t="s">
        <v>470</v>
      </c>
      <c r="D711" s="12">
        <v>6.2</v>
      </c>
      <c r="E711" s="13">
        <v>0.1</v>
      </c>
      <c r="F711" s="7">
        <v>15.8571428571429</v>
      </c>
      <c r="G711" s="7">
        <f t="shared" si="124"/>
        <v>6.1000000000000005</v>
      </c>
      <c r="H711" s="15">
        <f t="shared" si="125"/>
        <v>6.3</v>
      </c>
      <c r="I711" s="11">
        <f>IFERROR(F711/SQRT(F711^2+U711), "X")</f>
        <v>9.0907414049634136E-2</v>
      </c>
      <c r="J711" s="32">
        <f>IFERROR(SQRT((1-I711^2)/U711), "X")</f>
        <v>5.7328999851120471E-3</v>
      </c>
      <c r="K711" s="32">
        <f t="shared" si="126"/>
        <v>174.4317889021145</v>
      </c>
      <c r="L711" s="8">
        <v>0</v>
      </c>
      <c r="M711" s="9">
        <v>1</v>
      </c>
      <c r="N711" s="8">
        <v>0</v>
      </c>
      <c r="O711" s="9">
        <v>0</v>
      </c>
      <c r="P711" s="9">
        <v>1</v>
      </c>
      <c r="Q711" s="9">
        <v>0</v>
      </c>
      <c r="R711" s="9">
        <v>0</v>
      </c>
      <c r="S711" s="8">
        <v>30184</v>
      </c>
      <c r="T711" s="9">
        <v>8</v>
      </c>
      <c r="U711" s="9">
        <f t="shared" si="127"/>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21"/>
        <v>0.77900000000000003</v>
      </c>
      <c r="AR711" s="39">
        <v>0.221</v>
      </c>
      <c r="AS711" s="38">
        <f t="shared" si="122"/>
        <v>0.78700000000000003</v>
      </c>
      <c r="AT711" s="39">
        <v>0.21299999999999999</v>
      </c>
      <c r="AU711">
        <v>0</v>
      </c>
      <c r="AV711" s="17">
        <v>1</v>
      </c>
      <c r="AW711">
        <f t="shared" si="12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W711+X711+6</f>
        <v>32.802999999999997</v>
      </c>
      <c r="BN711">
        <v>1</v>
      </c>
      <c r="BO711">
        <v>0</v>
      </c>
      <c r="BP711">
        <v>0</v>
      </c>
      <c r="BQ711">
        <v>0</v>
      </c>
      <c r="BR711">
        <v>0</v>
      </c>
      <c r="BS711">
        <v>0</v>
      </c>
      <c r="BT711">
        <v>0</v>
      </c>
      <c r="BU711" s="17">
        <v>0</v>
      </c>
      <c r="BV711">
        <v>0</v>
      </c>
      <c r="BW711">
        <v>0</v>
      </c>
      <c r="BX711">
        <v>1</v>
      </c>
      <c r="BY711" s="17">
        <v>0</v>
      </c>
      <c r="BZ711">
        <v>0</v>
      </c>
      <c r="CA711">
        <v>0</v>
      </c>
      <c r="CB711">
        <v>0</v>
      </c>
      <c r="CC711">
        <v>0</v>
      </c>
      <c r="CD711" s="17">
        <v>0</v>
      </c>
      <c r="CE711">
        <v>0</v>
      </c>
      <c r="CF711">
        <v>0</v>
      </c>
      <c r="CG711">
        <v>1</v>
      </c>
      <c r="CH711">
        <v>0</v>
      </c>
      <c r="CI711">
        <v>0</v>
      </c>
      <c r="CJ711">
        <v>0</v>
      </c>
      <c r="CK711">
        <v>0</v>
      </c>
      <c r="CL711">
        <v>1</v>
      </c>
      <c r="CM711">
        <v>0</v>
      </c>
      <c r="CN711">
        <v>0</v>
      </c>
      <c r="CO711">
        <v>0</v>
      </c>
      <c r="CP711" s="17">
        <v>1</v>
      </c>
      <c r="CQ711">
        <v>2.3E-2</v>
      </c>
      <c r="CR711">
        <v>13</v>
      </c>
      <c r="CS711">
        <v>1</v>
      </c>
      <c r="CT711">
        <v>0</v>
      </c>
      <c r="CU711">
        <v>34</v>
      </c>
      <c r="DA711" s="33" t="s">
        <v>85</v>
      </c>
    </row>
    <row r="712" spans="1:105" x14ac:dyDescent="0.25">
      <c r="A712">
        <v>711</v>
      </c>
      <c r="B712">
        <v>45</v>
      </c>
      <c r="C712" s="24" t="s">
        <v>470</v>
      </c>
      <c r="D712" s="12">
        <v>5.3</v>
      </c>
      <c r="E712" s="13">
        <v>0.1</v>
      </c>
      <c r="F712" s="7">
        <v>16.8571428571429</v>
      </c>
      <c r="G712" s="7">
        <f t="shared" si="124"/>
        <v>5.2</v>
      </c>
      <c r="H712" s="15">
        <f t="shared" si="125"/>
        <v>5.3999999999999995</v>
      </c>
      <c r="I712" s="11">
        <f>IFERROR(F712/SQRT(F712^2+U712), "X")</f>
        <v>7.9462540652765284E-2</v>
      </c>
      <c r="J712" s="32">
        <f>IFERROR(SQRT((1-I712^2)/U712), "X")</f>
        <v>4.7138795302487761E-3</v>
      </c>
      <c r="K712" s="32">
        <f t="shared" si="126"/>
        <v>212.13949011277018</v>
      </c>
      <c r="L712" s="8">
        <v>0</v>
      </c>
      <c r="M712" s="9">
        <v>1</v>
      </c>
      <c r="N712" s="8">
        <v>0</v>
      </c>
      <c r="O712" s="9">
        <v>0</v>
      </c>
      <c r="P712" s="9">
        <v>1</v>
      </c>
      <c r="Q712" s="9">
        <v>0</v>
      </c>
      <c r="R712" s="9">
        <v>0</v>
      </c>
      <c r="S712" s="8">
        <v>44729</v>
      </c>
      <c r="T712" s="9">
        <v>9</v>
      </c>
      <c r="U712" s="9">
        <f t="shared" si="127"/>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21"/>
        <v>0.77900000000000003</v>
      </c>
      <c r="AR712" s="39">
        <v>0.221</v>
      </c>
      <c r="AS712" s="38">
        <f t="shared" si="122"/>
        <v>0.78700000000000003</v>
      </c>
      <c r="AT712" s="39">
        <v>0.21299999999999999</v>
      </c>
      <c r="AU712">
        <v>0</v>
      </c>
      <c r="AV712" s="17">
        <v>1</v>
      </c>
      <c r="AW712">
        <f t="shared" si="12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W712+X712+6</f>
        <v>32.802999999999997</v>
      </c>
      <c r="BN712">
        <v>1</v>
      </c>
      <c r="BO712">
        <v>0</v>
      </c>
      <c r="BP712">
        <v>0</v>
      </c>
      <c r="BQ712">
        <v>0</v>
      </c>
      <c r="BR712">
        <v>0</v>
      </c>
      <c r="BS712">
        <v>0</v>
      </c>
      <c r="BT712">
        <v>0</v>
      </c>
      <c r="BU712" s="17">
        <v>0</v>
      </c>
      <c r="BV712">
        <v>0</v>
      </c>
      <c r="BW712">
        <v>0</v>
      </c>
      <c r="BX712">
        <v>1</v>
      </c>
      <c r="BY712" s="17">
        <v>0</v>
      </c>
      <c r="BZ712">
        <v>0</v>
      </c>
      <c r="CA712">
        <v>0</v>
      </c>
      <c r="CB712">
        <v>0</v>
      </c>
      <c r="CC712">
        <v>0</v>
      </c>
      <c r="CD712" s="17">
        <v>0</v>
      </c>
      <c r="CE712">
        <v>0</v>
      </c>
      <c r="CF712">
        <v>0</v>
      </c>
      <c r="CG712">
        <v>1</v>
      </c>
      <c r="CH712">
        <v>0</v>
      </c>
      <c r="CI712">
        <v>0</v>
      </c>
      <c r="CJ712">
        <v>0</v>
      </c>
      <c r="CK712">
        <v>0</v>
      </c>
      <c r="CL712">
        <v>1</v>
      </c>
      <c r="CM712">
        <v>0</v>
      </c>
      <c r="CN712">
        <v>0</v>
      </c>
      <c r="CO712">
        <v>0</v>
      </c>
      <c r="CP712" s="17">
        <v>1</v>
      </c>
      <c r="CQ712">
        <v>2.3E-2</v>
      </c>
      <c r="CR712">
        <v>13</v>
      </c>
      <c r="CS712">
        <v>1</v>
      </c>
      <c r="CT712">
        <v>0</v>
      </c>
      <c r="CU712">
        <v>34</v>
      </c>
      <c r="DA712" s="33" t="s">
        <v>85</v>
      </c>
    </row>
    <row r="713" spans="1:105" x14ac:dyDescent="0.25">
      <c r="A713">
        <v>712</v>
      </c>
      <c r="B713">
        <v>45</v>
      </c>
      <c r="C713" s="24" t="s">
        <v>470</v>
      </c>
      <c r="D713" s="12">
        <v>5.7</v>
      </c>
      <c r="E713" s="13">
        <v>0.2</v>
      </c>
      <c r="F713" s="7">
        <v>17.8571428571429</v>
      </c>
      <c r="G713" s="7">
        <f t="shared" si="124"/>
        <v>5.5</v>
      </c>
      <c r="H713" s="15">
        <f t="shared" si="125"/>
        <v>5.9</v>
      </c>
      <c r="I713" s="11">
        <f>IFERROR(F713/SQRT(F713^2+U713), "X")</f>
        <v>0.10159251351266772</v>
      </c>
      <c r="J713" s="32">
        <f>IFERROR(SQRT((1-I713^2)/U713), "X")</f>
        <v>5.6891807567093786E-3</v>
      </c>
      <c r="K713" s="32">
        <f t="shared" si="126"/>
        <v>175.77223202491459</v>
      </c>
      <c r="L713" s="8">
        <v>0</v>
      </c>
      <c r="M713" s="9">
        <v>1</v>
      </c>
      <c r="N713" s="8">
        <v>0</v>
      </c>
      <c r="O713" s="9">
        <v>0</v>
      </c>
      <c r="P713" s="9">
        <v>1</v>
      </c>
      <c r="Q713" s="9">
        <v>0</v>
      </c>
      <c r="R713" s="9">
        <v>0</v>
      </c>
      <c r="S713" s="8">
        <v>30588</v>
      </c>
      <c r="T713" s="9">
        <v>10</v>
      </c>
      <c r="U713" s="9">
        <f t="shared" si="127"/>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21"/>
        <v>0.78400000000000003</v>
      </c>
      <c r="AR713" s="39">
        <v>0.216</v>
      </c>
      <c r="AS713" s="38">
        <f t="shared" si="122"/>
        <v>0.76300000000000001</v>
      </c>
      <c r="AT713" s="39">
        <v>0.23699999999999999</v>
      </c>
      <c r="AU713">
        <v>0</v>
      </c>
      <c r="AV713" s="17">
        <v>1</v>
      </c>
      <c r="AW713">
        <f t="shared" si="12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W713+X713+6</f>
        <v>32.11</v>
      </c>
      <c r="BN713">
        <v>1</v>
      </c>
      <c r="BO713">
        <v>0</v>
      </c>
      <c r="BP713">
        <v>0</v>
      </c>
      <c r="BQ713">
        <v>0</v>
      </c>
      <c r="BR713">
        <v>0</v>
      </c>
      <c r="BS713">
        <v>0</v>
      </c>
      <c r="BT713">
        <v>0</v>
      </c>
      <c r="BU713" s="17">
        <v>0</v>
      </c>
      <c r="BV713">
        <v>0</v>
      </c>
      <c r="BW713">
        <v>0</v>
      </c>
      <c r="BX713">
        <v>1</v>
      </c>
      <c r="BY713" s="17">
        <v>0</v>
      </c>
      <c r="BZ713">
        <v>0</v>
      </c>
      <c r="CA713">
        <v>0</v>
      </c>
      <c r="CB713">
        <v>0</v>
      </c>
      <c r="CC713">
        <v>0</v>
      </c>
      <c r="CD713" s="17">
        <v>0</v>
      </c>
      <c r="CE713">
        <v>0</v>
      </c>
      <c r="CF713">
        <v>0</v>
      </c>
      <c r="CG713">
        <v>1</v>
      </c>
      <c r="CH713">
        <v>0</v>
      </c>
      <c r="CI713">
        <v>0</v>
      </c>
      <c r="CJ713">
        <v>0</v>
      </c>
      <c r="CK713">
        <v>0</v>
      </c>
      <c r="CL713">
        <v>1</v>
      </c>
      <c r="CM713">
        <v>0</v>
      </c>
      <c r="CN713">
        <v>0</v>
      </c>
      <c r="CO713">
        <v>0</v>
      </c>
      <c r="CP713" s="17">
        <v>1</v>
      </c>
      <c r="CQ713">
        <v>2.3E-2</v>
      </c>
      <c r="CR713">
        <v>13</v>
      </c>
      <c r="CS713">
        <v>1</v>
      </c>
      <c r="CT713">
        <v>0</v>
      </c>
      <c r="CU713">
        <v>34</v>
      </c>
      <c r="DA713" s="33" t="s">
        <v>85</v>
      </c>
    </row>
    <row r="714" spans="1:105" x14ac:dyDescent="0.25">
      <c r="A714">
        <v>713</v>
      </c>
      <c r="B714">
        <v>45</v>
      </c>
      <c r="C714" s="24" t="s">
        <v>470</v>
      </c>
      <c r="D714" s="12">
        <v>4.7</v>
      </c>
      <c r="E714" s="13">
        <v>0.2</v>
      </c>
      <c r="F714" s="7">
        <v>18.8571428571429</v>
      </c>
      <c r="G714" s="7">
        <f t="shared" si="124"/>
        <v>4.5</v>
      </c>
      <c r="H714" s="15">
        <f t="shared" si="125"/>
        <v>4.9000000000000004</v>
      </c>
      <c r="I714" s="11">
        <f>IFERROR(F714/SQRT(F714^2+U714), "X")</f>
        <v>0.17153072758098822</v>
      </c>
      <c r="J714" s="32">
        <f>IFERROR(SQRT((1-I714^2)/U714), "X")</f>
        <v>9.0963264626281425E-3</v>
      </c>
      <c r="K714" s="32">
        <f t="shared" si="126"/>
        <v>109.93448884101248</v>
      </c>
      <c r="L714" s="8">
        <v>0</v>
      </c>
      <c r="M714" s="9">
        <v>1</v>
      </c>
      <c r="N714" s="8">
        <v>0</v>
      </c>
      <c r="O714" s="9">
        <v>0</v>
      </c>
      <c r="P714" s="9">
        <v>1</v>
      </c>
      <c r="Q714" s="9">
        <v>0</v>
      </c>
      <c r="R714" s="9">
        <v>0</v>
      </c>
      <c r="S714" s="8">
        <v>11742</v>
      </c>
      <c r="T714" s="9">
        <v>11</v>
      </c>
      <c r="U714" s="9">
        <f t="shared" si="127"/>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21"/>
        <v>0.78400000000000003</v>
      </c>
      <c r="AR714" s="39">
        <v>0.216</v>
      </c>
      <c r="AS714" s="38">
        <f t="shared" si="122"/>
        <v>0.76300000000000001</v>
      </c>
      <c r="AT714" s="39">
        <v>0.23699999999999999</v>
      </c>
      <c r="AU714">
        <v>0</v>
      </c>
      <c r="AV714" s="17">
        <v>1</v>
      </c>
      <c r="AW714">
        <f t="shared" si="12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W714+X714+6</f>
        <v>32.11</v>
      </c>
      <c r="BN714">
        <v>1</v>
      </c>
      <c r="BO714">
        <v>0</v>
      </c>
      <c r="BP714">
        <v>0</v>
      </c>
      <c r="BQ714">
        <v>0</v>
      </c>
      <c r="BR714">
        <v>0</v>
      </c>
      <c r="BS714">
        <v>0</v>
      </c>
      <c r="BT714">
        <v>0</v>
      </c>
      <c r="BU714" s="17">
        <v>0</v>
      </c>
      <c r="BV714">
        <v>0</v>
      </c>
      <c r="BW714">
        <v>0</v>
      </c>
      <c r="BX714">
        <v>1</v>
      </c>
      <c r="BY714" s="17">
        <v>0</v>
      </c>
      <c r="BZ714">
        <v>0</v>
      </c>
      <c r="CA714">
        <v>0</v>
      </c>
      <c r="CB714">
        <v>0</v>
      </c>
      <c r="CC714">
        <v>0</v>
      </c>
      <c r="CD714" s="17">
        <v>0</v>
      </c>
      <c r="CE714">
        <v>0</v>
      </c>
      <c r="CF714">
        <v>0</v>
      </c>
      <c r="CG714">
        <v>1</v>
      </c>
      <c r="CH714">
        <v>0</v>
      </c>
      <c r="CI714">
        <v>0</v>
      </c>
      <c r="CJ714">
        <v>0</v>
      </c>
      <c r="CK714">
        <v>0</v>
      </c>
      <c r="CL714">
        <v>1</v>
      </c>
      <c r="CM714">
        <v>0</v>
      </c>
      <c r="CN714">
        <v>0</v>
      </c>
      <c r="CO714">
        <v>0</v>
      </c>
      <c r="CP714" s="17">
        <v>1</v>
      </c>
      <c r="CQ714">
        <v>2.3E-2</v>
      </c>
      <c r="CR714">
        <v>13</v>
      </c>
      <c r="CS714">
        <v>1</v>
      </c>
      <c r="CT714">
        <v>0</v>
      </c>
      <c r="CU714">
        <v>34</v>
      </c>
      <c r="DA714" s="33" t="s">
        <v>85</v>
      </c>
    </row>
    <row r="715" spans="1:105" x14ac:dyDescent="0.25">
      <c r="A715">
        <v>714</v>
      </c>
      <c r="B715">
        <v>45</v>
      </c>
      <c r="C715" s="24" t="s">
        <v>470</v>
      </c>
      <c r="D715" s="12">
        <v>6.1</v>
      </c>
      <c r="E715" s="13">
        <v>0.2</v>
      </c>
      <c r="F715" s="7">
        <v>19.8571428571429</v>
      </c>
      <c r="G715" s="7">
        <f t="shared" si="124"/>
        <v>5.8999999999999995</v>
      </c>
      <c r="H715" s="15">
        <f t="shared" si="125"/>
        <v>6.3</v>
      </c>
      <c r="I715" s="11">
        <f>IFERROR(F715/SQRT(F715^2+U715), "X")</f>
        <v>0.22852540124391141</v>
      </c>
      <c r="J715" s="32">
        <f>IFERROR(SQRT((1-I715^2)/U715), "X")</f>
        <v>1.1508473443937959E-2</v>
      </c>
      <c r="K715" s="32">
        <f t="shared" si="126"/>
        <v>86.892497503806283</v>
      </c>
      <c r="L715" s="8">
        <v>0</v>
      </c>
      <c r="M715" s="9">
        <v>1</v>
      </c>
      <c r="N715" s="8">
        <v>0</v>
      </c>
      <c r="O715" s="9">
        <v>0</v>
      </c>
      <c r="P715" s="9">
        <v>1</v>
      </c>
      <c r="Q715" s="9">
        <v>0</v>
      </c>
      <c r="R715" s="9">
        <v>0</v>
      </c>
      <c r="S715" s="8">
        <v>7169</v>
      </c>
      <c r="T715" s="9">
        <v>12</v>
      </c>
      <c r="U715" s="9">
        <f t="shared" si="127"/>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21"/>
        <v>0.78200000000000003</v>
      </c>
      <c r="AR715" s="39">
        <v>0.218</v>
      </c>
      <c r="AS715" s="38">
        <f t="shared" si="122"/>
        <v>0.77600000000000002</v>
      </c>
      <c r="AT715" s="39">
        <v>0.224</v>
      </c>
      <c r="AU715">
        <v>0</v>
      </c>
      <c r="AV715" s="17">
        <v>1</v>
      </c>
      <c r="AW715">
        <f t="shared" si="12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W715+X715+6</f>
        <v>32.361000000000004</v>
      </c>
      <c r="BN715">
        <v>1</v>
      </c>
      <c r="BO715">
        <v>0</v>
      </c>
      <c r="BP715">
        <v>0</v>
      </c>
      <c r="BQ715">
        <v>0</v>
      </c>
      <c r="BR715">
        <v>0</v>
      </c>
      <c r="BS715">
        <v>0</v>
      </c>
      <c r="BT715">
        <v>0</v>
      </c>
      <c r="BU715" s="17">
        <v>0</v>
      </c>
      <c r="BV715">
        <v>0</v>
      </c>
      <c r="BW715">
        <v>0</v>
      </c>
      <c r="BX715">
        <v>1</v>
      </c>
      <c r="BY715" s="17">
        <v>0</v>
      </c>
      <c r="BZ715">
        <v>0</v>
      </c>
      <c r="CA715">
        <v>0</v>
      </c>
      <c r="CB715">
        <v>0</v>
      </c>
      <c r="CC715">
        <v>0</v>
      </c>
      <c r="CD715" s="17">
        <v>0</v>
      </c>
      <c r="CE715">
        <v>0</v>
      </c>
      <c r="CF715">
        <v>0</v>
      </c>
      <c r="CG715">
        <v>1</v>
      </c>
      <c r="CH715">
        <v>0</v>
      </c>
      <c r="CI715">
        <v>0</v>
      </c>
      <c r="CJ715">
        <v>0</v>
      </c>
      <c r="CK715">
        <v>0</v>
      </c>
      <c r="CL715">
        <v>1</v>
      </c>
      <c r="CM715">
        <v>0</v>
      </c>
      <c r="CN715">
        <v>0</v>
      </c>
      <c r="CO715">
        <v>0</v>
      </c>
      <c r="CP715" s="17">
        <v>1</v>
      </c>
      <c r="CQ715">
        <v>2.3E-2</v>
      </c>
      <c r="CR715">
        <v>13</v>
      </c>
      <c r="CS715">
        <v>1</v>
      </c>
      <c r="CT715">
        <v>0</v>
      </c>
      <c r="CU715">
        <v>34</v>
      </c>
      <c r="DA715" s="33" t="s">
        <v>85</v>
      </c>
    </row>
    <row r="716" spans="1:105" x14ac:dyDescent="0.25">
      <c r="A716">
        <v>715</v>
      </c>
      <c r="B716">
        <v>45</v>
      </c>
      <c r="C716" s="24" t="s">
        <v>470</v>
      </c>
      <c r="D716" s="12">
        <v>5.0999999999999996</v>
      </c>
      <c r="E716" s="13">
        <v>0.2</v>
      </c>
      <c r="F716" s="7">
        <v>20.8571428571429</v>
      </c>
      <c r="G716" s="7">
        <f t="shared" si="124"/>
        <v>4.8999999999999995</v>
      </c>
      <c r="H716" s="15">
        <f t="shared" si="125"/>
        <v>5.3</v>
      </c>
      <c r="I716" s="11">
        <f>IFERROR(F716/SQRT(F716^2+U716), "X")</f>
        <v>0.1870236989817278</v>
      </c>
      <c r="J716" s="32">
        <f>IFERROR(SQRT((1-I716^2)/U716), "X")</f>
        <v>8.9668896772061094E-3</v>
      </c>
      <c r="K716" s="32">
        <f t="shared" si="126"/>
        <v>111.5213899131609</v>
      </c>
      <c r="L716" s="8">
        <v>0</v>
      </c>
      <c r="M716" s="9">
        <v>1</v>
      </c>
      <c r="N716" s="8">
        <v>0</v>
      </c>
      <c r="O716" s="9">
        <v>0</v>
      </c>
      <c r="P716" s="9">
        <v>1</v>
      </c>
      <c r="Q716" s="9">
        <v>0</v>
      </c>
      <c r="R716" s="9">
        <v>0</v>
      </c>
      <c r="S716" s="8">
        <v>12016</v>
      </c>
      <c r="T716" s="9">
        <v>13</v>
      </c>
      <c r="U716" s="9">
        <f t="shared" si="127"/>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21"/>
        <v>0.78200000000000003</v>
      </c>
      <c r="AR716" s="39">
        <v>0.218</v>
      </c>
      <c r="AS716" s="38">
        <f t="shared" si="122"/>
        <v>0.77600000000000002</v>
      </c>
      <c r="AT716" s="39">
        <v>0.224</v>
      </c>
      <c r="AU716">
        <v>0</v>
      </c>
      <c r="AV716" s="17">
        <v>1</v>
      </c>
      <c r="AW716">
        <f t="shared" si="12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W716+X716+6</f>
        <v>32.361000000000004</v>
      </c>
      <c r="BN716">
        <v>1</v>
      </c>
      <c r="BO716">
        <v>0</v>
      </c>
      <c r="BP716">
        <v>0</v>
      </c>
      <c r="BQ716">
        <v>0</v>
      </c>
      <c r="BR716">
        <v>0</v>
      </c>
      <c r="BS716">
        <v>0</v>
      </c>
      <c r="BT716">
        <v>0</v>
      </c>
      <c r="BU716" s="17">
        <v>0</v>
      </c>
      <c r="BV716">
        <v>0</v>
      </c>
      <c r="BW716">
        <v>0</v>
      </c>
      <c r="BX716">
        <v>1</v>
      </c>
      <c r="BY716" s="17">
        <v>0</v>
      </c>
      <c r="BZ716">
        <v>0</v>
      </c>
      <c r="CA716">
        <v>0</v>
      </c>
      <c r="CB716">
        <v>0</v>
      </c>
      <c r="CC716">
        <v>0</v>
      </c>
      <c r="CD716" s="17">
        <v>0</v>
      </c>
      <c r="CE716">
        <v>0</v>
      </c>
      <c r="CF716">
        <v>0</v>
      </c>
      <c r="CG716">
        <v>1</v>
      </c>
      <c r="CH716">
        <v>0</v>
      </c>
      <c r="CI716">
        <v>0</v>
      </c>
      <c r="CJ716">
        <v>0</v>
      </c>
      <c r="CK716">
        <v>0</v>
      </c>
      <c r="CL716">
        <v>1</v>
      </c>
      <c r="CM716">
        <v>0</v>
      </c>
      <c r="CN716">
        <v>0</v>
      </c>
      <c r="CO716">
        <v>0</v>
      </c>
      <c r="CP716" s="17">
        <v>1</v>
      </c>
      <c r="CQ716">
        <v>2.3E-2</v>
      </c>
      <c r="CR716">
        <v>13</v>
      </c>
      <c r="CS716">
        <v>1</v>
      </c>
      <c r="CT716">
        <v>0</v>
      </c>
      <c r="CU716">
        <v>34</v>
      </c>
      <c r="DA716" s="33" t="s">
        <v>85</v>
      </c>
    </row>
    <row r="717" spans="1:105" x14ac:dyDescent="0.25">
      <c r="A717">
        <v>716</v>
      </c>
      <c r="B717">
        <v>45</v>
      </c>
      <c r="C717" s="24" t="s">
        <v>470</v>
      </c>
      <c r="D717" s="12">
        <v>6.7</v>
      </c>
      <c r="E717" s="13">
        <v>0.2</v>
      </c>
      <c r="F717" s="7">
        <v>21.8571428571429</v>
      </c>
      <c r="G717" s="7">
        <f t="shared" si="124"/>
        <v>6.5</v>
      </c>
      <c r="H717" s="15">
        <f t="shared" si="125"/>
        <v>6.9</v>
      </c>
      <c r="I717" s="11">
        <f>IFERROR(F717/SQRT(F717^2+U717), "X")</f>
        <v>0.24917046667358211</v>
      </c>
      <c r="J717" s="32">
        <f>IFERROR(SQRT((1-I717^2)/U717), "X")</f>
        <v>1.1399955991601773E-2</v>
      </c>
      <c r="K717" s="32">
        <f t="shared" si="126"/>
        <v>87.719636877255439</v>
      </c>
      <c r="L717" s="8">
        <v>0</v>
      </c>
      <c r="M717" s="9">
        <v>1</v>
      </c>
      <c r="N717" s="8">
        <v>0</v>
      </c>
      <c r="O717" s="9">
        <v>0</v>
      </c>
      <c r="P717" s="9">
        <v>1</v>
      </c>
      <c r="Q717" s="9">
        <v>0</v>
      </c>
      <c r="R717" s="9">
        <v>0</v>
      </c>
      <c r="S717" s="8">
        <v>7232</v>
      </c>
      <c r="T717" s="9">
        <v>14</v>
      </c>
      <c r="U717" s="9">
        <f t="shared" si="127"/>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21"/>
        <v>0.77900000000000003</v>
      </c>
      <c r="AR717" s="39">
        <v>0.221</v>
      </c>
      <c r="AS717" s="38">
        <f t="shared" si="122"/>
        <v>0.78800000000000003</v>
      </c>
      <c r="AT717" s="39">
        <v>0.21199999999999999</v>
      </c>
      <c r="AU717">
        <v>0</v>
      </c>
      <c r="AV717" s="17">
        <v>1</v>
      </c>
      <c r="AW717">
        <f t="shared" si="12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W717+X717+6</f>
        <v>32.579000000000001</v>
      </c>
      <c r="BN717">
        <v>1</v>
      </c>
      <c r="BO717">
        <v>0</v>
      </c>
      <c r="BP717">
        <v>0</v>
      </c>
      <c r="BQ717">
        <v>0</v>
      </c>
      <c r="BR717">
        <v>0</v>
      </c>
      <c r="BS717">
        <v>0</v>
      </c>
      <c r="BT717">
        <v>0</v>
      </c>
      <c r="BU717" s="17">
        <v>0</v>
      </c>
      <c r="BV717">
        <v>0</v>
      </c>
      <c r="BW717">
        <v>0</v>
      </c>
      <c r="BX717">
        <v>1</v>
      </c>
      <c r="BY717" s="17">
        <v>0</v>
      </c>
      <c r="BZ717">
        <v>0</v>
      </c>
      <c r="CA717">
        <v>0</v>
      </c>
      <c r="CB717">
        <v>0</v>
      </c>
      <c r="CC717">
        <v>0</v>
      </c>
      <c r="CD717" s="17">
        <v>0</v>
      </c>
      <c r="CE717">
        <v>0</v>
      </c>
      <c r="CF717">
        <v>0</v>
      </c>
      <c r="CG717">
        <v>1</v>
      </c>
      <c r="CH717">
        <v>0</v>
      </c>
      <c r="CI717">
        <v>0</v>
      </c>
      <c r="CJ717">
        <v>0</v>
      </c>
      <c r="CK717">
        <v>0</v>
      </c>
      <c r="CL717">
        <v>1</v>
      </c>
      <c r="CM717">
        <v>0</v>
      </c>
      <c r="CN717">
        <v>0</v>
      </c>
      <c r="CO717">
        <v>0</v>
      </c>
      <c r="CP717" s="17">
        <v>1</v>
      </c>
      <c r="CQ717">
        <v>2.3E-2</v>
      </c>
      <c r="CR717">
        <v>13</v>
      </c>
      <c r="CS717">
        <v>1</v>
      </c>
      <c r="CT717">
        <v>0</v>
      </c>
      <c r="CU717">
        <v>34</v>
      </c>
      <c r="DA717" s="33" t="s">
        <v>85</v>
      </c>
    </row>
    <row r="718" spans="1:105" x14ac:dyDescent="0.25">
      <c r="A718">
        <v>717</v>
      </c>
      <c r="B718">
        <v>45</v>
      </c>
      <c r="C718" s="24" t="s">
        <v>470</v>
      </c>
      <c r="D718" s="12">
        <v>5.9</v>
      </c>
      <c r="E718" s="13">
        <v>0.2</v>
      </c>
      <c r="F718" s="7">
        <v>22.8571428571429</v>
      </c>
      <c r="G718" s="7">
        <f t="shared" si="124"/>
        <v>5.7</v>
      </c>
      <c r="H718" s="15">
        <f t="shared" si="125"/>
        <v>6.1000000000000005</v>
      </c>
      <c r="I718" s="11">
        <f>IFERROR(F718/SQRT(F718^2+U718), "X")</f>
        <v>0.19895758177591516</v>
      </c>
      <c r="J718" s="32">
        <f>IFERROR(SQRT((1-I718^2)/U718), "X")</f>
        <v>8.7043942026962719E-3</v>
      </c>
      <c r="K718" s="32">
        <f t="shared" si="126"/>
        <v>114.88450278254173</v>
      </c>
      <c r="L718" s="8">
        <v>0</v>
      </c>
      <c r="M718" s="9">
        <v>1</v>
      </c>
      <c r="N718" s="8">
        <v>0</v>
      </c>
      <c r="O718" s="9">
        <v>0</v>
      </c>
      <c r="P718" s="9">
        <v>1</v>
      </c>
      <c r="Q718" s="9">
        <v>0</v>
      </c>
      <c r="R718" s="9">
        <v>0</v>
      </c>
      <c r="S718" s="8">
        <v>12692</v>
      </c>
      <c r="T718" s="9">
        <v>15</v>
      </c>
      <c r="U718" s="9">
        <f t="shared" si="127"/>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21"/>
        <v>0.77900000000000003</v>
      </c>
      <c r="AR718" s="39">
        <v>0.221</v>
      </c>
      <c r="AS718" s="38">
        <f t="shared" si="122"/>
        <v>0.78800000000000003</v>
      </c>
      <c r="AT718" s="39">
        <v>0.21199999999999999</v>
      </c>
      <c r="AU718">
        <v>0</v>
      </c>
      <c r="AV718" s="17">
        <v>1</v>
      </c>
      <c r="AW718">
        <f t="shared" si="12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W718+X718+6</f>
        <v>32.579000000000001</v>
      </c>
      <c r="BN718">
        <v>1</v>
      </c>
      <c r="BO718">
        <v>0</v>
      </c>
      <c r="BP718">
        <v>0</v>
      </c>
      <c r="BQ718">
        <v>0</v>
      </c>
      <c r="BR718">
        <v>0</v>
      </c>
      <c r="BS718">
        <v>0</v>
      </c>
      <c r="BT718">
        <v>0</v>
      </c>
      <c r="BU718" s="17">
        <v>0</v>
      </c>
      <c r="BV718">
        <v>0</v>
      </c>
      <c r="BW718">
        <v>0</v>
      </c>
      <c r="BX718">
        <v>1</v>
      </c>
      <c r="BY718" s="17">
        <v>0</v>
      </c>
      <c r="BZ718">
        <v>0</v>
      </c>
      <c r="CA718">
        <v>0</v>
      </c>
      <c r="CB718">
        <v>0</v>
      </c>
      <c r="CC718">
        <v>0</v>
      </c>
      <c r="CD718" s="17">
        <v>0</v>
      </c>
      <c r="CE718">
        <v>0</v>
      </c>
      <c r="CF718">
        <v>0</v>
      </c>
      <c r="CG718">
        <v>1</v>
      </c>
      <c r="CH718">
        <v>0</v>
      </c>
      <c r="CI718">
        <v>0</v>
      </c>
      <c r="CJ718">
        <v>0</v>
      </c>
      <c r="CK718">
        <v>0</v>
      </c>
      <c r="CL718">
        <v>1</v>
      </c>
      <c r="CM718">
        <v>0</v>
      </c>
      <c r="CN718">
        <v>0</v>
      </c>
      <c r="CO718">
        <v>0</v>
      </c>
      <c r="CP718" s="17">
        <v>1</v>
      </c>
      <c r="CQ718">
        <v>2.3E-2</v>
      </c>
      <c r="CR718">
        <v>13</v>
      </c>
      <c r="CS718">
        <v>1</v>
      </c>
      <c r="CT718">
        <v>0</v>
      </c>
      <c r="CU718">
        <v>34</v>
      </c>
      <c r="DA718" s="33" t="s">
        <v>85</v>
      </c>
    </row>
    <row r="719" spans="1:105" x14ac:dyDescent="0.25">
      <c r="A719">
        <v>718</v>
      </c>
      <c r="B719">
        <v>45</v>
      </c>
      <c r="C719" s="24" t="s">
        <v>470</v>
      </c>
      <c r="D719" s="12">
        <v>6.2</v>
      </c>
      <c r="E719" s="13">
        <v>0.2</v>
      </c>
      <c r="F719" s="7">
        <v>23.8571428571429</v>
      </c>
      <c r="G719" s="7">
        <f t="shared" si="124"/>
        <v>6</v>
      </c>
      <c r="H719" s="15">
        <f t="shared" si="125"/>
        <v>6.4</v>
      </c>
      <c r="I719" s="11">
        <f>IFERROR(F719/SQRT(F719^2+U719), "X")</f>
        <v>0.26411655224629221</v>
      </c>
      <c r="J719" s="32">
        <f>IFERROR(SQRT((1-I719^2)/U719), "X")</f>
        <v>1.1070753686970311E-2</v>
      </c>
      <c r="K719" s="32">
        <f t="shared" si="126"/>
        <v>90.328086801980504</v>
      </c>
      <c r="L719" s="8">
        <v>0</v>
      </c>
      <c r="M719" s="9">
        <v>1</v>
      </c>
      <c r="N719" s="8">
        <v>0</v>
      </c>
      <c r="O719" s="9">
        <v>0</v>
      </c>
      <c r="P719" s="9">
        <v>1</v>
      </c>
      <c r="Q719" s="9">
        <v>0</v>
      </c>
      <c r="R719" s="9">
        <v>0</v>
      </c>
      <c r="S719" s="8">
        <v>7607</v>
      </c>
      <c r="T719" s="9">
        <v>16</v>
      </c>
      <c r="U719" s="9">
        <f t="shared" si="127"/>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21"/>
        <v>0.77900000000000003</v>
      </c>
      <c r="AR719" s="39">
        <v>0.221</v>
      </c>
      <c r="AS719" s="38">
        <f t="shared" si="122"/>
        <v>0.78700000000000003</v>
      </c>
      <c r="AT719" s="39">
        <v>0.21299999999999999</v>
      </c>
      <c r="AU719">
        <v>0</v>
      </c>
      <c r="AV719" s="17">
        <v>1</v>
      </c>
      <c r="AW719">
        <f t="shared" si="12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W719+X719+6</f>
        <v>32.802999999999997</v>
      </c>
      <c r="BN719">
        <v>1</v>
      </c>
      <c r="BO719">
        <v>0</v>
      </c>
      <c r="BP719">
        <v>0</v>
      </c>
      <c r="BQ719">
        <v>0</v>
      </c>
      <c r="BR719">
        <v>0</v>
      </c>
      <c r="BS719">
        <v>0</v>
      </c>
      <c r="BT719">
        <v>0</v>
      </c>
      <c r="BU719" s="17">
        <v>0</v>
      </c>
      <c r="BV719">
        <v>0</v>
      </c>
      <c r="BW719">
        <v>0</v>
      </c>
      <c r="BX719">
        <v>1</v>
      </c>
      <c r="BY719" s="17">
        <v>0</v>
      </c>
      <c r="BZ719">
        <v>0</v>
      </c>
      <c r="CA719">
        <v>0</v>
      </c>
      <c r="CB719">
        <v>0</v>
      </c>
      <c r="CC719">
        <v>0</v>
      </c>
      <c r="CD719" s="17">
        <v>0</v>
      </c>
      <c r="CE719">
        <v>0</v>
      </c>
      <c r="CF719">
        <v>0</v>
      </c>
      <c r="CG719">
        <v>1</v>
      </c>
      <c r="CH719">
        <v>0</v>
      </c>
      <c r="CI719">
        <v>0</v>
      </c>
      <c r="CJ719">
        <v>0</v>
      </c>
      <c r="CK719">
        <v>0</v>
      </c>
      <c r="CL719">
        <v>1</v>
      </c>
      <c r="CM719">
        <v>0</v>
      </c>
      <c r="CN719">
        <v>0</v>
      </c>
      <c r="CO719">
        <v>0</v>
      </c>
      <c r="CP719" s="17">
        <v>1</v>
      </c>
      <c r="CQ719">
        <v>2.3E-2</v>
      </c>
      <c r="CR719">
        <v>13</v>
      </c>
      <c r="CS719">
        <v>1</v>
      </c>
      <c r="CT719">
        <v>0</v>
      </c>
      <c r="CU719">
        <v>34</v>
      </c>
      <c r="DA719" s="33" t="s">
        <v>85</v>
      </c>
    </row>
    <row r="720" spans="1:105" x14ac:dyDescent="0.25">
      <c r="A720">
        <v>719</v>
      </c>
      <c r="B720">
        <v>45</v>
      </c>
      <c r="C720" s="24" t="s">
        <v>470</v>
      </c>
      <c r="D720" s="12">
        <v>5</v>
      </c>
      <c r="E720" s="13">
        <v>0.2</v>
      </c>
      <c r="F720" s="7">
        <v>24.8571428571429</v>
      </c>
      <c r="G720" s="7">
        <f t="shared" si="124"/>
        <v>4.8</v>
      </c>
      <c r="H720" s="15">
        <f t="shared" si="125"/>
        <v>5.2</v>
      </c>
      <c r="I720" s="11">
        <f>IFERROR(F720/SQRT(F720^2+U720), "X")</f>
        <v>0.21617458945617005</v>
      </c>
      <c r="J720" s="32">
        <f>IFERROR(SQRT((1-I720^2)/U720), "X")</f>
        <v>8.6966788861677462E-3</v>
      </c>
      <c r="K720" s="32">
        <f t="shared" si="126"/>
        <v>114.9864233334545</v>
      </c>
      <c r="L720" s="8">
        <v>0</v>
      </c>
      <c r="M720" s="9">
        <v>1</v>
      </c>
      <c r="N720" s="8">
        <v>0</v>
      </c>
      <c r="O720" s="9">
        <v>0</v>
      </c>
      <c r="P720" s="9">
        <v>1</v>
      </c>
      <c r="Q720" s="9">
        <v>0</v>
      </c>
      <c r="R720" s="9">
        <v>0</v>
      </c>
      <c r="S720" s="8">
        <v>12622</v>
      </c>
      <c r="T720" s="9">
        <v>17</v>
      </c>
      <c r="U720" s="9">
        <f t="shared" si="127"/>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21"/>
        <v>0.77900000000000003</v>
      </c>
      <c r="AR720" s="39">
        <v>0.221</v>
      </c>
      <c r="AS720" s="38">
        <f t="shared" si="122"/>
        <v>0.78700000000000003</v>
      </c>
      <c r="AT720" s="39">
        <v>0.21299999999999999</v>
      </c>
      <c r="AU720">
        <v>0</v>
      </c>
      <c r="AV720" s="17">
        <v>1</v>
      </c>
      <c r="AW720">
        <f t="shared" si="12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W720+X720+6</f>
        <v>32.802999999999997</v>
      </c>
      <c r="BN720">
        <v>1</v>
      </c>
      <c r="BO720">
        <v>0</v>
      </c>
      <c r="BP720">
        <v>0</v>
      </c>
      <c r="BQ720">
        <v>0</v>
      </c>
      <c r="BR720">
        <v>0</v>
      </c>
      <c r="BS720">
        <v>0</v>
      </c>
      <c r="BT720">
        <v>0</v>
      </c>
      <c r="BU720" s="17">
        <v>0</v>
      </c>
      <c r="BV720">
        <v>0</v>
      </c>
      <c r="BW720">
        <v>0</v>
      </c>
      <c r="BX720">
        <v>1</v>
      </c>
      <c r="BY720" s="17">
        <v>0</v>
      </c>
      <c r="BZ720">
        <v>0</v>
      </c>
      <c r="CA720">
        <v>0</v>
      </c>
      <c r="CB720">
        <v>0</v>
      </c>
      <c r="CC720">
        <v>0</v>
      </c>
      <c r="CD720" s="17">
        <v>0</v>
      </c>
      <c r="CE720">
        <v>0</v>
      </c>
      <c r="CF720">
        <v>0</v>
      </c>
      <c r="CG720">
        <v>1</v>
      </c>
      <c r="CH720">
        <v>0</v>
      </c>
      <c r="CI720">
        <v>0</v>
      </c>
      <c r="CJ720">
        <v>0</v>
      </c>
      <c r="CK720">
        <v>0</v>
      </c>
      <c r="CL720">
        <v>1</v>
      </c>
      <c r="CM720">
        <v>0</v>
      </c>
      <c r="CN720">
        <v>0</v>
      </c>
      <c r="CO720">
        <v>0</v>
      </c>
      <c r="CP720" s="17">
        <v>1</v>
      </c>
      <c r="CQ720">
        <v>2.3E-2</v>
      </c>
      <c r="CR720">
        <v>13</v>
      </c>
      <c r="CS720">
        <v>1</v>
      </c>
      <c r="CT720">
        <v>0</v>
      </c>
      <c r="CU720">
        <v>34</v>
      </c>
      <c r="DA720" s="33" t="s">
        <v>85</v>
      </c>
    </row>
    <row r="721" spans="1:105" x14ac:dyDescent="0.25">
      <c r="A721">
        <v>720</v>
      </c>
      <c r="B721">
        <v>45</v>
      </c>
      <c r="C721" s="24" t="s">
        <v>470</v>
      </c>
      <c r="D721" s="12">
        <v>7.74</v>
      </c>
      <c r="E721" s="13">
        <v>0.03</v>
      </c>
      <c r="F721" s="7">
        <v>25.8571428571429</v>
      </c>
      <c r="G721" s="7">
        <f t="shared" si="124"/>
        <v>7.71</v>
      </c>
      <c r="H721" s="15">
        <f t="shared" si="125"/>
        <v>7.7700000000000005</v>
      </c>
      <c r="I721" s="11">
        <f>IFERROR(F721/SQRT(F721^2+U721), "X")</f>
        <v>4.1483160549381434E-2</v>
      </c>
      <c r="J721" s="32">
        <f>IFERROR(SQRT((1-I721^2)/U721), "X")</f>
        <v>1.6043211262191687E-3</v>
      </c>
      <c r="K721" s="32">
        <f t="shared" si="126"/>
        <v>623.3166064182268</v>
      </c>
      <c r="L721" s="8">
        <v>0</v>
      </c>
      <c r="M721" s="9">
        <v>1</v>
      </c>
      <c r="N721" s="8">
        <v>0</v>
      </c>
      <c r="O721" s="9">
        <v>0</v>
      </c>
      <c r="P721" s="9">
        <v>1</v>
      </c>
      <c r="Q721" s="9">
        <v>0</v>
      </c>
      <c r="R721" s="9">
        <v>0</v>
      </c>
      <c r="S721" s="8">
        <v>387866</v>
      </c>
      <c r="T721" s="9">
        <v>10</v>
      </c>
      <c r="U721" s="9">
        <f t="shared" si="127"/>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21"/>
        <v>0.77900000000000003</v>
      </c>
      <c r="AR721" s="39">
        <v>0.221</v>
      </c>
      <c r="AS721" s="38">
        <f t="shared" si="122"/>
        <v>0.78700000000000003</v>
      </c>
      <c r="AT721" s="39">
        <v>0.21299999999999999</v>
      </c>
      <c r="AU721">
        <v>0</v>
      </c>
      <c r="AV721" s="17">
        <v>1</v>
      </c>
      <c r="AW721">
        <f t="shared" si="12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W721+X721+6</f>
        <v>32.799999999999997</v>
      </c>
      <c r="BN721">
        <v>1</v>
      </c>
      <c r="BO721">
        <v>0</v>
      </c>
      <c r="BP721">
        <v>0</v>
      </c>
      <c r="BQ721">
        <v>0</v>
      </c>
      <c r="BR721">
        <v>0</v>
      </c>
      <c r="BS721">
        <v>0</v>
      </c>
      <c r="BT721">
        <v>0</v>
      </c>
      <c r="BU721" s="17">
        <v>0</v>
      </c>
      <c r="BV721">
        <v>0</v>
      </c>
      <c r="BW721">
        <v>0</v>
      </c>
      <c r="BX721">
        <v>1</v>
      </c>
      <c r="BY721" s="17">
        <v>0</v>
      </c>
      <c r="BZ721">
        <v>0</v>
      </c>
      <c r="CA721">
        <v>0</v>
      </c>
      <c r="CB721">
        <v>0</v>
      </c>
      <c r="CC721">
        <v>0</v>
      </c>
      <c r="CD721" s="17">
        <v>0</v>
      </c>
      <c r="CE721">
        <v>0</v>
      </c>
      <c r="CF721">
        <v>0</v>
      </c>
      <c r="CG721">
        <v>1</v>
      </c>
      <c r="CH721">
        <v>0</v>
      </c>
      <c r="CI721">
        <v>0</v>
      </c>
      <c r="CJ721">
        <v>0</v>
      </c>
      <c r="CK721">
        <v>1</v>
      </c>
      <c r="CL721">
        <v>1</v>
      </c>
      <c r="CM721">
        <v>0</v>
      </c>
      <c r="CN721">
        <v>0</v>
      </c>
      <c r="CO721">
        <v>0</v>
      </c>
      <c r="CP721" s="17">
        <v>1</v>
      </c>
      <c r="CQ721">
        <v>2.3E-2</v>
      </c>
      <c r="CR721">
        <v>13</v>
      </c>
      <c r="CS721">
        <v>1</v>
      </c>
      <c r="CT721">
        <v>0</v>
      </c>
      <c r="CU721">
        <v>34</v>
      </c>
      <c r="DA721" s="33" t="s">
        <v>85</v>
      </c>
    </row>
    <row r="722" spans="1:105" x14ac:dyDescent="0.25">
      <c r="A722">
        <v>721</v>
      </c>
      <c r="B722">
        <v>45</v>
      </c>
      <c r="C722" s="24" t="s">
        <v>470</v>
      </c>
      <c r="D722" s="12">
        <v>6.24</v>
      </c>
      <c r="E722" s="13">
        <v>0.03</v>
      </c>
      <c r="F722" s="7">
        <v>26.8571428571429</v>
      </c>
      <c r="G722" s="7">
        <f t="shared" si="124"/>
        <v>6.21</v>
      </c>
      <c r="H722" s="15">
        <f t="shared" si="125"/>
        <v>6.2700000000000005</v>
      </c>
      <c r="I722" s="11">
        <f>IFERROR(F722/SQRT(F722^2+U722), "X")</f>
        <v>4.3084780708946675E-2</v>
      </c>
      <c r="J722" s="32">
        <f>IFERROR(SQRT((1-I722^2)/U722), "X")</f>
        <v>1.604220558311842E-3</v>
      </c>
      <c r="K722" s="32">
        <f t="shared" si="126"/>
        <v>623.355681872275</v>
      </c>
      <c r="L722" s="8">
        <v>0</v>
      </c>
      <c r="M722" s="9">
        <v>1</v>
      </c>
      <c r="N722" s="8">
        <v>0</v>
      </c>
      <c r="O722" s="9">
        <v>0</v>
      </c>
      <c r="P722" s="9">
        <v>1</v>
      </c>
      <c r="Q722" s="9">
        <v>0</v>
      </c>
      <c r="R722" s="9">
        <v>0</v>
      </c>
      <c r="S722" s="8">
        <v>387866</v>
      </c>
      <c r="T722" s="9">
        <v>14</v>
      </c>
      <c r="U722" s="9">
        <f t="shared" si="127"/>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21"/>
        <v>0.77900000000000003</v>
      </c>
      <c r="AR722" s="39">
        <v>0.221</v>
      </c>
      <c r="AS722" s="38">
        <f t="shared" si="122"/>
        <v>0.78700000000000003</v>
      </c>
      <c r="AT722" s="39">
        <v>0.21299999999999999</v>
      </c>
      <c r="AU722">
        <v>0</v>
      </c>
      <c r="AV722" s="17">
        <v>1</v>
      </c>
      <c r="AW722">
        <f t="shared" si="12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W722+X722+6</f>
        <v>32.799999999999997</v>
      </c>
      <c r="BN722">
        <v>1</v>
      </c>
      <c r="BO722">
        <v>0</v>
      </c>
      <c r="BP722">
        <v>0</v>
      </c>
      <c r="BQ722">
        <v>0</v>
      </c>
      <c r="BR722">
        <v>0</v>
      </c>
      <c r="BS722">
        <v>0</v>
      </c>
      <c r="BT722">
        <v>0</v>
      </c>
      <c r="BU722" s="17">
        <v>0</v>
      </c>
      <c r="BV722">
        <v>0</v>
      </c>
      <c r="BW722">
        <v>0</v>
      </c>
      <c r="BX722">
        <v>1</v>
      </c>
      <c r="BY722" s="17">
        <v>0</v>
      </c>
      <c r="BZ722">
        <v>0</v>
      </c>
      <c r="CA722">
        <v>0</v>
      </c>
      <c r="CB722">
        <v>0</v>
      </c>
      <c r="CC722">
        <v>0</v>
      </c>
      <c r="CD722" s="17">
        <v>0</v>
      </c>
      <c r="CE722">
        <v>0</v>
      </c>
      <c r="CF722">
        <v>0</v>
      </c>
      <c r="CG722">
        <v>1</v>
      </c>
      <c r="CH722">
        <v>0</v>
      </c>
      <c r="CI722">
        <v>0</v>
      </c>
      <c r="CJ722">
        <v>0</v>
      </c>
      <c r="CK722">
        <v>1</v>
      </c>
      <c r="CL722">
        <v>1</v>
      </c>
      <c r="CM722">
        <v>1</v>
      </c>
      <c r="CN722">
        <v>0</v>
      </c>
      <c r="CO722">
        <v>0</v>
      </c>
      <c r="CP722" s="17">
        <v>1</v>
      </c>
      <c r="CQ722">
        <v>2.3E-2</v>
      </c>
      <c r="CR722">
        <v>13</v>
      </c>
      <c r="CS722">
        <v>1</v>
      </c>
      <c r="CT722">
        <v>0</v>
      </c>
      <c r="CU722">
        <v>34</v>
      </c>
      <c r="DA722" s="33" t="s">
        <v>85</v>
      </c>
    </row>
    <row r="723" spans="1:105" x14ac:dyDescent="0.25">
      <c r="A723">
        <v>722</v>
      </c>
      <c r="B723">
        <v>45</v>
      </c>
      <c r="C723" s="24" t="s">
        <v>470</v>
      </c>
      <c r="D723" s="12">
        <v>6.15</v>
      </c>
      <c r="E723" s="13">
        <v>0.03</v>
      </c>
      <c r="F723" s="7">
        <v>27.8571428571429</v>
      </c>
      <c r="G723" s="7">
        <f t="shared" si="124"/>
        <v>6.12</v>
      </c>
      <c r="H723" s="15">
        <f t="shared" si="125"/>
        <v>6.1800000000000006</v>
      </c>
      <c r="I723" s="11">
        <f>IFERROR(F723/SQRT(F723^2+U723), "X")</f>
        <v>4.8876541744417183E-2</v>
      </c>
      <c r="J723" s="32">
        <f>IFERROR(SQRT((1-I723^2)/U723), "X")</f>
        <v>1.7545425241585627E-3</v>
      </c>
      <c r="K723" s="32">
        <f t="shared" si="126"/>
        <v>569.94913843970608</v>
      </c>
      <c r="L723" s="8">
        <v>0</v>
      </c>
      <c r="M723" s="9">
        <v>1</v>
      </c>
      <c r="N723" s="8">
        <v>0</v>
      </c>
      <c r="O723" s="9">
        <v>0</v>
      </c>
      <c r="P723" s="9">
        <v>1</v>
      </c>
      <c r="Q723" s="9">
        <v>0</v>
      </c>
      <c r="R723" s="9">
        <v>0</v>
      </c>
      <c r="S723" s="8">
        <v>324084</v>
      </c>
      <c r="T723" s="9">
        <v>17</v>
      </c>
      <c r="U723" s="9">
        <f t="shared" si="127"/>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21"/>
        <v>0.77900000000000003</v>
      </c>
      <c r="AR723" s="39">
        <v>0.221</v>
      </c>
      <c r="AS723" s="38">
        <f t="shared" si="122"/>
        <v>0.78700000000000003</v>
      </c>
      <c r="AT723" s="39">
        <v>0.21299999999999999</v>
      </c>
      <c r="AU723">
        <v>0</v>
      </c>
      <c r="AV723" s="17">
        <v>1</v>
      </c>
      <c r="AW723">
        <f t="shared" si="12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W723+X723+6</f>
        <v>32.799999999999997</v>
      </c>
      <c r="BN723">
        <v>1</v>
      </c>
      <c r="BO723">
        <v>0</v>
      </c>
      <c r="BP723">
        <v>0</v>
      </c>
      <c r="BQ723">
        <v>0</v>
      </c>
      <c r="BR723">
        <v>0</v>
      </c>
      <c r="BS723">
        <v>0</v>
      </c>
      <c r="BT723">
        <v>0</v>
      </c>
      <c r="BU723" s="17">
        <v>0</v>
      </c>
      <c r="BV723">
        <v>0</v>
      </c>
      <c r="BW723">
        <v>0</v>
      </c>
      <c r="BX723">
        <v>1</v>
      </c>
      <c r="BY723" s="17">
        <v>0</v>
      </c>
      <c r="BZ723">
        <v>0</v>
      </c>
      <c r="CA723">
        <v>0</v>
      </c>
      <c r="CB723">
        <v>0</v>
      </c>
      <c r="CC723">
        <v>0</v>
      </c>
      <c r="CD723" s="17">
        <v>0</v>
      </c>
      <c r="CE723">
        <v>0</v>
      </c>
      <c r="CF723">
        <v>0</v>
      </c>
      <c r="CG723">
        <v>1</v>
      </c>
      <c r="CH723">
        <v>0</v>
      </c>
      <c r="CI723">
        <v>0</v>
      </c>
      <c r="CJ723">
        <v>0</v>
      </c>
      <c r="CK723">
        <v>1</v>
      </c>
      <c r="CL723">
        <v>1</v>
      </c>
      <c r="CM723">
        <v>1</v>
      </c>
      <c r="CN723">
        <v>1</v>
      </c>
      <c r="CO723">
        <v>1</v>
      </c>
      <c r="CP723" s="17">
        <v>1</v>
      </c>
      <c r="CQ723">
        <v>2.3E-2</v>
      </c>
      <c r="CR723">
        <v>13</v>
      </c>
      <c r="CS723">
        <v>1</v>
      </c>
      <c r="CT723">
        <v>0</v>
      </c>
      <c r="CU723">
        <v>34</v>
      </c>
      <c r="DA723" s="33" t="s">
        <v>85</v>
      </c>
    </row>
    <row r="724" spans="1:105" x14ac:dyDescent="0.25">
      <c r="A724">
        <v>723</v>
      </c>
      <c r="B724">
        <v>45</v>
      </c>
      <c r="C724" s="24" t="s">
        <v>470</v>
      </c>
      <c r="D724" s="12">
        <v>6.05</v>
      </c>
      <c r="E724" s="13">
        <v>0.04</v>
      </c>
      <c r="F724" s="7">
        <v>28.8571428571429</v>
      </c>
      <c r="G724" s="7">
        <f t="shared" si="124"/>
        <v>6.01</v>
      </c>
      <c r="H724" s="15">
        <f t="shared" si="125"/>
        <v>6.09</v>
      </c>
      <c r="I724" s="11">
        <f>IFERROR(F724/SQRT(F724^2+U724), "X")</f>
        <v>5.7129223619062877E-2</v>
      </c>
      <c r="J724" s="32">
        <f>IFERROR(SQRT((1-I724^2)/U724), "X")</f>
        <v>1.9797255709576213E-3</v>
      </c>
      <c r="K724" s="32">
        <f t="shared" si="126"/>
        <v>505.12051501980943</v>
      </c>
      <c r="L724" s="8">
        <v>0</v>
      </c>
      <c r="M724" s="9">
        <v>1</v>
      </c>
      <c r="N724" s="8">
        <v>0</v>
      </c>
      <c r="O724" s="9">
        <v>0</v>
      </c>
      <c r="P724" s="9">
        <v>1</v>
      </c>
      <c r="Q724" s="9">
        <v>0</v>
      </c>
      <c r="R724" s="9">
        <v>0</v>
      </c>
      <c r="S724" s="8">
        <v>254332</v>
      </c>
      <c r="T724" s="9">
        <v>17</v>
      </c>
      <c r="U724" s="9">
        <f t="shared" si="127"/>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21"/>
        <v>0.77900000000000003</v>
      </c>
      <c r="AR724" s="39">
        <v>0.221</v>
      </c>
      <c r="AS724" s="38">
        <f t="shared" si="122"/>
        <v>0.78700000000000003</v>
      </c>
      <c r="AT724" s="39">
        <v>0.21299999999999999</v>
      </c>
      <c r="AU724">
        <v>0</v>
      </c>
      <c r="AV724" s="17">
        <v>1</v>
      </c>
      <c r="AW724">
        <f t="shared" si="12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W724+X724+6</f>
        <v>32.799999999999997</v>
      </c>
      <c r="BN724">
        <v>1</v>
      </c>
      <c r="BO724">
        <v>0</v>
      </c>
      <c r="BP724">
        <v>0</v>
      </c>
      <c r="BQ724">
        <v>0</v>
      </c>
      <c r="BR724">
        <v>0</v>
      </c>
      <c r="BS724">
        <v>0</v>
      </c>
      <c r="BT724">
        <v>0</v>
      </c>
      <c r="BU724" s="17">
        <v>0</v>
      </c>
      <c r="BV724">
        <v>0</v>
      </c>
      <c r="BW724">
        <v>0</v>
      </c>
      <c r="BX724">
        <v>1</v>
      </c>
      <c r="BY724" s="17">
        <v>0</v>
      </c>
      <c r="BZ724">
        <v>0</v>
      </c>
      <c r="CA724">
        <v>0</v>
      </c>
      <c r="CB724">
        <v>0</v>
      </c>
      <c r="CC724">
        <v>0</v>
      </c>
      <c r="CD724" s="17">
        <v>0</v>
      </c>
      <c r="CE724">
        <v>0</v>
      </c>
      <c r="CF724">
        <v>0</v>
      </c>
      <c r="CG724">
        <v>1</v>
      </c>
      <c r="CH724">
        <v>0</v>
      </c>
      <c r="CI724">
        <v>0</v>
      </c>
      <c r="CJ724">
        <v>0</v>
      </c>
      <c r="CK724">
        <v>1</v>
      </c>
      <c r="CL724">
        <v>1</v>
      </c>
      <c r="CM724">
        <v>1</v>
      </c>
      <c r="CN724">
        <v>1</v>
      </c>
      <c r="CO724">
        <v>1</v>
      </c>
      <c r="CP724" s="17">
        <v>1</v>
      </c>
      <c r="CQ724">
        <v>2.3E-2</v>
      </c>
      <c r="CR724">
        <v>13</v>
      </c>
      <c r="CS724">
        <v>1</v>
      </c>
      <c r="CT724">
        <v>0</v>
      </c>
      <c r="CU724">
        <v>34</v>
      </c>
      <c r="DA724" s="33" t="s">
        <v>85</v>
      </c>
    </row>
    <row r="725" spans="1:105" x14ac:dyDescent="0.25">
      <c r="A725">
        <v>724</v>
      </c>
      <c r="B725">
        <v>45</v>
      </c>
      <c r="C725" s="24" t="s">
        <v>470</v>
      </c>
      <c r="D725" s="12">
        <v>5.93</v>
      </c>
      <c r="E725" s="13">
        <v>7.0000000000000007E-2</v>
      </c>
      <c r="F725" s="7">
        <v>29.8571428571429</v>
      </c>
      <c r="G725" s="7">
        <f t="shared" si="124"/>
        <v>5.8599999999999994</v>
      </c>
      <c r="H725" s="15">
        <f t="shared" si="125"/>
        <v>6</v>
      </c>
      <c r="I725" s="11">
        <f>IFERROR(F725/SQRT(F725^2+U725), "X")</f>
        <v>0.11234859231156773</v>
      </c>
      <c r="J725" s="32">
        <f>IFERROR(SQRT((1-I725^2)/U725), "X")</f>
        <v>3.7628715128276216E-3</v>
      </c>
      <c r="K725" s="32">
        <f t="shared" si="126"/>
        <v>265.75449004596675</v>
      </c>
      <c r="L725" s="8">
        <v>0</v>
      </c>
      <c r="M725" s="9">
        <v>1</v>
      </c>
      <c r="N725" s="8">
        <v>0</v>
      </c>
      <c r="O725" s="9">
        <v>0</v>
      </c>
      <c r="P725" s="9">
        <v>1</v>
      </c>
      <c r="Q725" s="9">
        <v>0</v>
      </c>
      <c r="R725" s="9">
        <v>0</v>
      </c>
      <c r="S725" s="8">
        <v>69752</v>
      </c>
      <c r="T725" s="9">
        <v>17</v>
      </c>
      <c r="U725" s="9">
        <f t="shared" si="127"/>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21"/>
        <v>0.77900000000000003</v>
      </c>
      <c r="AR725" s="39">
        <v>0.221</v>
      </c>
      <c r="AS725" s="38">
        <f t="shared" si="122"/>
        <v>0.78700000000000003</v>
      </c>
      <c r="AT725" s="39">
        <v>0.21299999999999999</v>
      </c>
      <c r="AU725">
        <v>0</v>
      </c>
      <c r="AV725" s="17">
        <v>1</v>
      </c>
      <c r="AW725">
        <f t="shared" si="12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W725+X725+6</f>
        <v>32.799999999999997</v>
      </c>
      <c r="BN725">
        <v>1</v>
      </c>
      <c r="BO725">
        <v>0</v>
      </c>
      <c r="BP725">
        <v>0</v>
      </c>
      <c r="BQ725">
        <v>0</v>
      </c>
      <c r="BR725">
        <v>0</v>
      </c>
      <c r="BS725">
        <v>0</v>
      </c>
      <c r="BT725">
        <v>0</v>
      </c>
      <c r="BU725" s="17">
        <v>0</v>
      </c>
      <c r="BV725">
        <v>0</v>
      </c>
      <c r="BW725">
        <v>0</v>
      </c>
      <c r="BX725">
        <v>1</v>
      </c>
      <c r="BY725" s="17">
        <v>0</v>
      </c>
      <c r="BZ725">
        <v>0</v>
      </c>
      <c r="CA725">
        <v>0</v>
      </c>
      <c r="CB725">
        <v>0</v>
      </c>
      <c r="CC725">
        <v>0</v>
      </c>
      <c r="CD725" s="17">
        <v>0</v>
      </c>
      <c r="CE725">
        <v>0</v>
      </c>
      <c r="CF725">
        <v>0</v>
      </c>
      <c r="CG725">
        <v>1</v>
      </c>
      <c r="CH725">
        <v>0</v>
      </c>
      <c r="CI725">
        <v>0</v>
      </c>
      <c r="CJ725">
        <v>0</v>
      </c>
      <c r="CK725">
        <v>1</v>
      </c>
      <c r="CL725">
        <v>1</v>
      </c>
      <c r="CM725">
        <v>1</v>
      </c>
      <c r="CN725">
        <v>1</v>
      </c>
      <c r="CO725">
        <v>1</v>
      </c>
      <c r="CP725" s="17">
        <v>1</v>
      </c>
      <c r="CQ725">
        <v>2.3E-2</v>
      </c>
      <c r="CR725">
        <v>13</v>
      </c>
      <c r="CS725">
        <v>1</v>
      </c>
      <c r="CT725">
        <v>0</v>
      </c>
      <c r="CU725">
        <v>34</v>
      </c>
      <c r="DA725" s="33" t="s">
        <v>85</v>
      </c>
    </row>
    <row r="726" spans="1:105" x14ac:dyDescent="0.25">
      <c r="A726">
        <v>725</v>
      </c>
      <c r="B726">
        <v>45</v>
      </c>
      <c r="C726" s="24" t="s">
        <v>470</v>
      </c>
      <c r="D726" s="12">
        <v>3.66</v>
      </c>
      <c r="E726" s="13">
        <v>0.04</v>
      </c>
      <c r="F726" s="7">
        <v>30.8571428571429</v>
      </c>
      <c r="G726" s="7">
        <f t="shared" si="124"/>
        <v>3.62</v>
      </c>
      <c r="H726" s="15">
        <f t="shared" si="125"/>
        <v>3.7</v>
      </c>
      <c r="I726" s="11">
        <f>IFERROR(F726/SQRT(F726^2+U726), "X")</f>
        <v>5.7097529664404303E-2</v>
      </c>
      <c r="J726" s="32">
        <f>IFERROR(SQRT((1-I726^2)/U726), "X")</f>
        <v>1.8503829057908777E-3</v>
      </c>
      <c r="K726" s="32">
        <f t="shared" si="126"/>
        <v>540.42868471733266</v>
      </c>
      <c r="L726" s="8">
        <v>0</v>
      </c>
      <c r="M726" s="9">
        <v>1</v>
      </c>
      <c r="N726" s="8">
        <v>0</v>
      </c>
      <c r="O726" s="9">
        <v>0</v>
      </c>
      <c r="P726" s="9">
        <v>1</v>
      </c>
      <c r="Q726" s="9">
        <v>0</v>
      </c>
      <c r="R726" s="9">
        <v>0</v>
      </c>
      <c r="S726" s="8">
        <v>291130</v>
      </c>
      <c r="T726" s="9">
        <v>18</v>
      </c>
      <c r="U726" s="9">
        <f t="shared" si="127"/>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21"/>
        <v>0.77900000000000003</v>
      </c>
      <c r="AR726" s="39">
        <v>0.221</v>
      </c>
      <c r="AS726" s="38">
        <f t="shared" si="122"/>
        <v>0.78700000000000003</v>
      </c>
      <c r="AT726" s="39">
        <v>0.21299999999999999</v>
      </c>
      <c r="AU726">
        <v>0</v>
      </c>
      <c r="AV726" s="17">
        <v>1</v>
      </c>
      <c r="AW726">
        <f t="shared" si="12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W726+X726+6</f>
        <v>32.799999999999997</v>
      </c>
      <c r="BN726">
        <v>1</v>
      </c>
      <c r="BO726">
        <v>0</v>
      </c>
      <c r="BP726">
        <v>0</v>
      </c>
      <c r="BQ726">
        <v>0</v>
      </c>
      <c r="BR726">
        <v>0</v>
      </c>
      <c r="BS726">
        <v>0</v>
      </c>
      <c r="BT726">
        <v>0</v>
      </c>
      <c r="BU726" s="17">
        <v>0</v>
      </c>
      <c r="BV726">
        <v>0</v>
      </c>
      <c r="BW726">
        <v>0</v>
      </c>
      <c r="BX726">
        <v>1</v>
      </c>
      <c r="BY726" s="17">
        <v>0</v>
      </c>
      <c r="BZ726">
        <v>0</v>
      </c>
      <c r="CA726">
        <v>0</v>
      </c>
      <c r="CB726">
        <v>0</v>
      </c>
      <c r="CC726">
        <v>0</v>
      </c>
      <c r="CD726" s="17">
        <v>0</v>
      </c>
      <c r="CE726">
        <v>0</v>
      </c>
      <c r="CF726">
        <v>0</v>
      </c>
      <c r="CG726">
        <v>1</v>
      </c>
      <c r="CH726">
        <v>0</v>
      </c>
      <c r="CI726">
        <v>0</v>
      </c>
      <c r="CJ726">
        <v>0</v>
      </c>
      <c r="CK726">
        <v>1</v>
      </c>
      <c r="CL726">
        <v>1</v>
      </c>
      <c r="CM726">
        <v>1</v>
      </c>
      <c r="CN726">
        <v>1</v>
      </c>
      <c r="CO726">
        <v>1</v>
      </c>
      <c r="CP726" s="17">
        <v>1</v>
      </c>
      <c r="CQ726">
        <v>2.3E-2</v>
      </c>
      <c r="CR726">
        <v>13</v>
      </c>
      <c r="CS726">
        <v>1</v>
      </c>
      <c r="CT726">
        <v>0</v>
      </c>
      <c r="CU726">
        <v>34</v>
      </c>
      <c r="DA726" s="33" t="s">
        <v>85</v>
      </c>
    </row>
    <row r="727" spans="1:105" x14ac:dyDescent="0.25">
      <c r="A727">
        <v>726</v>
      </c>
      <c r="B727">
        <v>45</v>
      </c>
      <c r="C727" s="24" t="s">
        <v>470</v>
      </c>
      <c r="D727" s="12">
        <v>5.84</v>
      </c>
      <c r="E727" s="13">
        <v>0.04</v>
      </c>
      <c r="F727" s="7">
        <v>31.8571428571429</v>
      </c>
      <c r="G727" s="7">
        <f t="shared" si="124"/>
        <v>5.8</v>
      </c>
      <c r="H727" s="15">
        <f t="shared" si="125"/>
        <v>5.88</v>
      </c>
      <c r="I727" s="11">
        <f>IFERROR(F727/SQRT(F727^2+U727), "X")</f>
        <v>5.587417340674182E-2</v>
      </c>
      <c r="J727" s="32">
        <f>IFERROR(SQRT((1-I727^2)/U727), "X")</f>
        <v>1.753897819942566E-3</v>
      </c>
      <c r="K727" s="32">
        <f t="shared" si="126"/>
        <v>570.158642441751</v>
      </c>
      <c r="L727" s="8">
        <v>0</v>
      </c>
      <c r="M727" s="9">
        <v>1</v>
      </c>
      <c r="N727" s="8">
        <v>0</v>
      </c>
      <c r="O727" s="9">
        <v>0</v>
      </c>
      <c r="P727" s="9">
        <v>1</v>
      </c>
      <c r="Q727" s="9">
        <v>0</v>
      </c>
      <c r="R727" s="9">
        <v>0</v>
      </c>
      <c r="S727" s="8">
        <v>324084</v>
      </c>
      <c r="T727" s="9">
        <v>17</v>
      </c>
      <c r="U727" s="9">
        <f t="shared" si="127"/>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21"/>
        <v>0.77900000000000003</v>
      </c>
      <c r="AR727" s="39">
        <v>0.221</v>
      </c>
      <c r="AS727" s="38">
        <f t="shared" si="122"/>
        <v>0.78700000000000003</v>
      </c>
      <c r="AT727" s="39">
        <v>0.21299999999999999</v>
      </c>
      <c r="AU727">
        <v>0</v>
      </c>
      <c r="AV727" s="17">
        <v>1</v>
      </c>
      <c r="AW727">
        <f t="shared" si="12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W727+X727+6</f>
        <v>32.799999999999997</v>
      </c>
      <c r="BN727">
        <v>1</v>
      </c>
      <c r="BO727">
        <v>0</v>
      </c>
      <c r="BP727">
        <v>0</v>
      </c>
      <c r="BQ727">
        <v>0</v>
      </c>
      <c r="BR727">
        <v>0</v>
      </c>
      <c r="BS727">
        <v>0</v>
      </c>
      <c r="BT727">
        <v>0</v>
      </c>
      <c r="BU727" s="17">
        <v>0</v>
      </c>
      <c r="BV727">
        <v>0</v>
      </c>
      <c r="BW727">
        <v>0</v>
      </c>
      <c r="BX727">
        <v>1</v>
      </c>
      <c r="BY727" s="17">
        <v>0</v>
      </c>
      <c r="BZ727">
        <v>0</v>
      </c>
      <c r="CA727">
        <v>0</v>
      </c>
      <c r="CB727">
        <v>0</v>
      </c>
      <c r="CC727">
        <v>0</v>
      </c>
      <c r="CD727" s="17">
        <v>0</v>
      </c>
      <c r="CE727">
        <v>0</v>
      </c>
      <c r="CF727">
        <v>0</v>
      </c>
      <c r="CG727">
        <v>1</v>
      </c>
      <c r="CH727">
        <v>0</v>
      </c>
      <c r="CI727">
        <v>0</v>
      </c>
      <c r="CJ727">
        <v>0</v>
      </c>
      <c r="CK727">
        <v>1</v>
      </c>
      <c r="CL727">
        <v>1</v>
      </c>
      <c r="CM727">
        <v>1</v>
      </c>
      <c r="CN727">
        <v>1</v>
      </c>
      <c r="CO727">
        <v>1</v>
      </c>
      <c r="CP727" s="17">
        <v>1</v>
      </c>
      <c r="CQ727">
        <v>2.3E-2</v>
      </c>
      <c r="CR727">
        <v>13</v>
      </c>
      <c r="CS727">
        <v>1</v>
      </c>
      <c r="CT727">
        <v>0</v>
      </c>
      <c r="CU727">
        <v>34</v>
      </c>
      <c r="DA727" s="33" t="s">
        <v>85</v>
      </c>
    </row>
    <row r="728" spans="1:105" x14ac:dyDescent="0.25">
      <c r="A728">
        <v>727</v>
      </c>
      <c r="B728">
        <v>45</v>
      </c>
      <c r="C728" s="24" t="s">
        <v>470</v>
      </c>
      <c r="D728" s="12">
        <v>7.79</v>
      </c>
      <c r="E728" s="13">
        <v>0.03</v>
      </c>
      <c r="F728" s="7">
        <v>32.857142857142897</v>
      </c>
      <c r="G728" s="7">
        <f t="shared" si="124"/>
        <v>7.76</v>
      </c>
      <c r="H728" s="15">
        <f t="shared" si="125"/>
        <v>7.82</v>
      </c>
      <c r="I728" s="11">
        <f>IFERROR(F728/SQRT(F728^2+U728), "X")</f>
        <v>5.2685549073099733E-2</v>
      </c>
      <c r="J728" s="32">
        <f>IFERROR(SQRT((1-I728^2)/U728), "X")</f>
        <v>1.603473232659555E-3</v>
      </c>
      <c r="K728" s="32">
        <f t="shared" si="126"/>
        <v>623.64620726557348</v>
      </c>
      <c r="L728" s="8">
        <v>0</v>
      </c>
      <c r="M728" s="9">
        <v>1</v>
      </c>
      <c r="N728" s="8">
        <v>0</v>
      </c>
      <c r="O728" s="9">
        <v>0</v>
      </c>
      <c r="P728" s="9">
        <v>1</v>
      </c>
      <c r="Q728" s="9">
        <v>0</v>
      </c>
      <c r="R728" s="9">
        <v>0</v>
      </c>
      <c r="S728" s="8">
        <v>387866</v>
      </c>
      <c r="T728" s="9">
        <v>10</v>
      </c>
      <c r="U728" s="9">
        <f t="shared" si="127"/>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21"/>
        <v>0.77900000000000003</v>
      </c>
      <c r="AR728" s="39">
        <v>0.221</v>
      </c>
      <c r="AS728" s="38">
        <f t="shared" si="122"/>
        <v>0.78700000000000003</v>
      </c>
      <c r="AT728" s="39">
        <v>0.21299999999999999</v>
      </c>
      <c r="AU728">
        <v>0</v>
      </c>
      <c r="AV728" s="17">
        <v>1</v>
      </c>
      <c r="AW728">
        <f t="shared" si="12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W728+X728+6</f>
        <v>32.799999999999997</v>
      </c>
      <c r="BN728">
        <v>1</v>
      </c>
      <c r="BO728">
        <v>0</v>
      </c>
      <c r="BP728">
        <v>0</v>
      </c>
      <c r="BQ728">
        <v>0</v>
      </c>
      <c r="BR728">
        <v>0</v>
      </c>
      <c r="BS728">
        <v>0</v>
      </c>
      <c r="BT728">
        <v>0</v>
      </c>
      <c r="BU728" s="17">
        <v>0</v>
      </c>
      <c r="BV728">
        <v>0</v>
      </c>
      <c r="BW728">
        <v>0</v>
      </c>
      <c r="BX728">
        <v>1</v>
      </c>
      <c r="BY728" s="17">
        <v>0</v>
      </c>
      <c r="BZ728">
        <v>0</v>
      </c>
      <c r="CA728">
        <v>0</v>
      </c>
      <c r="CB728">
        <v>0</v>
      </c>
      <c r="CC728">
        <v>0</v>
      </c>
      <c r="CD728" s="17">
        <v>0</v>
      </c>
      <c r="CE728">
        <v>0</v>
      </c>
      <c r="CF728">
        <v>0</v>
      </c>
      <c r="CG728">
        <v>1</v>
      </c>
      <c r="CH728">
        <v>0</v>
      </c>
      <c r="CI728">
        <v>0</v>
      </c>
      <c r="CJ728">
        <v>0</v>
      </c>
      <c r="CK728">
        <v>1</v>
      </c>
      <c r="CL728">
        <v>1</v>
      </c>
      <c r="CM728">
        <v>0</v>
      </c>
      <c r="CN728">
        <v>0</v>
      </c>
      <c r="CO728">
        <v>0</v>
      </c>
      <c r="CP728" s="17">
        <v>1</v>
      </c>
      <c r="CQ728">
        <v>2.3E-2</v>
      </c>
      <c r="CR728">
        <v>13</v>
      </c>
      <c r="CS728">
        <v>1</v>
      </c>
      <c r="CT728">
        <v>0</v>
      </c>
      <c r="CU728">
        <v>34</v>
      </c>
      <c r="DA728" s="33" t="s">
        <v>85</v>
      </c>
    </row>
    <row r="729" spans="1:105" x14ac:dyDescent="0.25">
      <c r="A729">
        <v>728</v>
      </c>
      <c r="B729">
        <v>45</v>
      </c>
      <c r="C729" s="24" t="s">
        <v>470</v>
      </c>
      <c r="D729" s="12">
        <v>6.23</v>
      </c>
      <c r="E729" s="13">
        <v>0.03</v>
      </c>
      <c r="F729" s="7">
        <v>33.857142857142897</v>
      </c>
      <c r="G729" s="7">
        <f t="shared" si="124"/>
        <v>6.2</v>
      </c>
      <c r="H729" s="15">
        <f t="shared" si="125"/>
        <v>6.2600000000000007</v>
      </c>
      <c r="I729" s="11">
        <f>IFERROR(F729/SQRT(F729^2+U729), "X")</f>
        <v>5.4284645881501149E-2</v>
      </c>
      <c r="J729" s="32">
        <f>IFERROR(SQRT((1-I729^2)/U729), "X")</f>
        <v>1.6033439711835762E-3</v>
      </c>
      <c r="K729" s="32">
        <f t="shared" si="126"/>
        <v>623.69648557808068</v>
      </c>
      <c r="L729" s="8">
        <v>0</v>
      </c>
      <c r="M729" s="9">
        <v>1</v>
      </c>
      <c r="N729" s="8">
        <v>0</v>
      </c>
      <c r="O729" s="9">
        <v>0</v>
      </c>
      <c r="P729" s="9">
        <v>1</v>
      </c>
      <c r="Q729" s="9">
        <v>0</v>
      </c>
      <c r="R729" s="9">
        <v>0</v>
      </c>
      <c r="S729" s="8">
        <v>387866</v>
      </c>
      <c r="T729" s="9">
        <v>14</v>
      </c>
      <c r="U729" s="9">
        <f t="shared" si="127"/>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21"/>
        <v>0.77900000000000003</v>
      </c>
      <c r="AR729" s="39">
        <v>0.221</v>
      </c>
      <c r="AS729" s="38">
        <f t="shared" si="122"/>
        <v>0.78700000000000003</v>
      </c>
      <c r="AT729" s="39">
        <v>0.21299999999999999</v>
      </c>
      <c r="AU729">
        <v>0</v>
      </c>
      <c r="AV729" s="17">
        <v>1</v>
      </c>
      <c r="AW729">
        <f t="shared" si="12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W729+X729+6</f>
        <v>32.799999999999997</v>
      </c>
      <c r="BN729">
        <v>1</v>
      </c>
      <c r="BO729">
        <v>0</v>
      </c>
      <c r="BP729">
        <v>0</v>
      </c>
      <c r="BQ729">
        <v>0</v>
      </c>
      <c r="BR729">
        <v>0</v>
      </c>
      <c r="BS729">
        <v>0</v>
      </c>
      <c r="BT729">
        <v>0</v>
      </c>
      <c r="BU729" s="17">
        <v>0</v>
      </c>
      <c r="BV729">
        <v>0</v>
      </c>
      <c r="BW729">
        <v>0</v>
      </c>
      <c r="BX729">
        <v>1</v>
      </c>
      <c r="BY729" s="17">
        <v>0</v>
      </c>
      <c r="BZ729">
        <v>0</v>
      </c>
      <c r="CA729">
        <v>0</v>
      </c>
      <c r="CB729">
        <v>0</v>
      </c>
      <c r="CC729">
        <v>0</v>
      </c>
      <c r="CD729" s="17">
        <v>0</v>
      </c>
      <c r="CE729">
        <v>0</v>
      </c>
      <c r="CF729">
        <v>0</v>
      </c>
      <c r="CG729">
        <v>1</v>
      </c>
      <c r="CH729">
        <v>0</v>
      </c>
      <c r="CI729">
        <v>0</v>
      </c>
      <c r="CJ729">
        <v>0</v>
      </c>
      <c r="CK729">
        <v>1</v>
      </c>
      <c r="CL729">
        <v>1</v>
      </c>
      <c r="CM729">
        <v>1</v>
      </c>
      <c r="CN729">
        <v>0</v>
      </c>
      <c r="CO729">
        <v>0</v>
      </c>
      <c r="CP729" s="17">
        <v>1</v>
      </c>
      <c r="CQ729">
        <v>2.3E-2</v>
      </c>
      <c r="CR729">
        <v>13</v>
      </c>
      <c r="CS729">
        <v>1</v>
      </c>
      <c r="CT729">
        <v>0</v>
      </c>
      <c r="CU729">
        <v>34</v>
      </c>
      <c r="DA729" s="33" t="s">
        <v>85</v>
      </c>
    </row>
    <row r="730" spans="1:105" x14ac:dyDescent="0.25">
      <c r="A730">
        <v>729</v>
      </c>
      <c r="B730">
        <v>45</v>
      </c>
      <c r="C730" s="24" t="s">
        <v>470</v>
      </c>
      <c r="D730" s="12">
        <v>6.15</v>
      </c>
      <c r="E730" s="13">
        <v>0.03</v>
      </c>
      <c r="F730" s="7">
        <v>34.857142857142897</v>
      </c>
      <c r="G730" s="7">
        <f t="shared" si="124"/>
        <v>6.12</v>
      </c>
      <c r="H730" s="15">
        <f t="shared" si="125"/>
        <v>6.1800000000000006</v>
      </c>
      <c r="I730" s="11">
        <f>IFERROR(F730/SQRT(F730^2+U730), "X")</f>
        <v>6.1117055763178253E-2</v>
      </c>
      <c r="J730" s="32">
        <f>IFERROR(SQRT((1-I730^2)/U730), "X")</f>
        <v>1.7533581571403578E-3</v>
      </c>
      <c r="K730" s="32">
        <f t="shared" si="126"/>
        <v>570.33413049559226</v>
      </c>
      <c r="L730" s="8">
        <v>0</v>
      </c>
      <c r="M730" s="9">
        <v>1</v>
      </c>
      <c r="N730" s="8">
        <v>0</v>
      </c>
      <c r="O730" s="9">
        <v>0</v>
      </c>
      <c r="P730" s="9">
        <v>1</v>
      </c>
      <c r="Q730" s="9">
        <v>0</v>
      </c>
      <c r="R730" s="9">
        <v>0</v>
      </c>
      <c r="S730" s="8">
        <v>324084</v>
      </c>
      <c r="T730" s="9">
        <v>17</v>
      </c>
      <c r="U730" s="9">
        <f t="shared" si="127"/>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21"/>
        <v>0.77900000000000003</v>
      </c>
      <c r="AR730" s="39">
        <v>0.221</v>
      </c>
      <c r="AS730" s="38">
        <f t="shared" si="122"/>
        <v>0.78700000000000003</v>
      </c>
      <c r="AT730" s="39">
        <v>0.21299999999999999</v>
      </c>
      <c r="AU730">
        <v>0</v>
      </c>
      <c r="AV730" s="17">
        <v>1</v>
      </c>
      <c r="AW730">
        <f t="shared" si="12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W730+X730+6</f>
        <v>32.799999999999997</v>
      </c>
      <c r="BN730">
        <v>1</v>
      </c>
      <c r="BO730">
        <v>0</v>
      </c>
      <c r="BP730">
        <v>0</v>
      </c>
      <c r="BQ730">
        <v>0</v>
      </c>
      <c r="BR730">
        <v>0</v>
      </c>
      <c r="BS730">
        <v>0</v>
      </c>
      <c r="BT730">
        <v>0</v>
      </c>
      <c r="BU730" s="17">
        <v>0</v>
      </c>
      <c r="BV730">
        <v>0</v>
      </c>
      <c r="BW730">
        <v>0</v>
      </c>
      <c r="BX730">
        <v>1</v>
      </c>
      <c r="BY730" s="17">
        <v>0</v>
      </c>
      <c r="BZ730">
        <v>0</v>
      </c>
      <c r="CA730">
        <v>0</v>
      </c>
      <c r="CB730">
        <v>0</v>
      </c>
      <c r="CC730">
        <v>0</v>
      </c>
      <c r="CD730" s="17">
        <v>0</v>
      </c>
      <c r="CE730">
        <v>0</v>
      </c>
      <c r="CF730">
        <v>0</v>
      </c>
      <c r="CG730">
        <v>1</v>
      </c>
      <c r="CH730">
        <v>0</v>
      </c>
      <c r="CI730">
        <v>0</v>
      </c>
      <c r="CJ730">
        <v>0</v>
      </c>
      <c r="CK730">
        <v>1</v>
      </c>
      <c r="CL730">
        <v>1</v>
      </c>
      <c r="CM730">
        <v>1</v>
      </c>
      <c r="CN730">
        <v>1</v>
      </c>
      <c r="CO730">
        <v>1</v>
      </c>
      <c r="CP730" s="17">
        <v>1</v>
      </c>
      <c r="CQ730">
        <v>2.3E-2</v>
      </c>
      <c r="CR730">
        <v>13</v>
      </c>
      <c r="CS730">
        <v>1</v>
      </c>
      <c r="CT730">
        <v>0</v>
      </c>
      <c r="CU730">
        <v>34</v>
      </c>
      <c r="DA730" s="33" t="s">
        <v>85</v>
      </c>
    </row>
    <row r="731" spans="1:105" x14ac:dyDescent="0.25">
      <c r="A731">
        <v>730</v>
      </c>
      <c r="B731">
        <v>45</v>
      </c>
      <c r="C731" s="24" t="s">
        <v>470</v>
      </c>
      <c r="D731" s="12">
        <v>6.05</v>
      </c>
      <c r="E731" s="13">
        <v>0.04</v>
      </c>
      <c r="F731" s="7">
        <v>35.857142857142897</v>
      </c>
      <c r="G731" s="7">
        <f t="shared" si="124"/>
        <v>6.01</v>
      </c>
      <c r="H731" s="15">
        <f t="shared" si="125"/>
        <v>6.09</v>
      </c>
      <c r="I731" s="11">
        <f>IFERROR(F731/SQRT(F731^2+U731), "X")</f>
        <v>7.0924369238987289E-2</v>
      </c>
      <c r="J731" s="32">
        <f>IFERROR(SQRT((1-I731^2)/U731), "X")</f>
        <v>1.9779704568641853E-3</v>
      </c>
      <c r="K731" s="32">
        <f t="shared" si="126"/>
        <v>505.56872400681345</v>
      </c>
      <c r="L731" s="8">
        <v>0</v>
      </c>
      <c r="M731" s="9">
        <v>1</v>
      </c>
      <c r="N731" s="8">
        <v>0</v>
      </c>
      <c r="O731" s="9">
        <v>0</v>
      </c>
      <c r="P731" s="9">
        <v>1</v>
      </c>
      <c r="Q731" s="9">
        <v>0</v>
      </c>
      <c r="R731" s="9">
        <v>0</v>
      </c>
      <c r="S731" s="8">
        <v>254332</v>
      </c>
      <c r="T731" s="9">
        <v>17</v>
      </c>
      <c r="U731" s="9">
        <f t="shared" si="127"/>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21"/>
        <v>0.77900000000000003</v>
      </c>
      <c r="AR731" s="39">
        <v>0.221</v>
      </c>
      <c r="AS731" s="38">
        <f t="shared" si="122"/>
        <v>0.78700000000000003</v>
      </c>
      <c r="AT731" s="39">
        <v>0.21299999999999999</v>
      </c>
      <c r="AU731">
        <v>0</v>
      </c>
      <c r="AV731" s="17">
        <v>1</v>
      </c>
      <c r="AW731">
        <f t="shared" si="12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W731+X731+6</f>
        <v>32.799999999999997</v>
      </c>
      <c r="BN731">
        <v>1</v>
      </c>
      <c r="BO731">
        <v>0</v>
      </c>
      <c r="BP731">
        <v>0</v>
      </c>
      <c r="BQ731">
        <v>0</v>
      </c>
      <c r="BR731">
        <v>0</v>
      </c>
      <c r="BS731">
        <v>0</v>
      </c>
      <c r="BT731">
        <v>0</v>
      </c>
      <c r="BU731" s="17">
        <v>0</v>
      </c>
      <c r="BV731">
        <v>0</v>
      </c>
      <c r="BW731">
        <v>0</v>
      </c>
      <c r="BX731">
        <v>1</v>
      </c>
      <c r="BY731" s="17">
        <v>0</v>
      </c>
      <c r="BZ731">
        <v>0</v>
      </c>
      <c r="CA731">
        <v>0</v>
      </c>
      <c r="CB731">
        <v>0</v>
      </c>
      <c r="CC731">
        <v>0</v>
      </c>
      <c r="CD731" s="17">
        <v>0</v>
      </c>
      <c r="CE731">
        <v>0</v>
      </c>
      <c r="CF731">
        <v>0</v>
      </c>
      <c r="CG731">
        <v>1</v>
      </c>
      <c r="CH731">
        <v>0</v>
      </c>
      <c r="CI731">
        <v>0</v>
      </c>
      <c r="CJ731">
        <v>0</v>
      </c>
      <c r="CK731">
        <v>1</v>
      </c>
      <c r="CL731">
        <v>1</v>
      </c>
      <c r="CM731">
        <v>1</v>
      </c>
      <c r="CN731">
        <v>1</v>
      </c>
      <c r="CO731">
        <v>1</v>
      </c>
      <c r="CP731" s="17">
        <v>1</v>
      </c>
      <c r="CQ731">
        <v>2.3E-2</v>
      </c>
      <c r="CR731">
        <v>13</v>
      </c>
      <c r="CS731">
        <v>1</v>
      </c>
      <c r="CT731">
        <v>0</v>
      </c>
      <c r="CU731">
        <v>34</v>
      </c>
      <c r="DA731" s="33" t="s">
        <v>85</v>
      </c>
    </row>
    <row r="732" spans="1:105" x14ac:dyDescent="0.25">
      <c r="A732">
        <v>731</v>
      </c>
      <c r="B732">
        <v>45</v>
      </c>
      <c r="C732" s="24" t="s">
        <v>470</v>
      </c>
      <c r="D732" s="12">
        <v>5.91</v>
      </c>
      <c r="E732" s="13">
        <v>7.0000000000000007E-2</v>
      </c>
      <c r="F732" s="7">
        <v>36.857142857142897</v>
      </c>
      <c r="G732" s="7">
        <f t="shared" si="124"/>
        <v>5.84</v>
      </c>
      <c r="H732" s="15">
        <f t="shared" si="125"/>
        <v>5.98</v>
      </c>
      <c r="I732" s="11">
        <f>IFERROR(F732/SQRT(F732^2+U732), "X")</f>
        <v>0.13823242550242379</v>
      </c>
      <c r="J732" s="32">
        <f>IFERROR(SQRT((1-I732^2)/U732), "X")</f>
        <v>3.75049216479444E-3</v>
      </c>
      <c r="K732" s="32">
        <f t="shared" si="126"/>
        <v>266.63167287400768</v>
      </c>
      <c r="L732" s="8">
        <v>0</v>
      </c>
      <c r="M732" s="9">
        <v>1</v>
      </c>
      <c r="N732" s="8">
        <v>0</v>
      </c>
      <c r="O732" s="9">
        <v>0</v>
      </c>
      <c r="P732" s="9">
        <v>1</v>
      </c>
      <c r="Q732" s="9">
        <v>0</v>
      </c>
      <c r="R732" s="9">
        <v>0</v>
      </c>
      <c r="S732" s="8">
        <v>69752</v>
      </c>
      <c r="T732" s="9">
        <v>17</v>
      </c>
      <c r="U732" s="9">
        <f t="shared" si="127"/>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21"/>
        <v>0.77900000000000003</v>
      </c>
      <c r="AR732" s="39">
        <v>0.221</v>
      </c>
      <c r="AS732" s="38">
        <f t="shared" si="122"/>
        <v>0.78700000000000003</v>
      </c>
      <c r="AT732" s="39">
        <v>0.21299999999999999</v>
      </c>
      <c r="AU732">
        <v>0</v>
      </c>
      <c r="AV732" s="17">
        <v>1</v>
      </c>
      <c r="AW732">
        <f t="shared" si="12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W732+X732+6</f>
        <v>32.799999999999997</v>
      </c>
      <c r="BN732">
        <v>1</v>
      </c>
      <c r="BO732">
        <v>0</v>
      </c>
      <c r="BP732">
        <v>0</v>
      </c>
      <c r="BQ732">
        <v>0</v>
      </c>
      <c r="BR732">
        <v>0</v>
      </c>
      <c r="BS732">
        <v>0</v>
      </c>
      <c r="BT732">
        <v>0</v>
      </c>
      <c r="BU732" s="17">
        <v>0</v>
      </c>
      <c r="BV732">
        <v>0</v>
      </c>
      <c r="BW732">
        <v>0</v>
      </c>
      <c r="BX732">
        <v>1</v>
      </c>
      <c r="BY732" s="17">
        <v>0</v>
      </c>
      <c r="BZ732">
        <v>0</v>
      </c>
      <c r="CA732">
        <v>0</v>
      </c>
      <c r="CB732">
        <v>0</v>
      </c>
      <c r="CC732">
        <v>0</v>
      </c>
      <c r="CD732" s="17">
        <v>0</v>
      </c>
      <c r="CE732">
        <v>0</v>
      </c>
      <c r="CF732">
        <v>0</v>
      </c>
      <c r="CG732">
        <v>1</v>
      </c>
      <c r="CH732">
        <v>0</v>
      </c>
      <c r="CI732">
        <v>0</v>
      </c>
      <c r="CJ732">
        <v>0</v>
      </c>
      <c r="CK732">
        <v>1</v>
      </c>
      <c r="CL732">
        <v>1</v>
      </c>
      <c r="CM732">
        <v>1</v>
      </c>
      <c r="CN732">
        <v>1</v>
      </c>
      <c r="CO732">
        <v>1</v>
      </c>
      <c r="CP732" s="17">
        <v>1</v>
      </c>
      <c r="CQ732">
        <v>2.3E-2</v>
      </c>
      <c r="CR732">
        <v>13</v>
      </c>
      <c r="CS732">
        <v>1</v>
      </c>
      <c r="CT732">
        <v>0</v>
      </c>
      <c r="CU732">
        <v>34</v>
      </c>
      <c r="DA732" s="33" t="s">
        <v>85</v>
      </c>
    </row>
    <row r="733" spans="1:105" x14ac:dyDescent="0.25">
      <c r="A733">
        <v>732</v>
      </c>
      <c r="B733">
        <v>45</v>
      </c>
      <c r="C733" s="24" t="s">
        <v>470</v>
      </c>
      <c r="D733" s="12">
        <v>3.66</v>
      </c>
      <c r="E733" s="13">
        <v>0.04</v>
      </c>
      <c r="F733" s="7">
        <v>37.857142857142897</v>
      </c>
      <c r="G733" s="7">
        <f t="shared" si="124"/>
        <v>3.62</v>
      </c>
      <c r="H733" s="15">
        <f t="shared" si="125"/>
        <v>3.7</v>
      </c>
      <c r="I733" s="11">
        <f>IFERROR(F733/SQRT(F733^2+U733), "X")</f>
        <v>6.9992598169546796E-2</v>
      </c>
      <c r="J733" s="32">
        <f>IFERROR(SQRT((1-I733^2)/U733), "X")</f>
        <v>1.8488610837238757E-3</v>
      </c>
      <c r="K733" s="32">
        <f t="shared" si="126"/>
        <v>540.87351873178818</v>
      </c>
      <c r="L733" s="8">
        <v>0</v>
      </c>
      <c r="M733" s="9">
        <v>1</v>
      </c>
      <c r="N733" s="8">
        <v>0</v>
      </c>
      <c r="O733" s="9">
        <v>0</v>
      </c>
      <c r="P733" s="9">
        <v>1</v>
      </c>
      <c r="Q733" s="9">
        <v>0</v>
      </c>
      <c r="R733" s="9">
        <v>0</v>
      </c>
      <c r="S733" s="8">
        <v>291130</v>
      </c>
      <c r="T733" s="9">
        <v>18</v>
      </c>
      <c r="U733" s="9">
        <f t="shared" si="127"/>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21"/>
        <v>0.77900000000000003</v>
      </c>
      <c r="AR733" s="39">
        <v>0.221</v>
      </c>
      <c r="AS733" s="38">
        <f t="shared" si="122"/>
        <v>0.78700000000000003</v>
      </c>
      <c r="AT733" s="39">
        <v>0.21299999999999999</v>
      </c>
      <c r="AU733">
        <v>0</v>
      </c>
      <c r="AV733" s="17">
        <v>1</v>
      </c>
      <c r="AW733">
        <f t="shared" si="12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W733+X733+6</f>
        <v>32.799999999999997</v>
      </c>
      <c r="BN733">
        <v>1</v>
      </c>
      <c r="BO733">
        <v>0</v>
      </c>
      <c r="BP733">
        <v>0</v>
      </c>
      <c r="BQ733">
        <v>0</v>
      </c>
      <c r="BR733">
        <v>0</v>
      </c>
      <c r="BS733">
        <v>0</v>
      </c>
      <c r="BT733">
        <v>0</v>
      </c>
      <c r="BU733" s="17">
        <v>0</v>
      </c>
      <c r="BV733">
        <v>0</v>
      </c>
      <c r="BW733">
        <v>0</v>
      </c>
      <c r="BX733">
        <v>1</v>
      </c>
      <c r="BY733" s="17">
        <v>0</v>
      </c>
      <c r="BZ733">
        <v>0</v>
      </c>
      <c r="CA733">
        <v>0</v>
      </c>
      <c r="CB733">
        <v>0</v>
      </c>
      <c r="CC733">
        <v>0</v>
      </c>
      <c r="CD733" s="17">
        <v>0</v>
      </c>
      <c r="CE733">
        <v>0</v>
      </c>
      <c r="CF733">
        <v>0</v>
      </c>
      <c r="CG733">
        <v>1</v>
      </c>
      <c r="CH733">
        <v>0</v>
      </c>
      <c r="CI733">
        <v>0</v>
      </c>
      <c r="CJ733">
        <v>0</v>
      </c>
      <c r="CK733">
        <v>1</v>
      </c>
      <c r="CL733">
        <v>1</v>
      </c>
      <c r="CM733">
        <v>1</v>
      </c>
      <c r="CN733">
        <v>1</v>
      </c>
      <c r="CO733">
        <v>1</v>
      </c>
      <c r="CP733" s="17">
        <v>1</v>
      </c>
      <c r="CQ733">
        <v>2.3E-2</v>
      </c>
      <c r="CR733">
        <v>13</v>
      </c>
      <c r="CS733">
        <v>1</v>
      </c>
      <c r="CT733">
        <v>0</v>
      </c>
      <c r="CU733">
        <v>34</v>
      </c>
      <c r="DA733" s="33" t="s">
        <v>85</v>
      </c>
    </row>
    <row r="734" spans="1:105" s="141" customFormat="1" x14ac:dyDescent="0.25">
      <c r="A734" s="141">
        <v>733</v>
      </c>
      <c r="B734" s="141">
        <v>45</v>
      </c>
      <c r="C734" s="142" t="s">
        <v>470</v>
      </c>
      <c r="D734" s="143">
        <v>5.84</v>
      </c>
      <c r="E734" s="144">
        <v>0.04</v>
      </c>
      <c r="F734" s="145">
        <v>38.857142857142897</v>
      </c>
      <c r="G734" s="145">
        <f t="shared" si="124"/>
        <v>5.8</v>
      </c>
      <c r="H734" s="146">
        <f t="shared" si="125"/>
        <v>5.88</v>
      </c>
      <c r="I734" s="147">
        <f>IFERROR(F734/SQRT(F734^2+U734), "X")</f>
        <v>6.8099630283182694E-2</v>
      </c>
      <c r="J734" s="148">
        <f>IFERROR(SQRT((1-I734^2)/U734), "X")</f>
        <v>1.7525640146407295E-3</v>
      </c>
      <c r="K734" s="148">
        <f t="shared" si="126"/>
        <v>570.59256703099493</v>
      </c>
      <c r="L734" s="149">
        <v>0</v>
      </c>
      <c r="M734" s="150">
        <v>1</v>
      </c>
      <c r="N734" s="149">
        <v>0</v>
      </c>
      <c r="O734" s="150">
        <v>0</v>
      </c>
      <c r="P734" s="150">
        <v>1</v>
      </c>
      <c r="Q734" s="150">
        <v>0</v>
      </c>
      <c r="R734" s="150">
        <v>0</v>
      </c>
      <c r="S734" s="149">
        <v>324084</v>
      </c>
      <c r="T734" s="150">
        <v>17</v>
      </c>
      <c r="U734" s="150">
        <f t="shared" si="127"/>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21"/>
        <v>0.77900000000000003</v>
      </c>
      <c r="AR734" s="156">
        <v>0.221</v>
      </c>
      <c r="AS734" s="169">
        <f t="shared" si="122"/>
        <v>0.78700000000000003</v>
      </c>
      <c r="AT734" s="156">
        <v>0.21299999999999999</v>
      </c>
      <c r="AU734">
        <v>0</v>
      </c>
      <c r="AV734" s="155">
        <v>1</v>
      </c>
      <c r="AW734" s="141">
        <f t="shared" si="12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W734+X734+6</f>
        <v>32.799999999999997</v>
      </c>
      <c r="BN734" s="141">
        <v>1</v>
      </c>
      <c r="BO734" s="141">
        <v>0</v>
      </c>
      <c r="BP734" s="141">
        <v>0</v>
      </c>
      <c r="BQ734" s="141">
        <v>0</v>
      </c>
      <c r="BR734" s="141">
        <v>0</v>
      </c>
      <c r="BS734" s="141">
        <v>0</v>
      </c>
      <c r="BT734" s="141">
        <v>0</v>
      </c>
      <c r="BU734" s="155">
        <v>0</v>
      </c>
      <c r="BV734" s="141">
        <v>0</v>
      </c>
      <c r="BW734" s="141">
        <v>0</v>
      </c>
      <c r="BX734" s="141">
        <v>1</v>
      </c>
      <c r="BY734" s="155">
        <v>0</v>
      </c>
      <c r="BZ734" s="141">
        <v>0</v>
      </c>
      <c r="CA734" s="141">
        <v>0</v>
      </c>
      <c r="CB734" s="141">
        <v>0</v>
      </c>
      <c r="CC734" s="141">
        <v>0</v>
      </c>
      <c r="CD734" s="155">
        <v>0</v>
      </c>
      <c r="CE734" s="141">
        <v>0</v>
      </c>
      <c r="CF734" s="141">
        <v>0</v>
      </c>
      <c r="CG734" s="141">
        <v>1</v>
      </c>
      <c r="CH734" s="141">
        <v>0</v>
      </c>
      <c r="CI734" s="141">
        <v>0</v>
      </c>
      <c r="CJ734" s="141">
        <v>0</v>
      </c>
      <c r="CK734" s="141">
        <v>1</v>
      </c>
      <c r="CL734">
        <v>1</v>
      </c>
      <c r="CM734" s="141">
        <v>1</v>
      </c>
      <c r="CN734" s="141">
        <v>1</v>
      </c>
      <c r="CO734" s="141">
        <v>1</v>
      </c>
      <c r="CP734" s="155">
        <v>1</v>
      </c>
      <c r="CQ734">
        <v>2.3E-2</v>
      </c>
      <c r="CR734">
        <v>13</v>
      </c>
      <c r="CS734">
        <v>1</v>
      </c>
      <c r="CT734">
        <v>0</v>
      </c>
      <c r="CU734">
        <v>34</v>
      </c>
      <c r="CV734" s="157"/>
      <c r="DA734" s="33" t="s">
        <v>85</v>
      </c>
    </row>
    <row r="735" spans="1:105" x14ac:dyDescent="0.25">
      <c r="A735">
        <v>734</v>
      </c>
      <c r="B735">
        <v>46</v>
      </c>
      <c r="C735" s="24" t="s">
        <v>471</v>
      </c>
      <c r="D735" s="12">
        <v>8.5</v>
      </c>
      <c r="E735" s="13">
        <v>1.6</v>
      </c>
      <c r="F735" s="7">
        <f t="shared" ref="F735:F766" si="128">D735/E735</f>
        <v>5.3125</v>
      </c>
      <c r="G735" s="7">
        <f t="shared" si="124"/>
        <v>6.9</v>
      </c>
      <c r="H735" s="15">
        <f t="shared" si="125"/>
        <v>10.1</v>
      </c>
      <c r="I735" s="11">
        <f>IFERROR(F735/SQRT(F735^2+U735), "X")</f>
        <v>0.3708397595494462</v>
      </c>
      <c r="J735" s="32">
        <f>IFERROR(SQRT((1-I735^2)/U735), "X")</f>
        <v>6.9805131209307508E-2</v>
      </c>
      <c r="K735" s="32">
        <f t="shared" si="126"/>
        <v>14.325594446653865</v>
      </c>
      <c r="L735" s="8">
        <v>1</v>
      </c>
      <c r="M735" s="9">
        <v>0</v>
      </c>
      <c r="N735" s="8">
        <v>1</v>
      </c>
      <c r="O735" s="9">
        <v>0</v>
      </c>
      <c r="P735" s="9">
        <v>0</v>
      </c>
      <c r="Q735" s="9">
        <v>0</v>
      </c>
      <c r="R735" s="9">
        <v>0</v>
      </c>
      <c r="S735" s="8">
        <v>180</v>
      </c>
      <c r="T735" s="9">
        <v>2</v>
      </c>
      <c r="U735" s="9">
        <f t="shared" si="127"/>
        <v>177</v>
      </c>
      <c r="V735" s="9">
        <f>COUNTIF(B:B,B735)</f>
        <v>14</v>
      </c>
      <c r="W735" s="7">
        <v>7.8</v>
      </c>
      <c r="X735" s="7">
        <f>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29">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v>0</v>
      </c>
      <c r="BU735" s="17">
        <v>0</v>
      </c>
      <c r="BV735">
        <v>0</v>
      </c>
      <c r="BW735">
        <v>0</v>
      </c>
      <c r="BX735">
        <v>1</v>
      </c>
      <c r="BY735" s="17">
        <v>0</v>
      </c>
      <c r="BZ735">
        <v>0</v>
      </c>
      <c r="CA735">
        <v>0</v>
      </c>
      <c r="CB735">
        <v>0</v>
      </c>
      <c r="CC735">
        <v>0</v>
      </c>
      <c r="CD735" s="17">
        <v>0</v>
      </c>
      <c r="CE735">
        <v>0</v>
      </c>
      <c r="CF735">
        <v>0</v>
      </c>
      <c r="CG735">
        <v>1</v>
      </c>
      <c r="CH735">
        <v>0</v>
      </c>
      <c r="CI735">
        <v>1</v>
      </c>
      <c r="CJ735">
        <v>0</v>
      </c>
      <c r="CK735">
        <v>0</v>
      </c>
      <c r="CL735">
        <v>0</v>
      </c>
      <c r="CM735">
        <v>0</v>
      </c>
      <c r="CN735">
        <v>0</v>
      </c>
      <c r="CO735">
        <v>0</v>
      </c>
      <c r="CP735" s="17">
        <v>1</v>
      </c>
      <c r="CQ735">
        <v>0.29799999999999999</v>
      </c>
      <c r="CR735">
        <v>21</v>
      </c>
      <c r="CS735">
        <v>1</v>
      </c>
      <c r="CT735">
        <v>0</v>
      </c>
      <c r="CU735">
        <v>37</v>
      </c>
      <c r="DA735" s="33" t="s">
        <v>85</v>
      </c>
    </row>
    <row r="736" spans="1:105" x14ac:dyDescent="0.25">
      <c r="A736">
        <v>735</v>
      </c>
      <c r="B736">
        <v>46</v>
      </c>
      <c r="C736" s="24" t="s">
        <v>471</v>
      </c>
      <c r="D736" s="12">
        <v>8.1</v>
      </c>
      <c r="E736" s="13">
        <v>1.7</v>
      </c>
      <c r="F736" s="7">
        <f t="shared" si="128"/>
        <v>4.7647058823529411</v>
      </c>
      <c r="G736" s="7">
        <f t="shared" si="124"/>
        <v>6.3999999999999995</v>
      </c>
      <c r="H736" s="15">
        <f t="shared" si="125"/>
        <v>9.7999999999999989</v>
      </c>
      <c r="I736" s="11">
        <f>IFERROR(F736/SQRT(F736^2+U736), "X")</f>
        <v>0.34323574598937379</v>
      </c>
      <c r="J736" s="32">
        <f>IFERROR(SQRT((1-I736^2)/U736), "X")</f>
        <v>7.2037131874313015E-2</v>
      </c>
      <c r="K736" s="32">
        <f t="shared" si="126"/>
        <v>13.881729796582585</v>
      </c>
      <c r="L736" s="8">
        <v>1</v>
      </c>
      <c r="M736" s="9">
        <v>0</v>
      </c>
      <c r="N736" s="8">
        <v>1</v>
      </c>
      <c r="O736" s="9">
        <v>0</v>
      </c>
      <c r="P736" s="9">
        <v>0</v>
      </c>
      <c r="Q736" s="9">
        <v>0</v>
      </c>
      <c r="R736" s="9">
        <v>0</v>
      </c>
      <c r="S736" s="8">
        <v>180</v>
      </c>
      <c r="T736" s="9">
        <v>9</v>
      </c>
      <c r="U736" s="9">
        <f t="shared" si="127"/>
        <v>170</v>
      </c>
      <c r="V736" s="9">
        <f>COUNTIF(B:B,B736)</f>
        <v>14</v>
      </c>
      <c r="W736" s="7">
        <v>7.8</v>
      </c>
      <c r="X736" s="7">
        <f>BM736-W736-7</f>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29"/>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v>0</v>
      </c>
      <c r="BU736" s="17">
        <v>0</v>
      </c>
      <c r="BV736">
        <v>0</v>
      </c>
      <c r="BW736">
        <v>0</v>
      </c>
      <c r="BX736">
        <v>1</v>
      </c>
      <c r="BY736" s="17">
        <v>0</v>
      </c>
      <c r="BZ736">
        <v>0</v>
      </c>
      <c r="CA736">
        <v>0</v>
      </c>
      <c r="CB736">
        <v>0</v>
      </c>
      <c r="CC736">
        <v>0</v>
      </c>
      <c r="CD736" s="17">
        <v>0</v>
      </c>
      <c r="CE736">
        <v>0</v>
      </c>
      <c r="CF736">
        <v>0</v>
      </c>
      <c r="CG736">
        <v>1</v>
      </c>
      <c r="CH736">
        <v>0</v>
      </c>
      <c r="CI736">
        <v>1</v>
      </c>
      <c r="CJ736">
        <v>0</v>
      </c>
      <c r="CK736">
        <v>0</v>
      </c>
      <c r="CL736">
        <v>1</v>
      </c>
      <c r="CM736">
        <v>0</v>
      </c>
      <c r="CN736">
        <v>0</v>
      </c>
      <c r="CO736">
        <v>0</v>
      </c>
      <c r="CP736" s="17">
        <v>1</v>
      </c>
      <c r="CQ736">
        <v>0.29799999999999999</v>
      </c>
      <c r="CR736">
        <v>21</v>
      </c>
      <c r="CS736">
        <v>1</v>
      </c>
      <c r="CT736">
        <v>0</v>
      </c>
      <c r="CU736">
        <v>37</v>
      </c>
      <c r="DA736" s="33" t="s">
        <v>85</v>
      </c>
    </row>
    <row r="737" spans="1:105" x14ac:dyDescent="0.25">
      <c r="A737">
        <v>736</v>
      </c>
      <c r="B737">
        <v>46</v>
      </c>
      <c r="C737" s="24" t="s">
        <v>471</v>
      </c>
      <c r="D737" s="12">
        <v>7.3</v>
      </c>
      <c r="E737" s="13">
        <v>1.6</v>
      </c>
      <c r="F737" s="7">
        <f t="shared" si="128"/>
        <v>4.5625</v>
      </c>
      <c r="G737" s="7">
        <f t="shared" si="124"/>
        <v>5.6999999999999993</v>
      </c>
      <c r="H737" s="15">
        <f t="shared" si="125"/>
        <v>8.9</v>
      </c>
      <c r="I737" s="11">
        <f>IFERROR(F737/SQRT(F737^2+U737), "X")</f>
        <v>0.33115857421468636</v>
      </c>
      <c r="J737" s="32">
        <f>IFERROR(SQRT((1-I737^2)/U737), "X")</f>
        <v>7.2582701197739477E-2</v>
      </c>
      <c r="K737" s="32">
        <f t="shared" si="126"/>
        <v>13.777387497272478</v>
      </c>
      <c r="L737" s="8">
        <v>1</v>
      </c>
      <c r="M737" s="9">
        <v>0</v>
      </c>
      <c r="N737" s="8">
        <v>1</v>
      </c>
      <c r="O737" s="9">
        <v>0</v>
      </c>
      <c r="P737" s="9">
        <v>0</v>
      </c>
      <c r="Q737" s="9">
        <v>0</v>
      </c>
      <c r="R737" s="9">
        <v>0</v>
      </c>
      <c r="S737" s="8">
        <v>180</v>
      </c>
      <c r="T737" s="9">
        <v>10</v>
      </c>
      <c r="U737" s="9">
        <f t="shared" si="127"/>
        <v>169</v>
      </c>
      <c r="V737" s="9">
        <f>COUNTIF(B:B,B737)</f>
        <v>14</v>
      </c>
      <c r="W737" s="7">
        <v>7.8</v>
      </c>
      <c r="X737" s="7">
        <f>BM737-W737-7</f>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29"/>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v>0</v>
      </c>
      <c r="BU737" s="17">
        <v>0</v>
      </c>
      <c r="BV737">
        <v>0</v>
      </c>
      <c r="BW737">
        <v>0</v>
      </c>
      <c r="BX737">
        <v>1</v>
      </c>
      <c r="BY737" s="17">
        <v>0</v>
      </c>
      <c r="BZ737">
        <v>0</v>
      </c>
      <c r="CA737">
        <v>0</v>
      </c>
      <c r="CB737">
        <v>0</v>
      </c>
      <c r="CC737">
        <v>0</v>
      </c>
      <c r="CD737" s="17">
        <v>0</v>
      </c>
      <c r="CE737">
        <v>0</v>
      </c>
      <c r="CF737">
        <v>0</v>
      </c>
      <c r="CG737">
        <v>1</v>
      </c>
      <c r="CH737">
        <v>0</v>
      </c>
      <c r="CI737">
        <v>1</v>
      </c>
      <c r="CJ737">
        <v>0</v>
      </c>
      <c r="CK737">
        <v>0</v>
      </c>
      <c r="CL737">
        <v>1</v>
      </c>
      <c r="CM737">
        <v>0</v>
      </c>
      <c r="CN737">
        <v>0</v>
      </c>
      <c r="CO737">
        <v>0</v>
      </c>
      <c r="CP737" s="17">
        <v>1</v>
      </c>
      <c r="CQ737">
        <v>0.29799999999999999</v>
      </c>
      <c r="CR737">
        <v>21</v>
      </c>
      <c r="CS737">
        <v>1</v>
      </c>
      <c r="CT737">
        <v>0</v>
      </c>
      <c r="CU737">
        <v>37</v>
      </c>
      <c r="DA737" s="33" t="s">
        <v>85</v>
      </c>
    </row>
    <row r="738" spans="1:105" x14ac:dyDescent="0.25">
      <c r="A738">
        <v>737</v>
      </c>
      <c r="B738">
        <v>46</v>
      </c>
      <c r="C738" s="24" t="s">
        <v>471</v>
      </c>
      <c r="D738" s="12">
        <v>7.4</v>
      </c>
      <c r="E738" s="13">
        <v>2</v>
      </c>
      <c r="F738" s="7">
        <f t="shared" si="128"/>
        <v>3.7</v>
      </c>
      <c r="G738" s="7">
        <f t="shared" si="124"/>
        <v>5.4</v>
      </c>
      <c r="H738" s="15">
        <f t="shared" si="125"/>
        <v>9.4</v>
      </c>
      <c r="I738" s="11">
        <f>IFERROR(F738/SQRT(F738^2+U738), "X")</f>
        <v>0.27374382805481862</v>
      </c>
      <c r="J738" s="32">
        <f>IFERROR(SQRT((1-I738^2)/U738), "X")</f>
        <v>7.3984818393194207E-2</v>
      </c>
      <c r="K738" s="32">
        <f t="shared" si="126"/>
        <v>13.516286472252652</v>
      </c>
      <c r="L738" s="8">
        <v>1</v>
      </c>
      <c r="M738" s="9">
        <v>0</v>
      </c>
      <c r="N738" s="8">
        <v>1</v>
      </c>
      <c r="O738" s="9">
        <v>0</v>
      </c>
      <c r="P738" s="9">
        <v>0</v>
      </c>
      <c r="Q738" s="9">
        <v>0</v>
      </c>
      <c r="R738" s="9">
        <v>0</v>
      </c>
      <c r="S738" s="8">
        <v>180</v>
      </c>
      <c r="T738" s="9">
        <v>10</v>
      </c>
      <c r="U738" s="9">
        <f t="shared" si="127"/>
        <v>169</v>
      </c>
      <c r="V738" s="9">
        <f>COUNTIF(B:B,B738)</f>
        <v>14</v>
      </c>
      <c r="W738" s="7">
        <v>7.8</v>
      </c>
      <c r="X738" s="7">
        <f>BM738-W738-7</f>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29"/>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v>0</v>
      </c>
      <c r="BU738" s="17">
        <v>0</v>
      </c>
      <c r="BV738">
        <v>0</v>
      </c>
      <c r="BW738">
        <v>0</v>
      </c>
      <c r="BX738">
        <v>1</v>
      </c>
      <c r="BY738" s="17">
        <v>0</v>
      </c>
      <c r="BZ738">
        <v>0</v>
      </c>
      <c r="CA738">
        <v>0</v>
      </c>
      <c r="CB738">
        <v>0</v>
      </c>
      <c r="CC738">
        <v>0</v>
      </c>
      <c r="CD738" s="17">
        <v>0</v>
      </c>
      <c r="CE738">
        <v>0</v>
      </c>
      <c r="CF738">
        <v>0</v>
      </c>
      <c r="CG738">
        <v>1</v>
      </c>
      <c r="CH738">
        <v>0</v>
      </c>
      <c r="CI738">
        <v>1</v>
      </c>
      <c r="CJ738">
        <v>0</v>
      </c>
      <c r="CK738">
        <v>0</v>
      </c>
      <c r="CL738">
        <v>1</v>
      </c>
      <c r="CM738">
        <v>0</v>
      </c>
      <c r="CN738">
        <v>0</v>
      </c>
      <c r="CO738">
        <v>0</v>
      </c>
      <c r="CP738" s="17">
        <v>1</v>
      </c>
      <c r="CQ738">
        <v>0.29799999999999999</v>
      </c>
      <c r="CR738">
        <v>21</v>
      </c>
      <c r="CS738">
        <v>1</v>
      </c>
      <c r="CT738">
        <v>0</v>
      </c>
      <c r="CU738">
        <v>37</v>
      </c>
      <c r="DA738" s="33" t="s">
        <v>85</v>
      </c>
    </row>
    <row r="739" spans="1:105" x14ac:dyDescent="0.25">
      <c r="A739">
        <v>738</v>
      </c>
      <c r="B739">
        <v>46</v>
      </c>
      <c r="C739" s="24" t="s">
        <v>471</v>
      </c>
      <c r="D739" s="12">
        <v>10.199999999999999</v>
      </c>
      <c r="E739" s="13">
        <v>0.8</v>
      </c>
      <c r="F739" s="7">
        <f t="shared" si="128"/>
        <v>12.749999999999998</v>
      </c>
      <c r="G739" s="7">
        <f t="shared" si="124"/>
        <v>9.3999999999999986</v>
      </c>
      <c r="H739" s="15">
        <f t="shared" si="125"/>
        <v>11</v>
      </c>
      <c r="I739" s="11">
        <f>IFERROR(F739/SQRT(F739^2+U739), "X")</f>
        <v>0.32484076433121012</v>
      </c>
      <c r="J739" s="32">
        <f>IFERROR(SQRT((1-I739^2)/U739), "X")</f>
        <v>2.5477707006369425E-2</v>
      </c>
      <c r="K739" s="32">
        <f t="shared" si="126"/>
        <v>39.25</v>
      </c>
      <c r="L739" s="8">
        <v>1</v>
      </c>
      <c r="M739" s="9">
        <v>0</v>
      </c>
      <c r="N739" s="8">
        <v>1</v>
      </c>
      <c r="O739" s="9">
        <v>0</v>
      </c>
      <c r="P739" s="9">
        <v>0</v>
      </c>
      <c r="Q739" s="9">
        <v>0</v>
      </c>
      <c r="R739" s="9">
        <v>0</v>
      </c>
      <c r="S739" s="8">
        <v>1381</v>
      </c>
      <c r="T739" s="9">
        <v>2</v>
      </c>
      <c r="U739" s="9">
        <f t="shared" si="127"/>
        <v>1378</v>
      </c>
      <c r="V739" s="9">
        <f>COUNTIF(B:B,B739)</f>
        <v>14</v>
      </c>
      <c r="W739" s="7">
        <v>8.75</v>
      </c>
      <c r="X739" s="7">
        <f>BM739-W739-7</f>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29"/>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v>0</v>
      </c>
      <c r="BU739" s="17">
        <v>0</v>
      </c>
      <c r="BV739">
        <v>0</v>
      </c>
      <c r="BW739">
        <v>0</v>
      </c>
      <c r="BX739">
        <v>1</v>
      </c>
      <c r="BY739" s="17">
        <v>0</v>
      </c>
      <c r="BZ739">
        <v>0</v>
      </c>
      <c r="CA739">
        <v>0</v>
      </c>
      <c r="CB739">
        <v>0</v>
      </c>
      <c r="CC739">
        <v>0</v>
      </c>
      <c r="CD739" s="17">
        <v>0</v>
      </c>
      <c r="CE739">
        <v>0</v>
      </c>
      <c r="CF739">
        <v>0</v>
      </c>
      <c r="CG739">
        <v>1</v>
      </c>
      <c r="CH739">
        <v>0</v>
      </c>
      <c r="CI739">
        <v>1</v>
      </c>
      <c r="CJ739">
        <v>0</v>
      </c>
      <c r="CK739">
        <v>0</v>
      </c>
      <c r="CL739">
        <v>0</v>
      </c>
      <c r="CM739">
        <v>0</v>
      </c>
      <c r="CN739">
        <v>0</v>
      </c>
      <c r="CO739">
        <v>0</v>
      </c>
      <c r="CP739" s="17">
        <v>1</v>
      </c>
      <c r="CQ739">
        <v>0.29799999999999999</v>
      </c>
      <c r="CR739">
        <v>21</v>
      </c>
      <c r="CS739">
        <v>1</v>
      </c>
      <c r="CT739">
        <v>0</v>
      </c>
      <c r="CU739">
        <v>37</v>
      </c>
      <c r="DA739" s="33" t="s">
        <v>85</v>
      </c>
    </row>
    <row r="740" spans="1:105" x14ac:dyDescent="0.25">
      <c r="A740">
        <v>739</v>
      </c>
      <c r="B740">
        <v>46</v>
      </c>
      <c r="C740" s="24" t="s">
        <v>471</v>
      </c>
      <c r="D740" s="12">
        <v>9.3000000000000007</v>
      </c>
      <c r="E740" s="13">
        <v>0.8</v>
      </c>
      <c r="F740" s="7">
        <f t="shared" si="128"/>
        <v>11.625</v>
      </c>
      <c r="G740" s="7">
        <f t="shared" si="124"/>
        <v>8.5</v>
      </c>
      <c r="H740" s="15">
        <f t="shared" si="125"/>
        <v>10.100000000000001</v>
      </c>
      <c r="I740" s="11">
        <f>IFERROR(F740/SQRT(F740^2+U740), "X")</f>
        <v>0.29954370702335192</v>
      </c>
      <c r="J740" s="32">
        <f>IFERROR(SQRT((1-I740^2)/U740), "X")</f>
        <v>2.5767200604159306E-2</v>
      </c>
      <c r="K740" s="32">
        <f t="shared" si="126"/>
        <v>38.80902762244888</v>
      </c>
      <c r="L740" s="8">
        <v>1</v>
      </c>
      <c r="M740" s="9">
        <v>0</v>
      </c>
      <c r="N740" s="8">
        <v>1</v>
      </c>
      <c r="O740" s="9">
        <v>0</v>
      </c>
      <c r="P740" s="9">
        <v>0</v>
      </c>
      <c r="Q740" s="9">
        <v>0</v>
      </c>
      <c r="R740" s="9">
        <v>0</v>
      </c>
      <c r="S740" s="8">
        <v>1381</v>
      </c>
      <c r="T740" s="9">
        <v>9</v>
      </c>
      <c r="U740" s="9">
        <f t="shared" si="127"/>
        <v>1371</v>
      </c>
      <c r="V740" s="9">
        <f>COUNTIF(B:B,B740)</f>
        <v>14</v>
      </c>
      <c r="W740" s="7">
        <v>8.75</v>
      </c>
      <c r="X740" s="7">
        <f>BM740-W740-7</f>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29"/>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v>0</v>
      </c>
      <c r="BU740" s="17">
        <v>0</v>
      </c>
      <c r="BV740">
        <v>0</v>
      </c>
      <c r="BW740">
        <v>0</v>
      </c>
      <c r="BX740">
        <v>1</v>
      </c>
      <c r="BY740" s="17">
        <v>0</v>
      </c>
      <c r="BZ740">
        <v>0</v>
      </c>
      <c r="CA740">
        <v>0</v>
      </c>
      <c r="CB740">
        <v>0</v>
      </c>
      <c r="CC740">
        <v>0</v>
      </c>
      <c r="CD740" s="17">
        <v>0</v>
      </c>
      <c r="CE740">
        <v>0</v>
      </c>
      <c r="CF740">
        <v>0</v>
      </c>
      <c r="CG740">
        <v>1</v>
      </c>
      <c r="CH740">
        <v>0</v>
      </c>
      <c r="CI740">
        <v>1</v>
      </c>
      <c r="CJ740">
        <v>0</v>
      </c>
      <c r="CK740">
        <v>0</v>
      </c>
      <c r="CL740">
        <v>1</v>
      </c>
      <c r="CM740">
        <v>0</v>
      </c>
      <c r="CN740">
        <v>0</v>
      </c>
      <c r="CO740">
        <v>0</v>
      </c>
      <c r="CP740" s="17">
        <v>1</v>
      </c>
      <c r="CQ740">
        <v>0.29799999999999999</v>
      </c>
      <c r="CR740">
        <v>21</v>
      </c>
      <c r="CS740">
        <v>1</v>
      </c>
      <c r="CT740">
        <v>0</v>
      </c>
      <c r="CU740">
        <v>37</v>
      </c>
      <c r="DA740" s="33" t="s">
        <v>85</v>
      </c>
    </row>
    <row r="741" spans="1:105" x14ac:dyDescent="0.25">
      <c r="A741">
        <v>740</v>
      </c>
      <c r="B741">
        <v>46</v>
      </c>
      <c r="C741" s="24" t="s">
        <v>471</v>
      </c>
      <c r="D741" s="12">
        <v>9.1</v>
      </c>
      <c r="E741" s="13">
        <v>0.9</v>
      </c>
      <c r="F741" s="7">
        <f t="shared" si="128"/>
        <v>10.111111111111111</v>
      </c>
      <c r="G741" s="7">
        <f t="shared" si="124"/>
        <v>8.1999999999999993</v>
      </c>
      <c r="H741" s="15">
        <f t="shared" si="125"/>
        <v>10</v>
      </c>
      <c r="I741" s="11">
        <f>IFERROR(F741/SQRT(F741^2+U741), "X")</f>
        <v>0.26351805571440351</v>
      </c>
      <c r="J741" s="32">
        <f>IFERROR(SQRT((1-I741^2)/U741), "X")</f>
        <v>2.6062225290435514E-2</v>
      </c>
      <c r="K741" s="32">
        <f t="shared" si="126"/>
        <v>38.369708989008956</v>
      </c>
      <c r="L741" s="8">
        <v>1</v>
      </c>
      <c r="M741" s="9">
        <v>0</v>
      </c>
      <c r="N741" s="8">
        <v>1</v>
      </c>
      <c r="O741" s="9">
        <v>0</v>
      </c>
      <c r="P741" s="9">
        <v>0</v>
      </c>
      <c r="Q741" s="9">
        <v>0</v>
      </c>
      <c r="R741" s="9">
        <v>0</v>
      </c>
      <c r="S741" s="8">
        <v>1381</v>
      </c>
      <c r="T741" s="9">
        <v>10</v>
      </c>
      <c r="U741" s="9">
        <f t="shared" si="127"/>
        <v>1370</v>
      </c>
      <c r="V741" s="9">
        <f>COUNTIF(B:B,B741)</f>
        <v>14</v>
      </c>
      <c r="W741" s="7">
        <v>8.75</v>
      </c>
      <c r="X741" s="7">
        <f>BM741-W741-7</f>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29"/>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v>0</v>
      </c>
      <c r="BU741" s="17">
        <v>0</v>
      </c>
      <c r="BV741">
        <v>0</v>
      </c>
      <c r="BW741">
        <v>0</v>
      </c>
      <c r="BX741">
        <v>1</v>
      </c>
      <c r="BY741" s="17">
        <v>0</v>
      </c>
      <c r="BZ741">
        <v>0</v>
      </c>
      <c r="CA741">
        <v>0</v>
      </c>
      <c r="CB741">
        <v>0</v>
      </c>
      <c r="CC741">
        <v>0</v>
      </c>
      <c r="CD741" s="17">
        <v>0</v>
      </c>
      <c r="CE741">
        <v>0</v>
      </c>
      <c r="CF741">
        <v>0</v>
      </c>
      <c r="CG741">
        <v>1</v>
      </c>
      <c r="CH741">
        <v>0</v>
      </c>
      <c r="CI741">
        <v>1</v>
      </c>
      <c r="CJ741">
        <v>0</v>
      </c>
      <c r="CK741">
        <v>0</v>
      </c>
      <c r="CL741">
        <v>1</v>
      </c>
      <c r="CM741">
        <v>0</v>
      </c>
      <c r="CN741">
        <v>0</v>
      </c>
      <c r="CO741">
        <v>0</v>
      </c>
      <c r="CP741" s="17">
        <v>1</v>
      </c>
      <c r="CQ741">
        <v>0.29799999999999999</v>
      </c>
      <c r="CR741">
        <v>21</v>
      </c>
      <c r="CS741">
        <v>1</v>
      </c>
      <c r="CT741">
        <v>0</v>
      </c>
      <c r="CU741">
        <v>37</v>
      </c>
      <c r="DA741" s="33" t="s">
        <v>85</v>
      </c>
    </row>
    <row r="742" spans="1:105" x14ac:dyDescent="0.25">
      <c r="A742">
        <v>741</v>
      </c>
      <c r="B742">
        <v>46</v>
      </c>
      <c r="C742" s="24" t="s">
        <v>471</v>
      </c>
      <c r="D742" s="12">
        <v>9</v>
      </c>
      <c r="E742" s="13">
        <v>0.8</v>
      </c>
      <c r="F742" s="7">
        <f t="shared" si="128"/>
        <v>11.25</v>
      </c>
      <c r="G742" s="7">
        <f t="shared" si="124"/>
        <v>8.1999999999999993</v>
      </c>
      <c r="H742" s="15">
        <f t="shared" si="125"/>
        <v>9.8000000000000007</v>
      </c>
      <c r="I742" s="11">
        <f>IFERROR(F742/SQRT(F742^2+U742), "X")</f>
        <v>0.29080715862584822</v>
      </c>
      <c r="J742" s="32">
        <f>IFERROR(SQRT((1-I742^2)/U742), "X")</f>
        <v>2.5849525211186511E-2</v>
      </c>
      <c r="K742" s="32">
        <f t="shared" si="126"/>
        <v>38.685430073866307</v>
      </c>
      <c r="L742" s="8">
        <v>1</v>
      </c>
      <c r="M742" s="9">
        <v>0</v>
      </c>
      <c r="N742" s="8">
        <v>1</v>
      </c>
      <c r="O742" s="9">
        <v>0</v>
      </c>
      <c r="P742" s="9">
        <v>0</v>
      </c>
      <c r="Q742" s="9">
        <v>0</v>
      </c>
      <c r="R742" s="9">
        <v>0</v>
      </c>
      <c r="S742" s="8">
        <v>1381</v>
      </c>
      <c r="T742" s="9">
        <v>10</v>
      </c>
      <c r="U742" s="9">
        <f t="shared" si="127"/>
        <v>1370</v>
      </c>
      <c r="V742" s="9">
        <f>COUNTIF(B:B,B742)</f>
        <v>14</v>
      </c>
      <c r="W742" s="7">
        <v>8.75</v>
      </c>
      <c r="X742" s="7">
        <f>BM742-W742-7</f>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29"/>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v>0</v>
      </c>
      <c r="BU742" s="17">
        <v>0</v>
      </c>
      <c r="BV742">
        <v>0</v>
      </c>
      <c r="BW742">
        <v>0</v>
      </c>
      <c r="BX742">
        <v>1</v>
      </c>
      <c r="BY742" s="17">
        <v>0</v>
      </c>
      <c r="BZ742">
        <v>0</v>
      </c>
      <c r="CA742">
        <v>0</v>
      </c>
      <c r="CB742">
        <v>0</v>
      </c>
      <c r="CC742">
        <v>0</v>
      </c>
      <c r="CD742" s="17">
        <v>0</v>
      </c>
      <c r="CE742">
        <v>0</v>
      </c>
      <c r="CF742">
        <v>0</v>
      </c>
      <c r="CG742">
        <v>1</v>
      </c>
      <c r="CH742">
        <v>0</v>
      </c>
      <c r="CI742">
        <v>1</v>
      </c>
      <c r="CJ742">
        <v>0</v>
      </c>
      <c r="CK742">
        <v>0</v>
      </c>
      <c r="CL742">
        <v>1</v>
      </c>
      <c r="CM742">
        <v>0</v>
      </c>
      <c r="CN742">
        <v>0</v>
      </c>
      <c r="CO742">
        <v>0</v>
      </c>
      <c r="CP742" s="17">
        <v>1</v>
      </c>
      <c r="CQ742">
        <v>0.29799999999999999</v>
      </c>
      <c r="CR742">
        <v>21</v>
      </c>
      <c r="CS742">
        <v>1</v>
      </c>
      <c r="CT742">
        <v>0</v>
      </c>
      <c r="CU742">
        <v>37</v>
      </c>
      <c r="DA742" s="33" t="s">
        <v>85</v>
      </c>
    </row>
    <row r="743" spans="1:105" x14ac:dyDescent="0.25">
      <c r="A743">
        <v>742</v>
      </c>
      <c r="B743">
        <v>46</v>
      </c>
      <c r="C743" s="24" t="s">
        <v>471</v>
      </c>
      <c r="D743" s="12">
        <v>6.4</v>
      </c>
      <c r="E743" s="13">
        <v>1.5</v>
      </c>
      <c r="F743" s="7">
        <f t="shared" si="128"/>
        <v>4.2666666666666666</v>
      </c>
      <c r="G743" s="7">
        <f t="shared" si="124"/>
        <v>4.9000000000000004</v>
      </c>
      <c r="H743" s="15">
        <f t="shared" si="125"/>
        <v>7.9</v>
      </c>
      <c r="I743" s="11">
        <f>IFERROR(F743/SQRT(F743^2+U743), "X")</f>
        <v>0.2388109576210887</v>
      </c>
      <c r="J743" s="32">
        <f>IFERROR(SQRT((1-I743^2)/U743), "X")</f>
        <v>5.5971318192442665E-2</v>
      </c>
      <c r="K743" s="32">
        <f t="shared" si="126"/>
        <v>17.866293528441886</v>
      </c>
      <c r="L743" s="8">
        <v>1</v>
      </c>
      <c r="M743" s="9">
        <v>0</v>
      </c>
      <c r="N743" s="8">
        <v>1</v>
      </c>
      <c r="O743" s="9">
        <v>0</v>
      </c>
      <c r="P743" s="9">
        <v>0</v>
      </c>
      <c r="Q743" s="9">
        <v>0</v>
      </c>
      <c r="R743" s="9">
        <v>0</v>
      </c>
      <c r="S743" s="8">
        <v>304</v>
      </c>
      <c r="T743" s="9">
        <v>2</v>
      </c>
      <c r="U743" s="9">
        <f t="shared" si="127"/>
        <v>301</v>
      </c>
      <c r="V743" s="9">
        <f>COUNTIF(B:B,B743)</f>
        <v>14</v>
      </c>
      <c r="W743" s="7">
        <v>7.8</v>
      </c>
      <c r="X743" s="7">
        <f>BM743-W743-7</f>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29"/>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v>0</v>
      </c>
      <c r="BU743" s="17">
        <v>0</v>
      </c>
      <c r="BV743">
        <v>0</v>
      </c>
      <c r="BW743">
        <v>0</v>
      </c>
      <c r="BX743">
        <v>1</v>
      </c>
      <c r="BY743" s="17">
        <v>0</v>
      </c>
      <c r="BZ743">
        <v>0</v>
      </c>
      <c r="CA743">
        <v>0</v>
      </c>
      <c r="CB743">
        <v>0</v>
      </c>
      <c r="CC743">
        <v>0</v>
      </c>
      <c r="CD743" s="17">
        <v>0</v>
      </c>
      <c r="CE743">
        <v>0</v>
      </c>
      <c r="CF743">
        <v>0</v>
      </c>
      <c r="CG743">
        <v>1</v>
      </c>
      <c r="CH743">
        <v>0</v>
      </c>
      <c r="CI743">
        <v>1</v>
      </c>
      <c r="CJ743">
        <v>0</v>
      </c>
      <c r="CK743">
        <v>0</v>
      </c>
      <c r="CL743">
        <v>0</v>
      </c>
      <c r="CM743">
        <v>0</v>
      </c>
      <c r="CN743">
        <v>0</v>
      </c>
      <c r="CO743">
        <v>0</v>
      </c>
      <c r="CP743" s="17">
        <v>1</v>
      </c>
      <c r="CQ743">
        <v>0.29799999999999999</v>
      </c>
      <c r="CR743">
        <v>21</v>
      </c>
      <c r="CS743">
        <v>1</v>
      </c>
      <c r="CT743">
        <v>0</v>
      </c>
      <c r="CU743">
        <v>37</v>
      </c>
      <c r="DA743" s="33" t="s">
        <v>85</v>
      </c>
    </row>
    <row r="744" spans="1:105" x14ac:dyDescent="0.25">
      <c r="A744">
        <v>743</v>
      </c>
      <c r="B744">
        <v>46</v>
      </c>
      <c r="C744" s="24" t="s">
        <v>471</v>
      </c>
      <c r="D744" s="12">
        <v>5.9</v>
      </c>
      <c r="E744" s="13">
        <v>1.6</v>
      </c>
      <c r="F744" s="7">
        <f t="shared" si="128"/>
        <v>3.6875</v>
      </c>
      <c r="G744" s="7">
        <f t="shared" si="124"/>
        <v>4.3000000000000007</v>
      </c>
      <c r="H744" s="15">
        <f t="shared" si="125"/>
        <v>7.5</v>
      </c>
      <c r="I744" s="11">
        <f>IFERROR(F744/SQRT(F744^2+U744), "X")</f>
        <v>0.21059478558883832</v>
      </c>
      <c r="J744" s="32">
        <f>IFERROR(SQRT((1-I744^2)/U744), "X")</f>
        <v>5.7110450329176492E-2</v>
      </c>
      <c r="K744" s="32">
        <f t="shared" si="126"/>
        <v>17.509930218307552</v>
      </c>
      <c r="L744" s="8">
        <v>1</v>
      </c>
      <c r="M744" s="9">
        <v>0</v>
      </c>
      <c r="N744" s="8">
        <v>1</v>
      </c>
      <c r="O744" s="9">
        <v>0</v>
      </c>
      <c r="P744" s="9">
        <v>0</v>
      </c>
      <c r="Q744" s="9">
        <v>0</v>
      </c>
      <c r="R744" s="9">
        <v>0</v>
      </c>
      <c r="S744" s="8">
        <v>304</v>
      </c>
      <c r="T744" s="9">
        <v>10</v>
      </c>
      <c r="U744" s="9">
        <f t="shared" si="127"/>
        <v>293</v>
      </c>
      <c r="V744" s="9">
        <f>COUNTIF(B:B,B744)</f>
        <v>14</v>
      </c>
      <c r="W744" s="7">
        <v>7.8</v>
      </c>
      <c r="X744" s="7">
        <f>BM744-W744-7</f>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29"/>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v>0</v>
      </c>
      <c r="BU744" s="17">
        <v>0</v>
      </c>
      <c r="BV744">
        <v>0</v>
      </c>
      <c r="BW744">
        <v>0</v>
      </c>
      <c r="BX744">
        <v>1</v>
      </c>
      <c r="BY744" s="17">
        <v>0</v>
      </c>
      <c r="BZ744">
        <v>0</v>
      </c>
      <c r="CA744">
        <v>0</v>
      </c>
      <c r="CB744">
        <v>0</v>
      </c>
      <c r="CC744">
        <v>0</v>
      </c>
      <c r="CD744" s="17">
        <v>0</v>
      </c>
      <c r="CE744">
        <v>0</v>
      </c>
      <c r="CF744">
        <v>0</v>
      </c>
      <c r="CG744">
        <v>1</v>
      </c>
      <c r="CH744">
        <v>0</v>
      </c>
      <c r="CI744">
        <v>1</v>
      </c>
      <c r="CJ744">
        <v>0</v>
      </c>
      <c r="CK744">
        <v>0</v>
      </c>
      <c r="CL744">
        <v>1</v>
      </c>
      <c r="CM744">
        <v>0</v>
      </c>
      <c r="CN744">
        <v>0</v>
      </c>
      <c r="CO744">
        <v>0</v>
      </c>
      <c r="CP744" s="17">
        <v>1</v>
      </c>
      <c r="CQ744">
        <v>0.29799999999999999</v>
      </c>
      <c r="CR744">
        <v>21</v>
      </c>
      <c r="CS744">
        <v>1</v>
      </c>
      <c r="CT744">
        <v>0</v>
      </c>
      <c r="CU744">
        <v>37</v>
      </c>
      <c r="DA744" s="33" t="s">
        <v>85</v>
      </c>
    </row>
    <row r="745" spans="1:105" x14ac:dyDescent="0.25">
      <c r="A745">
        <v>744</v>
      </c>
      <c r="B745">
        <v>46</v>
      </c>
      <c r="C745" s="24" t="s">
        <v>471</v>
      </c>
      <c r="D745" s="12">
        <v>3.4</v>
      </c>
      <c r="E745" s="13">
        <v>1.5</v>
      </c>
      <c r="F745" s="7">
        <f t="shared" si="128"/>
        <v>2.2666666666666666</v>
      </c>
      <c r="G745" s="7">
        <f t="shared" si="124"/>
        <v>1.9</v>
      </c>
      <c r="H745" s="15">
        <f t="shared" si="125"/>
        <v>4.9000000000000004</v>
      </c>
      <c r="I745" s="11">
        <f>IFERROR(F745/SQRT(F745^2+U745), "X")</f>
        <v>0.13127413127413129</v>
      </c>
      <c r="J745" s="32">
        <f>IFERROR(SQRT((1-I745^2)/U745), "X")</f>
        <v>5.7915057915057917E-2</v>
      </c>
      <c r="K745" s="32">
        <f t="shared" si="126"/>
        <v>17.266666666666666</v>
      </c>
      <c r="L745" s="8">
        <v>1</v>
      </c>
      <c r="M745" s="9">
        <v>0</v>
      </c>
      <c r="N745" s="8">
        <v>1</v>
      </c>
      <c r="O745" s="9">
        <v>0</v>
      </c>
      <c r="P745" s="9">
        <v>0</v>
      </c>
      <c r="Q745" s="9">
        <v>0</v>
      </c>
      <c r="R745" s="9">
        <v>0</v>
      </c>
      <c r="S745" s="8">
        <v>304</v>
      </c>
      <c r="T745" s="9">
        <v>10</v>
      </c>
      <c r="U745" s="9">
        <f t="shared" si="127"/>
        <v>293</v>
      </c>
      <c r="V745" s="9">
        <f>COUNTIF(B:B,B745)</f>
        <v>14</v>
      </c>
      <c r="W745" s="7">
        <v>7.8</v>
      </c>
      <c r="X745" s="7">
        <f>BM745-W745-7</f>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29"/>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v>0</v>
      </c>
      <c r="BU745" s="17">
        <v>0</v>
      </c>
      <c r="BV745">
        <v>0</v>
      </c>
      <c r="BW745">
        <v>0</v>
      </c>
      <c r="BX745">
        <v>1</v>
      </c>
      <c r="BY745" s="17">
        <v>0</v>
      </c>
      <c r="BZ745">
        <v>0</v>
      </c>
      <c r="CA745">
        <v>0</v>
      </c>
      <c r="CB745">
        <v>0</v>
      </c>
      <c r="CC745">
        <v>0</v>
      </c>
      <c r="CD745" s="17">
        <v>0</v>
      </c>
      <c r="CE745">
        <v>0</v>
      </c>
      <c r="CF745">
        <v>0</v>
      </c>
      <c r="CG745">
        <v>1</v>
      </c>
      <c r="CH745">
        <v>0</v>
      </c>
      <c r="CI745">
        <v>1</v>
      </c>
      <c r="CJ745">
        <v>0</v>
      </c>
      <c r="CK745">
        <v>0</v>
      </c>
      <c r="CL745">
        <v>1</v>
      </c>
      <c r="CM745">
        <v>0</v>
      </c>
      <c r="CN745">
        <v>0</v>
      </c>
      <c r="CO745">
        <v>0</v>
      </c>
      <c r="CP745" s="17">
        <v>1</v>
      </c>
      <c r="CQ745">
        <v>0.29799999999999999</v>
      </c>
      <c r="CR745">
        <v>21</v>
      </c>
      <c r="CS745">
        <v>1</v>
      </c>
      <c r="CT745">
        <v>0</v>
      </c>
      <c r="CU745">
        <v>37</v>
      </c>
      <c r="DA745" s="33" t="s">
        <v>85</v>
      </c>
    </row>
    <row r="746" spans="1:105" x14ac:dyDescent="0.25">
      <c r="A746">
        <v>745</v>
      </c>
      <c r="B746">
        <v>46</v>
      </c>
      <c r="C746" s="24" t="s">
        <v>471</v>
      </c>
      <c r="D746" s="12">
        <v>5.7</v>
      </c>
      <c r="E746" s="13">
        <v>0.9</v>
      </c>
      <c r="F746" s="7">
        <f t="shared" si="128"/>
        <v>6.333333333333333</v>
      </c>
      <c r="G746" s="7">
        <f t="shared" si="124"/>
        <v>4.8</v>
      </c>
      <c r="H746" s="15">
        <f t="shared" si="125"/>
        <v>6.6000000000000005</v>
      </c>
      <c r="I746" s="11">
        <f>IFERROR(F746/SQRT(F746^2+U746), "X")</f>
        <v>0.14776263744368376</v>
      </c>
      <c r="J746" s="32">
        <f>IFERROR(SQRT((1-I746^2)/U746), "X")</f>
        <v>2.3330942754265858E-2</v>
      </c>
      <c r="K746" s="32">
        <f t="shared" si="126"/>
        <v>42.861534166559075</v>
      </c>
      <c r="L746" s="8">
        <v>1</v>
      </c>
      <c r="M746" s="9">
        <v>0</v>
      </c>
      <c r="N746" s="8">
        <v>1</v>
      </c>
      <c r="O746" s="9">
        <v>0</v>
      </c>
      <c r="P746" s="9">
        <v>0</v>
      </c>
      <c r="Q746" s="9">
        <v>0</v>
      </c>
      <c r="R746" s="9">
        <v>0</v>
      </c>
      <c r="S746" s="8">
        <v>1800</v>
      </c>
      <c r="T746" s="9">
        <v>2</v>
      </c>
      <c r="U746" s="9">
        <f t="shared" si="127"/>
        <v>1797</v>
      </c>
      <c r="V746" s="9">
        <f>COUNTIF(B:B,B746)</f>
        <v>14</v>
      </c>
      <c r="W746" s="7">
        <v>8.75</v>
      </c>
      <c r="X746" s="7">
        <f>BM746-W746-7</f>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29"/>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v>0</v>
      </c>
      <c r="BU746" s="17">
        <v>0</v>
      </c>
      <c r="BV746">
        <v>0</v>
      </c>
      <c r="BW746">
        <v>0</v>
      </c>
      <c r="BX746">
        <v>1</v>
      </c>
      <c r="BY746" s="17">
        <v>0</v>
      </c>
      <c r="BZ746">
        <v>0</v>
      </c>
      <c r="CA746">
        <v>0</v>
      </c>
      <c r="CB746">
        <v>0</v>
      </c>
      <c r="CC746">
        <v>0</v>
      </c>
      <c r="CD746" s="17">
        <v>0</v>
      </c>
      <c r="CE746">
        <v>0</v>
      </c>
      <c r="CF746">
        <v>0</v>
      </c>
      <c r="CG746">
        <v>1</v>
      </c>
      <c r="CH746">
        <v>0</v>
      </c>
      <c r="CI746">
        <v>1</v>
      </c>
      <c r="CJ746">
        <v>0</v>
      </c>
      <c r="CK746">
        <v>0</v>
      </c>
      <c r="CL746">
        <v>0</v>
      </c>
      <c r="CM746">
        <v>0</v>
      </c>
      <c r="CN746">
        <v>0</v>
      </c>
      <c r="CO746">
        <v>0</v>
      </c>
      <c r="CP746" s="17">
        <v>1</v>
      </c>
      <c r="CQ746">
        <v>0.29799999999999999</v>
      </c>
      <c r="CR746">
        <v>21</v>
      </c>
      <c r="CS746">
        <v>1</v>
      </c>
      <c r="CT746">
        <v>0</v>
      </c>
      <c r="CU746">
        <v>37</v>
      </c>
      <c r="DA746" s="33" t="s">
        <v>85</v>
      </c>
    </row>
    <row r="747" spans="1:105" x14ac:dyDescent="0.25">
      <c r="A747">
        <v>746</v>
      </c>
      <c r="B747">
        <v>46</v>
      </c>
      <c r="C747" s="24" t="s">
        <v>471</v>
      </c>
      <c r="D747" s="12">
        <v>5.7</v>
      </c>
      <c r="E747" s="13">
        <v>0.7</v>
      </c>
      <c r="F747" s="7">
        <f t="shared" si="128"/>
        <v>8.1428571428571441</v>
      </c>
      <c r="G747" s="7">
        <f t="shared" si="124"/>
        <v>5</v>
      </c>
      <c r="H747" s="15">
        <f t="shared" si="125"/>
        <v>6.4</v>
      </c>
      <c r="I747" s="11">
        <f>IFERROR(F747/SQRT(F747^2+U747), "X")</f>
        <v>0.18904666781928181</v>
      </c>
      <c r="J747" s="32">
        <f>IFERROR(SQRT((1-I747^2)/U747), "X")</f>
        <v>2.3216257451490741E-2</v>
      </c>
      <c r="K747" s="32">
        <f t="shared" si="126"/>
        <v>43.073264590102525</v>
      </c>
      <c r="L747" s="8">
        <v>1</v>
      </c>
      <c r="M747" s="9">
        <v>0</v>
      </c>
      <c r="N747" s="8">
        <v>1</v>
      </c>
      <c r="O747" s="9">
        <v>0</v>
      </c>
      <c r="P747" s="9">
        <v>0</v>
      </c>
      <c r="Q747" s="9">
        <v>0</v>
      </c>
      <c r="R747" s="9">
        <v>0</v>
      </c>
      <c r="S747" s="8">
        <v>1800</v>
      </c>
      <c r="T747" s="9">
        <v>10</v>
      </c>
      <c r="U747" s="9">
        <f t="shared" si="127"/>
        <v>1789</v>
      </c>
      <c r="V747" s="9">
        <f>COUNTIF(B:B,B747)</f>
        <v>14</v>
      </c>
      <c r="W747" s="7">
        <v>8.75</v>
      </c>
      <c r="X747" s="7">
        <f>BM747-W747-7</f>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29"/>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v>0</v>
      </c>
      <c r="BU747" s="17">
        <v>0</v>
      </c>
      <c r="BV747">
        <v>0</v>
      </c>
      <c r="BW747">
        <v>0</v>
      </c>
      <c r="BX747">
        <v>1</v>
      </c>
      <c r="BY747" s="17">
        <v>0</v>
      </c>
      <c r="BZ747">
        <v>0</v>
      </c>
      <c r="CA747">
        <v>0</v>
      </c>
      <c r="CB747">
        <v>0</v>
      </c>
      <c r="CC747">
        <v>0</v>
      </c>
      <c r="CD747" s="17">
        <v>0</v>
      </c>
      <c r="CE747">
        <v>0</v>
      </c>
      <c r="CF747">
        <v>0</v>
      </c>
      <c r="CG747">
        <v>1</v>
      </c>
      <c r="CH747">
        <v>0</v>
      </c>
      <c r="CI747">
        <v>1</v>
      </c>
      <c r="CJ747">
        <v>0</v>
      </c>
      <c r="CK747">
        <v>0</v>
      </c>
      <c r="CL747">
        <v>1</v>
      </c>
      <c r="CM747">
        <v>0</v>
      </c>
      <c r="CN747">
        <v>0</v>
      </c>
      <c r="CO747">
        <v>0</v>
      </c>
      <c r="CP747" s="17">
        <v>1</v>
      </c>
      <c r="CQ747">
        <v>0.29799999999999999</v>
      </c>
      <c r="CR747">
        <v>21</v>
      </c>
      <c r="CS747">
        <v>1</v>
      </c>
      <c r="CT747">
        <v>0</v>
      </c>
      <c r="CU747">
        <v>37</v>
      </c>
      <c r="DA747" s="33" t="s">
        <v>85</v>
      </c>
    </row>
    <row r="748" spans="1:105" s="141" customFormat="1" x14ac:dyDescent="0.25">
      <c r="A748" s="141">
        <v>747</v>
      </c>
      <c r="B748" s="141">
        <v>46</v>
      </c>
      <c r="C748" s="142" t="s">
        <v>471</v>
      </c>
      <c r="D748" s="143">
        <v>4.3</v>
      </c>
      <c r="E748" s="144">
        <v>0.8</v>
      </c>
      <c r="F748" s="145">
        <f t="shared" si="128"/>
        <v>5.3749999999999991</v>
      </c>
      <c r="G748" s="145">
        <f t="shared" si="124"/>
        <v>3.5</v>
      </c>
      <c r="H748" s="146">
        <f t="shared" si="125"/>
        <v>5.0999999999999996</v>
      </c>
      <c r="I748" s="147">
        <f>IFERROR(F748/SQRT(F748^2+U748), "X")</f>
        <v>0.12606501899983297</v>
      </c>
      <c r="J748" s="148">
        <f>IFERROR(SQRT((1-I748^2)/U748), "X")</f>
        <v>2.3453957023224743E-2</v>
      </c>
      <c r="K748" s="148">
        <f t="shared" si="126"/>
        <v>42.636728591673162</v>
      </c>
      <c r="L748" s="149">
        <v>1</v>
      </c>
      <c r="M748" s="150">
        <v>0</v>
      </c>
      <c r="N748" s="149">
        <v>1</v>
      </c>
      <c r="O748" s="150">
        <v>0</v>
      </c>
      <c r="P748" s="150">
        <v>0</v>
      </c>
      <c r="Q748" s="150">
        <v>0</v>
      </c>
      <c r="R748" s="150">
        <v>0</v>
      </c>
      <c r="S748" s="149">
        <v>1800</v>
      </c>
      <c r="T748" s="150">
        <v>10</v>
      </c>
      <c r="U748" s="150">
        <f t="shared" si="127"/>
        <v>1789</v>
      </c>
      <c r="V748" s="150">
        <f>COUNTIF(B:B,B748)</f>
        <v>14</v>
      </c>
      <c r="W748" s="145">
        <v>8.75</v>
      </c>
      <c r="X748" s="145">
        <f>BM748-W748-7</f>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29"/>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41">
        <v>0</v>
      </c>
      <c r="BU748" s="155">
        <v>0</v>
      </c>
      <c r="BV748" s="141">
        <v>0</v>
      </c>
      <c r="BW748" s="141">
        <v>0</v>
      </c>
      <c r="BX748" s="141">
        <v>1</v>
      </c>
      <c r="BY748" s="155">
        <v>0</v>
      </c>
      <c r="BZ748" s="141">
        <v>0</v>
      </c>
      <c r="CA748" s="141">
        <v>0</v>
      </c>
      <c r="CB748" s="141">
        <v>0</v>
      </c>
      <c r="CC748" s="141">
        <v>0</v>
      </c>
      <c r="CD748" s="155">
        <v>0</v>
      </c>
      <c r="CE748" s="141">
        <v>0</v>
      </c>
      <c r="CF748" s="141">
        <v>0</v>
      </c>
      <c r="CG748" s="141">
        <v>1</v>
      </c>
      <c r="CH748" s="141">
        <v>0</v>
      </c>
      <c r="CI748" s="141">
        <v>1</v>
      </c>
      <c r="CJ748" s="141">
        <v>0</v>
      </c>
      <c r="CK748" s="141">
        <v>0</v>
      </c>
      <c r="CL748" s="141">
        <v>1</v>
      </c>
      <c r="CM748" s="141">
        <v>0</v>
      </c>
      <c r="CN748" s="141">
        <v>0</v>
      </c>
      <c r="CO748" s="141">
        <v>0</v>
      </c>
      <c r="CP748" s="155">
        <v>1</v>
      </c>
      <c r="CQ748">
        <v>0.29799999999999999</v>
      </c>
      <c r="CR748">
        <v>21</v>
      </c>
      <c r="CS748">
        <v>1</v>
      </c>
      <c r="CT748">
        <v>0</v>
      </c>
      <c r="CU748">
        <v>37</v>
      </c>
      <c r="CV748" s="157"/>
      <c r="DA748" s="33" t="s">
        <v>85</v>
      </c>
    </row>
    <row r="749" spans="1:105" x14ac:dyDescent="0.25">
      <c r="A749">
        <v>748</v>
      </c>
      <c r="B749">
        <v>47</v>
      </c>
      <c r="C749" s="24" t="s">
        <v>473</v>
      </c>
      <c r="D749" s="12">
        <v>18.399999999999999</v>
      </c>
      <c r="E749" s="13">
        <v>0.4</v>
      </c>
      <c r="F749" s="7">
        <f t="shared" si="128"/>
        <v>45.999999999999993</v>
      </c>
      <c r="G749" s="7">
        <f t="shared" si="124"/>
        <v>18</v>
      </c>
      <c r="H749" s="15">
        <f t="shared" si="125"/>
        <v>18.799999999999997</v>
      </c>
      <c r="I749" s="11">
        <f>IFERROR(F749/SQRT(F749^2+U749), "X")</f>
        <v>0.56442779993810444</v>
      </c>
      <c r="J749" s="32">
        <f>IFERROR(SQRT((1-I749^2)/U749), "X")</f>
        <v>1.2270169563871839E-2</v>
      </c>
      <c r="K749" s="32">
        <f t="shared" si="126"/>
        <v>81.498466243236749</v>
      </c>
      <c r="L749" s="8">
        <v>0</v>
      </c>
      <c r="M749" s="9">
        <v>1</v>
      </c>
      <c r="N749" s="8">
        <v>0</v>
      </c>
      <c r="O749" s="9">
        <v>0</v>
      </c>
      <c r="P749" s="9">
        <v>1</v>
      </c>
      <c r="Q749" s="9">
        <v>0</v>
      </c>
      <c r="R749" s="9">
        <v>0</v>
      </c>
      <c r="S749" s="8">
        <v>4530</v>
      </c>
      <c r="T749" s="9">
        <v>3</v>
      </c>
      <c r="U749" s="9">
        <f t="shared" si="127"/>
        <v>4526</v>
      </c>
      <c r="V749" s="9">
        <f>COUNTIF(B:B,B749)</f>
        <v>9</v>
      </c>
      <c r="W749" s="7">
        <f t="shared" ref="W749:W757" si="130">(0*AK749+9*AL749+15*AM749+18*AN749)</f>
        <v>10.29</v>
      </c>
      <c r="X749" s="7">
        <f>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31">1-AR749</f>
        <v>0.61</v>
      </c>
      <c r="AR749" s="39">
        <v>0.39</v>
      </c>
      <c r="AS749" s="38">
        <f t="shared" ref="AS749:AS757" si="132">1-AT749</f>
        <v>0.78800000000000003</v>
      </c>
      <c r="AT749" s="39">
        <v>0.21199999999999999</v>
      </c>
      <c r="AU749">
        <v>0</v>
      </c>
      <c r="AV749" s="17">
        <v>1</v>
      </c>
      <c r="AW749">
        <v>0.36820000000000003</v>
      </c>
      <c r="AX749" s="17">
        <f t="shared" ref="AX749:AX757" si="133">1-AW749</f>
        <v>0.63179999999999992</v>
      </c>
      <c r="AY749" s="17" t="s">
        <v>474</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v>0</v>
      </c>
      <c r="BU749" s="17">
        <v>0</v>
      </c>
      <c r="BV749">
        <v>0</v>
      </c>
      <c r="BW749">
        <v>0</v>
      </c>
      <c r="BX749">
        <v>1</v>
      </c>
      <c r="BY749" s="17">
        <v>0</v>
      </c>
      <c r="BZ749">
        <v>0</v>
      </c>
      <c r="CA749">
        <v>0</v>
      </c>
      <c r="CB749">
        <v>0</v>
      </c>
      <c r="CC749">
        <v>0</v>
      </c>
      <c r="CD749" s="17">
        <v>0</v>
      </c>
      <c r="CE749">
        <v>1</v>
      </c>
      <c r="CF749">
        <v>1</v>
      </c>
      <c r="CG749">
        <v>0</v>
      </c>
      <c r="CH749">
        <v>0</v>
      </c>
      <c r="CI749">
        <v>0</v>
      </c>
      <c r="CJ749">
        <v>0</v>
      </c>
      <c r="CK749">
        <v>0</v>
      </c>
      <c r="CL749">
        <v>1</v>
      </c>
      <c r="CM749">
        <v>0</v>
      </c>
      <c r="CN749">
        <v>0</v>
      </c>
      <c r="CO749">
        <v>0</v>
      </c>
      <c r="CP749" s="17">
        <v>0</v>
      </c>
      <c r="CQ749">
        <v>0.29799999999999999</v>
      </c>
      <c r="CR749">
        <v>1</v>
      </c>
      <c r="CS749">
        <v>1</v>
      </c>
      <c r="CT749">
        <v>0</v>
      </c>
      <c r="CU749">
        <v>41</v>
      </c>
      <c r="DA749" s="33" t="s">
        <v>85</v>
      </c>
    </row>
    <row r="750" spans="1:105" x14ac:dyDescent="0.25">
      <c r="A750">
        <v>749</v>
      </c>
      <c r="B750">
        <v>47</v>
      </c>
      <c r="C750" s="24" t="s">
        <v>473</v>
      </c>
      <c r="D750" s="12">
        <v>16</v>
      </c>
      <c r="E750" s="13">
        <v>0.4</v>
      </c>
      <c r="F750" s="7">
        <f t="shared" si="128"/>
        <v>40</v>
      </c>
      <c r="G750" s="7">
        <f t="shared" si="124"/>
        <v>15.6</v>
      </c>
      <c r="H750" s="15">
        <f t="shared" si="125"/>
        <v>16.399999999999999</v>
      </c>
      <c r="I750" s="11">
        <f>IFERROR(F750/SQRT(F750^2+U750), "X")</f>
        <v>0.36366641995444088</v>
      </c>
      <c r="J750" s="32">
        <f>IFERROR(SQRT((1-I750^2)/U750), "X")</f>
        <v>9.0916604988610216E-3</v>
      </c>
      <c r="K750" s="32">
        <f t="shared" si="126"/>
        <v>109.99090871522064</v>
      </c>
      <c r="L750" s="8">
        <v>0</v>
      </c>
      <c r="M750" s="9">
        <v>1</v>
      </c>
      <c r="N750" s="8">
        <v>0</v>
      </c>
      <c r="O750" s="9">
        <v>0</v>
      </c>
      <c r="P750" s="9">
        <v>1</v>
      </c>
      <c r="Q750" s="9">
        <v>0</v>
      </c>
      <c r="R750" s="9">
        <v>0</v>
      </c>
      <c r="S750" s="8">
        <v>10502</v>
      </c>
      <c r="T750" s="9">
        <v>3</v>
      </c>
      <c r="U750" s="9">
        <f t="shared" si="127"/>
        <v>10498</v>
      </c>
      <c r="V750" s="9">
        <f>COUNTIF(B:B,B750)</f>
        <v>9</v>
      </c>
      <c r="W750" s="7">
        <f t="shared" si="130"/>
        <v>10.079999999999998</v>
      </c>
      <c r="X750" s="7">
        <f>BM750-W750-6</f>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31"/>
        <v>0.62</v>
      </c>
      <c r="AR750" s="39">
        <v>0.38</v>
      </c>
      <c r="AS750" s="38">
        <f t="shared" si="132"/>
        <v>0.80259999999999998</v>
      </c>
      <c r="AT750" s="39">
        <v>0.19739999999999999</v>
      </c>
      <c r="AU750">
        <v>0</v>
      </c>
      <c r="AV750" s="17">
        <v>1</v>
      </c>
      <c r="AW750">
        <v>0.39300000000000002</v>
      </c>
      <c r="AX750" s="17">
        <f t="shared" si="133"/>
        <v>0.60699999999999998</v>
      </c>
      <c r="AY750" s="17" t="s">
        <v>474</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v>0</v>
      </c>
      <c r="BU750" s="17">
        <v>0</v>
      </c>
      <c r="BV750">
        <v>0</v>
      </c>
      <c r="BW750">
        <v>0</v>
      </c>
      <c r="BX750">
        <v>1</v>
      </c>
      <c r="BY750" s="17">
        <v>0</v>
      </c>
      <c r="BZ750">
        <v>0</v>
      </c>
      <c r="CA750">
        <v>0</v>
      </c>
      <c r="CB750">
        <v>0</v>
      </c>
      <c r="CC750">
        <v>0</v>
      </c>
      <c r="CD750" s="17">
        <v>0</v>
      </c>
      <c r="CE750">
        <v>1</v>
      </c>
      <c r="CF750">
        <v>1</v>
      </c>
      <c r="CG750">
        <v>0</v>
      </c>
      <c r="CH750">
        <v>0</v>
      </c>
      <c r="CI750">
        <v>0</v>
      </c>
      <c r="CJ750">
        <v>0</v>
      </c>
      <c r="CK750">
        <v>0</v>
      </c>
      <c r="CL750">
        <v>1</v>
      </c>
      <c r="CM750">
        <v>0</v>
      </c>
      <c r="CN750">
        <v>0</v>
      </c>
      <c r="CO750">
        <v>0</v>
      </c>
      <c r="CP750" s="17">
        <v>0</v>
      </c>
      <c r="CQ750">
        <v>0.29799999999999999</v>
      </c>
      <c r="CR750">
        <v>1</v>
      </c>
      <c r="CS750">
        <v>1</v>
      </c>
      <c r="CT750">
        <v>0</v>
      </c>
      <c r="CU750">
        <v>41</v>
      </c>
      <c r="DA750" s="33" t="s">
        <v>85</v>
      </c>
    </row>
    <row r="751" spans="1:105" x14ac:dyDescent="0.25">
      <c r="A751">
        <v>750</v>
      </c>
      <c r="B751">
        <v>47</v>
      </c>
      <c r="C751" s="24" t="s">
        <v>473</v>
      </c>
      <c r="D751" s="12">
        <v>16.399999999999999</v>
      </c>
      <c r="E751" s="13">
        <v>0.4</v>
      </c>
      <c r="F751" s="7">
        <f t="shared" si="128"/>
        <v>40.999999999999993</v>
      </c>
      <c r="G751" s="7">
        <f t="shared" si="124"/>
        <v>15.999999999999998</v>
      </c>
      <c r="H751" s="15">
        <f t="shared" si="125"/>
        <v>16.799999999999997</v>
      </c>
      <c r="I751" s="11">
        <f>IFERROR(F751/SQRT(F751^2+U751), "X")</f>
        <v>0.32424493852851566</v>
      </c>
      <c r="J751" s="32">
        <f>IFERROR(SQRT((1-I751^2)/U751), "X")</f>
        <v>7.9084131348418473E-3</v>
      </c>
      <c r="K751" s="32">
        <f t="shared" si="126"/>
        <v>126.44761761298628</v>
      </c>
      <c r="L751" s="8">
        <v>0</v>
      </c>
      <c r="M751" s="9">
        <v>1</v>
      </c>
      <c r="N751" s="8">
        <v>0</v>
      </c>
      <c r="O751" s="9">
        <v>0</v>
      </c>
      <c r="P751" s="9">
        <v>1</v>
      </c>
      <c r="Q751" s="9">
        <v>0</v>
      </c>
      <c r="R751" s="9">
        <v>0</v>
      </c>
      <c r="S751" s="8">
        <v>14312</v>
      </c>
      <c r="T751" s="9">
        <v>3</v>
      </c>
      <c r="U751" s="9">
        <f t="shared" si="127"/>
        <v>14308</v>
      </c>
      <c r="V751" s="9">
        <f>COUNTIF(B:B,B751)</f>
        <v>9</v>
      </c>
      <c r="W751" s="7">
        <f t="shared" si="130"/>
        <v>11.01</v>
      </c>
      <c r="X751" s="7">
        <f>BM751-W751-6</f>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31"/>
        <v>0.59000000000000008</v>
      </c>
      <c r="AR751" s="39">
        <v>0.41</v>
      </c>
      <c r="AS751" s="38">
        <f t="shared" si="132"/>
        <v>0.79889999999999994</v>
      </c>
      <c r="AT751" s="39">
        <v>0.2011</v>
      </c>
      <c r="AU751">
        <v>0</v>
      </c>
      <c r="AV751" s="17">
        <v>1</v>
      </c>
      <c r="AW751">
        <v>0.1943</v>
      </c>
      <c r="AX751" s="17">
        <f t="shared" si="133"/>
        <v>0.80569999999999997</v>
      </c>
      <c r="AY751" s="17" t="s">
        <v>474</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v>0</v>
      </c>
      <c r="BU751" s="17">
        <v>0</v>
      </c>
      <c r="BV751">
        <v>0</v>
      </c>
      <c r="BW751">
        <v>0</v>
      </c>
      <c r="BX751">
        <v>1</v>
      </c>
      <c r="BY751" s="17">
        <v>0</v>
      </c>
      <c r="BZ751">
        <v>0</v>
      </c>
      <c r="CA751">
        <v>0</v>
      </c>
      <c r="CB751">
        <v>0</v>
      </c>
      <c r="CC751">
        <v>0</v>
      </c>
      <c r="CD751" s="17">
        <v>0</v>
      </c>
      <c r="CE751">
        <v>1</v>
      </c>
      <c r="CF751">
        <v>1</v>
      </c>
      <c r="CG751">
        <v>0</v>
      </c>
      <c r="CH751">
        <v>0</v>
      </c>
      <c r="CI751">
        <v>0</v>
      </c>
      <c r="CJ751">
        <v>0</v>
      </c>
      <c r="CK751">
        <v>0</v>
      </c>
      <c r="CL751">
        <v>1</v>
      </c>
      <c r="CM751">
        <v>0</v>
      </c>
      <c r="CN751">
        <v>0</v>
      </c>
      <c r="CO751">
        <v>0</v>
      </c>
      <c r="CP751" s="17">
        <v>0</v>
      </c>
      <c r="CQ751">
        <v>0.29799999999999999</v>
      </c>
      <c r="CR751">
        <v>1</v>
      </c>
      <c r="CS751">
        <v>1</v>
      </c>
      <c r="CT751">
        <v>0</v>
      </c>
      <c r="CU751">
        <v>41</v>
      </c>
      <c r="DA751" s="33" t="s">
        <v>85</v>
      </c>
    </row>
    <row r="752" spans="1:105" x14ac:dyDescent="0.25">
      <c r="A752">
        <v>751</v>
      </c>
      <c r="B752">
        <v>47</v>
      </c>
      <c r="C752" s="24" t="s">
        <v>473</v>
      </c>
      <c r="D752" s="12">
        <v>9.6</v>
      </c>
      <c r="E752" s="13">
        <v>0.4</v>
      </c>
      <c r="F752" s="7">
        <f t="shared" si="128"/>
        <v>23.999999999999996</v>
      </c>
      <c r="G752" s="7">
        <f t="shared" si="124"/>
        <v>9.1999999999999993</v>
      </c>
      <c r="H752" s="15">
        <f t="shared" si="125"/>
        <v>10</v>
      </c>
      <c r="I752" s="11">
        <f>IFERROR(F752/SQRT(F752^2+U752), "X")</f>
        <v>0.26153475390982339</v>
      </c>
      <c r="J752" s="32">
        <f>IFERROR(SQRT((1-I752^2)/U752), "X")</f>
        <v>1.0897281412909309E-2</v>
      </c>
      <c r="K752" s="32">
        <f t="shared" si="126"/>
        <v>91.766006778109286</v>
      </c>
      <c r="L752" s="8">
        <v>0</v>
      </c>
      <c r="M752" s="9">
        <v>1</v>
      </c>
      <c r="N752" s="8">
        <v>0</v>
      </c>
      <c r="O752" s="9">
        <v>0</v>
      </c>
      <c r="P752" s="9">
        <v>1</v>
      </c>
      <c r="Q752" s="9">
        <v>0</v>
      </c>
      <c r="R752" s="9">
        <v>0</v>
      </c>
      <c r="S752" s="8">
        <v>7860</v>
      </c>
      <c r="T752" s="9">
        <v>14</v>
      </c>
      <c r="U752" s="9">
        <f t="shared" si="127"/>
        <v>7845</v>
      </c>
      <c r="V752" s="9">
        <f>COUNTIF(B:B,B752)</f>
        <v>9</v>
      </c>
      <c r="W752" s="7">
        <f t="shared" si="130"/>
        <v>10.29</v>
      </c>
      <c r="X752" s="7">
        <f>BM752-W752-6</f>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31"/>
        <v>0.61</v>
      </c>
      <c r="AR752" s="39">
        <v>0.39</v>
      </c>
      <c r="AS752" s="38">
        <f t="shared" si="132"/>
        <v>0.78800000000000003</v>
      </c>
      <c r="AT752" s="39">
        <v>0.21199999999999999</v>
      </c>
      <c r="AU752">
        <v>0</v>
      </c>
      <c r="AV752" s="17">
        <v>1</v>
      </c>
      <c r="AW752">
        <v>0.36820000000000003</v>
      </c>
      <c r="AX752" s="17">
        <f t="shared" si="133"/>
        <v>0.63179999999999992</v>
      </c>
      <c r="AY752" s="17" t="s">
        <v>474</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v>0</v>
      </c>
      <c r="BU752" s="17">
        <v>0</v>
      </c>
      <c r="BV752">
        <v>0</v>
      </c>
      <c r="BW752">
        <v>0</v>
      </c>
      <c r="BX752">
        <v>1</v>
      </c>
      <c r="BY752" s="17">
        <v>0</v>
      </c>
      <c r="BZ752">
        <v>0</v>
      </c>
      <c r="CA752">
        <v>0</v>
      </c>
      <c r="CB752">
        <v>0</v>
      </c>
      <c r="CC752">
        <v>0</v>
      </c>
      <c r="CD752" s="17">
        <v>0</v>
      </c>
      <c r="CE752">
        <v>1</v>
      </c>
      <c r="CF752">
        <v>1</v>
      </c>
      <c r="CG752">
        <v>0</v>
      </c>
      <c r="CH752">
        <v>0</v>
      </c>
      <c r="CI752">
        <v>0</v>
      </c>
      <c r="CJ752">
        <v>0</v>
      </c>
      <c r="CK752">
        <v>1</v>
      </c>
      <c r="CL752">
        <v>1</v>
      </c>
      <c r="CM752">
        <v>1</v>
      </c>
      <c r="CN752">
        <v>0</v>
      </c>
      <c r="CO752">
        <v>1</v>
      </c>
      <c r="CP752" s="17">
        <v>0</v>
      </c>
      <c r="CQ752">
        <v>0.29799999999999999</v>
      </c>
      <c r="CR752">
        <v>1</v>
      </c>
      <c r="CS752">
        <v>1</v>
      </c>
      <c r="CT752">
        <v>0</v>
      </c>
      <c r="CU752">
        <v>41</v>
      </c>
      <c r="DA752" s="33" t="s">
        <v>85</v>
      </c>
    </row>
    <row r="753" spans="1:105" x14ac:dyDescent="0.25">
      <c r="A753">
        <v>752</v>
      </c>
      <c r="B753">
        <v>47</v>
      </c>
      <c r="C753" s="24" t="s">
        <v>473</v>
      </c>
      <c r="D753" s="12">
        <v>8.9</v>
      </c>
      <c r="E753" s="13">
        <v>0.4</v>
      </c>
      <c r="F753" s="7">
        <f t="shared" si="128"/>
        <v>22.25</v>
      </c>
      <c r="G753" s="7">
        <f t="shared" si="124"/>
        <v>8.5</v>
      </c>
      <c r="H753" s="15">
        <f t="shared" si="125"/>
        <v>9.3000000000000007</v>
      </c>
      <c r="I753" s="11">
        <f>IFERROR(F753/SQRT(F753^2+U753), "X")</f>
        <v>0.21231860878491449</v>
      </c>
      <c r="J753" s="32">
        <f>IFERROR(SQRT((1-I753^2)/U753), "X")</f>
        <v>9.5424093835916619E-3</v>
      </c>
      <c r="K753" s="32">
        <f t="shared" si="126"/>
        <v>104.79533625119011</v>
      </c>
      <c r="L753" s="8">
        <v>0</v>
      </c>
      <c r="M753" s="9">
        <v>1</v>
      </c>
      <c r="N753" s="8">
        <v>0</v>
      </c>
      <c r="O753" s="9">
        <v>0</v>
      </c>
      <c r="P753" s="9">
        <v>1</v>
      </c>
      <c r="Q753" s="9">
        <v>0</v>
      </c>
      <c r="R753" s="9">
        <v>0</v>
      </c>
      <c r="S753" s="8">
        <v>10502</v>
      </c>
      <c r="T753" s="9">
        <v>14</v>
      </c>
      <c r="U753" s="9">
        <f t="shared" si="127"/>
        <v>10487</v>
      </c>
      <c r="V753" s="9">
        <f>COUNTIF(B:B,B753)</f>
        <v>9</v>
      </c>
      <c r="W753" s="7">
        <f t="shared" si="130"/>
        <v>10.079999999999998</v>
      </c>
      <c r="X753" s="7">
        <f>BM753-W753-6</f>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31"/>
        <v>0.62</v>
      </c>
      <c r="AR753" s="39">
        <v>0.38</v>
      </c>
      <c r="AS753" s="38">
        <f t="shared" si="132"/>
        <v>0.80259999999999998</v>
      </c>
      <c r="AT753" s="39">
        <v>0.19739999999999999</v>
      </c>
      <c r="AU753">
        <v>0</v>
      </c>
      <c r="AV753" s="17">
        <v>1</v>
      </c>
      <c r="AW753">
        <v>0.39300000000000002</v>
      </c>
      <c r="AX753" s="17">
        <f t="shared" si="133"/>
        <v>0.60699999999999998</v>
      </c>
      <c r="AY753" s="17" t="s">
        <v>474</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v>0</v>
      </c>
      <c r="BU753" s="17">
        <v>0</v>
      </c>
      <c r="BV753">
        <v>0</v>
      </c>
      <c r="BW753">
        <v>0</v>
      </c>
      <c r="BX753">
        <v>1</v>
      </c>
      <c r="BY753" s="17">
        <v>0</v>
      </c>
      <c r="BZ753">
        <v>0</v>
      </c>
      <c r="CA753">
        <v>0</v>
      </c>
      <c r="CB753">
        <v>0</v>
      </c>
      <c r="CC753">
        <v>0</v>
      </c>
      <c r="CD753" s="17">
        <v>0</v>
      </c>
      <c r="CE753">
        <v>1</v>
      </c>
      <c r="CF753">
        <v>1</v>
      </c>
      <c r="CG753">
        <v>0</v>
      </c>
      <c r="CH753">
        <v>0</v>
      </c>
      <c r="CI753">
        <v>0</v>
      </c>
      <c r="CJ753">
        <v>0</v>
      </c>
      <c r="CK753">
        <v>1</v>
      </c>
      <c r="CL753">
        <v>1</v>
      </c>
      <c r="CM753">
        <v>1</v>
      </c>
      <c r="CN753">
        <v>0</v>
      </c>
      <c r="CO753">
        <v>1</v>
      </c>
      <c r="CP753" s="17">
        <v>0</v>
      </c>
      <c r="CQ753">
        <v>0.29799999999999999</v>
      </c>
      <c r="CR753">
        <v>1</v>
      </c>
      <c r="CS753">
        <v>1</v>
      </c>
      <c r="CT753">
        <v>0</v>
      </c>
      <c r="CU753">
        <v>41</v>
      </c>
      <c r="DA753" s="33" t="s">
        <v>85</v>
      </c>
    </row>
    <row r="754" spans="1:105" x14ac:dyDescent="0.25">
      <c r="A754">
        <v>753</v>
      </c>
      <c r="B754">
        <v>47</v>
      </c>
      <c r="C754" s="24" t="s">
        <v>473</v>
      </c>
      <c r="D754" s="12">
        <v>10.8</v>
      </c>
      <c r="E754" s="13">
        <v>0.3</v>
      </c>
      <c r="F754" s="7">
        <f t="shared" si="128"/>
        <v>36.000000000000007</v>
      </c>
      <c r="G754" s="7">
        <f t="shared" si="124"/>
        <v>10.5</v>
      </c>
      <c r="H754" s="15">
        <f t="shared" si="125"/>
        <v>11.100000000000001</v>
      </c>
      <c r="I754" s="11">
        <f>IFERROR(F754/SQRT(F754^2+U754), "X")</f>
        <v>0.28829536575931408</v>
      </c>
      <c r="J754" s="32">
        <f>IFERROR(SQRT((1-I754^2)/U754), "X")</f>
        <v>8.0082046044253896E-3</v>
      </c>
      <c r="K754" s="32">
        <f t="shared" si="126"/>
        <v>124.87193439680513</v>
      </c>
      <c r="L754" s="8">
        <v>0</v>
      </c>
      <c r="M754" s="9">
        <v>1</v>
      </c>
      <c r="N754" s="8">
        <v>0</v>
      </c>
      <c r="O754" s="9">
        <v>0</v>
      </c>
      <c r="P754" s="9">
        <v>1</v>
      </c>
      <c r="Q754" s="9">
        <v>0</v>
      </c>
      <c r="R754" s="9">
        <v>0</v>
      </c>
      <c r="S754" s="8">
        <v>14312</v>
      </c>
      <c r="T754" s="9">
        <v>14</v>
      </c>
      <c r="U754" s="9">
        <f t="shared" si="127"/>
        <v>14297</v>
      </c>
      <c r="V754" s="9">
        <f>COUNTIF(B:B,B754)</f>
        <v>9</v>
      </c>
      <c r="W754" s="7">
        <f t="shared" si="130"/>
        <v>11.01</v>
      </c>
      <c r="X754" s="7">
        <f>BM754-W754-6</f>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31"/>
        <v>0.59000000000000008</v>
      </c>
      <c r="AR754" s="39">
        <v>0.41</v>
      </c>
      <c r="AS754" s="38">
        <f t="shared" si="132"/>
        <v>0.79889999999999994</v>
      </c>
      <c r="AT754" s="39">
        <v>0.2011</v>
      </c>
      <c r="AU754">
        <v>0</v>
      </c>
      <c r="AV754" s="17">
        <v>1</v>
      </c>
      <c r="AW754">
        <v>0.1943</v>
      </c>
      <c r="AX754" s="17">
        <f t="shared" si="133"/>
        <v>0.80569999999999997</v>
      </c>
      <c r="AY754" s="17" t="s">
        <v>474</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v>0</v>
      </c>
      <c r="BU754" s="17">
        <v>0</v>
      </c>
      <c r="BV754">
        <v>0</v>
      </c>
      <c r="BW754">
        <v>0</v>
      </c>
      <c r="BX754">
        <v>1</v>
      </c>
      <c r="BY754" s="17">
        <v>0</v>
      </c>
      <c r="BZ754">
        <v>0</v>
      </c>
      <c r="CA754">
        <v>0</v>
      </c>
      <c r="CB754">
        <v>0</v>
      </c>
      <c r="CC754">
        <v>0</v>
      </c>
      <c r="CD754" s="17">
        <v>0</v>
      </c>
      <c r="CE754">
        <v>1</v>
      </c>
      <c r="CF754">
        <v>1</v>
      </c>
      <c r="CG754">
        <v>0</v>
      </c>
      <c r="CH754">
        <v>0</v>
      </c>
      <c r="CI754">
        <v>0</v>
      </c>
      <c r="CJ754">
        <v>0</v>
      </c>
      <c r="CK754">
        <v>1</v>
      </c>
      <c r="CL754">
        <v>1</v>
      </c>
      <c r="CM754">
        <v>1</v>
      </c>
      <c r="CN754">
        <v>0</v>
      </c>
      <c r="CO754">
        <v>1</v>
      </c>
      <c r="CP754" s="17">
        <v>0</v>
      </c>
      <c r="CQ754">
        <v>0.29799999999999999</v>
      </c>
      <c r="CR754">
        <v>1</v>
      </c>
      <c r="CS754">
        <v>1</v>
      </c>
      <c r="CT754">
        <v>0</v>
      </c>
      <c r="CU754">
        <v>41</v>
      </c>
      <c r="DA754" s="33" t="s">
        <v>85</v>
      </c>
    </row>
    <row r="755" spans="1:105" x14ac:dyDescent="0.25">
      <c r="A755">
        <v>754</v>
      </c>
      <c r="B755">
        <v>47</v>
      </c>
      <c r="C755" s="24" t="s">
        <v>473</v>
      </c>
      <c r="D755" s="12">
        <v>10.8</v>
      </c>
      <c r="E755" s="13">
        <v>0.7</v>
      </c>
      <c r="F755" s="7">
        <f t="shared" si="128"/>
        <v>15.428571428571431</v>
      </c>
      <c r="G755" s="7">
        <f t="shared" si="124"/>
        <v>10.100000000000001</v>
      </c>
      <c r="H755" s="15">
        <f t="shared" si="125"/>
        <v>11.5</v>
      </c>
      <c r="I755" s="11">
        <f>IFERROR(F755/SQRT(F755^2+U755), "X")</f>
        <v>0.17160831599091331</v>
      </c>
      <c r="J755" s="32">
        <f>IFERROR(SQRT((1-I755^2)/U755), "X")</f>
        <v>1.1122761221633269E-2</v>
      </c>
      <c r="K755" s="32">
        <f t="shared" si="126"/>
        <v>89.905732944715666</v>
      </c>
      <c r="L755" s="8">
        <v>0</v>
      </c>
      <c r="M755" s="9">
        <v>1</v>
      </c>
      <c r="N755" s="8">
        <v>0</v>
      </c>
      <c r="O755" s="9">
        <v>0</v>
      </c>
      <c r="P755" s="9">
        <v>1</v>
      </c>
      <c r="Q755" s="9">
        <v>0</v>
      </c>
      <c r="R755" s="9">
        <v>0</v>
      </c>
      <c r="S755" s="8">
        <v>7860</v>
      </c>
      <c r="T755" s="9">
        <v>14</v>
      </c>
      <c r="U755" s="9">
        <f t="shared" si="127"/>
        <v>7845</v>
      </c>
      <c r="V755" s="9">
        <f>COUNTIF(B:B,B755)</f>
        <v>9</v>
      </c>
      <c r="W755" s="7">
        <f t="shared" si="130"/>
        <v>10.29</v>
      </c>
      <c r="X755" s="7">
        <f>BM755-W755-6</f>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31"/>
        <v>0.61</v>
      </c>
      <c r="AR755" s="39">
        <v>0.39</v>
      </c>
      <c r="AS755" s="38">
        <f t="shared" si="132"/>
        <v>0.78800000000000003</v>
      </c>
      <c r="AT755" s="39">
        <v>0.21199999999999999</v>
      </c>
      <c r="AU755">
        <v>0</v>
      </c>
      <c r="AV755" s="17">
        <v>1</v>
      </c>
      <c r="AW755">
        <v>0.36820000000000003</v>
      </c>
      <c r="AX755" s="17">
        <f t="shared" si="133"/>
        <v>0.63179999999999992</v>
      </c>
      <c r="AY755" s="17" t="s">
        <v>474</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v>0</v>
      </c>
      <c r="BU755" s="17">
        <v>0</v>
      </c>
      <c r="BV755">
        <v>0</v>
      </c>
      <c r="BW755">
        <v>1</v>
      </c>
      <c r="BX755">
        <v>0</v>
      </c>
      <c r="BY755" s="17">
        <v>0</v>
      </c>
      <c r="BZ755">
        <v>0</v>
      </c>
      <c r="CA755">
        <v>0</v>
      </c>
      <c r="CB755">
        <v>0</v>
      </c>
      <c r="CC755">
        <v>0</v>
      </c>
      <c r="CD755" s="17">
        <v>0</v>
      </c>
      <c r="CE755">
        <v>1</v>
      </c>
      <c r="CF755">
        <v>1</v>
      </c>
      <c r="CG755">
        <v>0</v>
      </c>
      <c r="CH755">
        <v>0</v>
      </c>
      <c r="CI755">
        <v>0</v>
      </c>
      <c r="CJ755">
        <v>0</v>
      </c>
      <c r="CK755">
        <v>1</v>
      </c>
      <c r="CL755">
        <v>1</v>
      </c>
      <c r="CM755">
        <v>1</v>
      </c>
      <c r="CN755">
        <v>0</v>
      </c>
      <c r="CO755">
        <v>1</v>
      </c>
      <c r="CP755" s="17">
        <v>0</v>
      </c>
      <c r="CQ755">
        <v>0.29799999999999999</v>
      </c>
      <c r="CR755">
        <v>1</v>
      </c>
      <c r="CS755">
        <v>1</v>
      </c>
      <c r="CT755">
        <v>0</v>
      </c>
      <c r="CU755">
        <v>41</v>
      </c>
      <c r="DA755" s="33" t="s">
        <v>85</v>
      </c>
    </row>
    <row r="756" spans="1:105" x14ac:dyDescent="0.25">
      <c r="A756">
        <v>755</v>
      </c>
      <c r="B756">
        <v>47</v>
      </c>
      <c r="C756" s="24" t="s">
        <v>473</v>
      </c>
      <c r="D756" s="12">
        <v>12.3</v>
      </c>
      <c r="E756" s="13">
        <v>1</v>
      </c>
      <c r="F756" s="7">
        <f t="shared" si="128"/>
        <v>12.3</v>
      </c>
      <c r="G756" s="7">
        <f t="shared" si="124"/>
        <v>11.3</v>
      </c>
      <c r="H756" s="15">
        <f t="shared" si="125"/>
        <v>13.3</v>
      </c>
      <c r="I756" s="11">
        <f>IFERROR(F756/SQRT(F756^2+U756), "X")</f>
        <v>0.11925296861604824</v>
      </c>
      <c r="J756" s="32">
        <f>IFERROR(SQRT((1-I756^2)/U756), "X")</f>
        <v>9.6953633021177425E-3</v>
      </c>
      <c r="K756" s="32">
        <f t="shared" si="126"/>
        <v>103.14208646328618</v>
      </c>
      <c r="L756" s="8">
        <v>0</v>
      </c>
      <c r="M756" s="9">
        <v>1</v>
      </c>
      <c r="N756" s="8">
        <v>0</v>
      </c>
      <c r="O756" s="9">
        <v>0</v>
      </c>
      <c r="P756" s="9">
        <v>1</v>
      </c>
      <c r="Q756" s="9">
        <v>0</v>
      </c>
      <c r="R756" s="9">
        <v>0</v>
      </c>
      <c r="S756" s="8">
        <v>10502</v>
      </c>
      <c r="T756" s="9">
        <v>14</v>
      </c>
      <c r="U756" s="9">
        <f t="shared" si="127"/>
        <v>10487</v>
      </c>
      <c r="V756" s="9">
        <f>COUNTIF(B:B,B756)</f>
        <v>9</v>
      </c>
      <c r="W756" s="7">
        <f t="shared" si="130"/>
        <v>10.079999999999998</v>
      </c>
      <c r="X756" s="7">
        <f>BM756-W756-6</f>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31"/>
        <v>0.62</v>
      </c>
      <c r="AR756" s="39">
        <v>0.38</v>
      </c>
      <c r="AS756" s="38">
        <f t="shared" si="132"/>
        <v>0.80259999999999998</v>
      </c>
      <c r="AT756" s="39">
        <v>0.19739999999999999</v>
      </c>
      <c r="AU756">
        <v>0</v>
      </c>
      <c r="AV756" s="17">
        <v>1</v>
      </c>
      <c r="AW756">
        <v>0.39300000000000002</v>
      </c>
      <c r="AX756" s="17">
        <f t="shared" si="133"/>
        <v>0.60699999999999998</v>
      </c>
      <c r="AY756" s="17" t="s">
        <v>474</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v>0</v>
      </c>
      <c r="BU756" s="17">
        <v>0</v>
      </c>
      <c r="BV756">
        <v>0</v>
      </c>
      <c r="BW756">
        <v>1</v>
      </c>
      <c r="BX756">
        <v>0</v>
      </c>
      <c r="BY756" s="17">
        <v>0</v>
      </c>
      <c r="BZ756">
        <v>0</v>
      </c>
      <c r="CA756">
        <v>0</v>
      </c>
      <c r="CB756">
        <v>0</v>
      </c>
      <c r="CC756">
        <v>0</v>
      </c>
      <c r="CD756" s="17">
        <v>0</v>
      </c>
      <c r="CE756">
        <v>1</v>
      </c>
      <c r="CF756">
        <v>1</v>
      </c>
      <c r="CG756">
        <v>0</v>
      </c>
      <c r="CH756">
        <v>0</v>
      </c>
      <c r="CI756">
        <v>0</v>
      </c>
      <c r="CJ756">
        <v>0</v>
      </c>
      <c r="CK756">
        <v>1</v>
      </c>
      <c r="CL756">
        <v>1</v>
      </c>
      <c r="CM756">
        <v>1</v>
      </c>
      <c r="CN756">
        <v>0</v>
      </c>
      <c r="CO756">
        <v>1</v>
      </c>
      <c r="CP756" s="17">
        <v>0</v>
      </c>
      <c r="CQ756">
        <v>0.29799999999999999</v>
      </c>
      <c r="CR756">
        <v>1</v>
      </c>
      <c r="CS756">
        <v>1</v>
      </c>
      <c r="CT756">
        <v>0</v>
      </c>
      <c r="CU756">
        <v>41</v>
      </c>
      <c r="DA756" s="33" t="s">
        <v>85</v>
      </c>
    </row>
    <row r="757" spans="1:105" s="141" customFormat="1" x14ac:dyDescent="0.25">
      <c r="A757" s="141">
        <v>756</v>
      </c>
      <c r="B757" s="141">
        <v>47</v>
      </c>
      <c r="C757" s="142" t="s">
        <v>473</v>
      </c>
      <c r="D757" s="143">
        <v>17.399999999999999</v>
      </c>
      <c r="E757" s="144">
        <v>1</v>
      </c>
      <c r="F757" s="145">
        <f t="shared" si="128"/>
        <v>17.399999999999999</v>
      </c>
      <c r="G757" s="145">
        <f t="shared" si="124"/>
        <v>16.399999999999999</v>
      </c>
      <c r="H757" s="146">
        <f t="shared" si="125"/>
        <v>18.399999999999999</v>
      </c>
      <c r="I757" s="147">
        <f>IFERROR(F757/SQRT(F757^2+U757), "X")</f>
        <v>0.14400460822119579</v>
      </c>
      <c r="J757" s="148">
        <f>IFERROR(SQRT((1-I757^2)/U757), "X")</f>
        <v>8.2761269092641258E-3</v>
      </c>
      <c r="K757" s="148">
        <f t="shared" si="126"/>
        <v>120.82946660479803</v>
      </c>
      <c r="L757" s="149">
        <v>0</v>
      </c>
      <c r="M757" s="150">
        <v>1</v>
      </c>
      <c r="N757" s="149">
        <v>0</v>
      </c>
      <c r="O757" s="150">
        <v>0</v>
      </c>
      <c r="P757" s="150">
        <v>1</v>
      </c>
      <c r="Q757" s="150">
        <v>0</v>
      </c>
      <c r="R757" s="150">
        <v>0</v>
      </c>
      <c r="S757" s="149">
        <v>14312</v>
      </c>
      <c r="T757" s="150">
        <v>14</v>
      </c>
      <c r="U757" s="150">
        <f t="shared" si="127"/>
        <v>14297</v>
      </c>
      <c r="V757" s="150">
        <f>COUNTIF(B:B,B757)</f>
        <v>9</v>
      </c>
      <c r="W757" s="145">
        <f t="shared" si="130"/>
        <v>11.01</v>
      </c>
      <c r="X757" s="145">
        <f>BM757-W757-6</f>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31"/>
        <v>0.59000000000000008</v>
      </c>
      <c r="AR757" s="156">
        <v>0.41</v>
      </c>
      <c r="AS757" s="169">
        <f t="shared" si="132"/>
        <v>0.79889999999999994</v>
      </c>
      <c r="AT757" s="156">
        <v>0.2011</v>
      </c>
      <c r="AU757">
        <v>0</v>
      </c>
      <c r="AV757" s="155">
        <v>1</v>
      </c>
      <c r="AW757" s="141">
        <v>0.1943</v>
      </c>
      <c r="AX757" s="155">
        <f t="shared" si="133"/>
        <v>0.80569999999999997</v>
      </c>
      <c r="AY757" s="155" t="s">
        <v>474</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41">
        <v>0</v>
      </c>
      <c r="BU757" s="155">
        <v>0</v>
      </c>
      <c r="BV757" s="141">
        <v>0</v>
      </c>
      <c r="BW757" s="141">
        <v>1</v>
      </c>
      <c r="BX757" s="141">
        <v>0</v>
      </c>
      <c r="BY757" s="155">
        <v>0</v>
      </c>
      <c r="BZ757" s="141">
        <v>0</v>
      </c>
      <c r="CA757" s="141">
        <v>0</v>
      </c>
      <c r="CB757" s="141">
        <v>0</v>
      </c>
      <c r="CC757" s="141">
        <v>0</v>
      </c>
      <c r="CD757" s="155">
        <v>0</v>
      </c>
      <c r="CE757" s="141">
        <v>1</v>
      </c>
      <c r="CF757" s="141">
        <v>1</v>
      </c>
      <c r="CG757" s="141">
        <v>0</v>
      </c>
      <c r="CH757" s="141">
        <v>0</v>
      </c>
      <c r="CI757" s="141">
        <v>0</v>
      </c>
      <c r="CJ757" s="141">
        <v>0</v>
      </c>
      <c r="CK757" s="141">
        <v>1</v>
      </c>
      <c r="CL757">
        <v>1</v>
      </c>
      <c r="CM757" s="141">
        <v>1</v>
      </c>
      <c r="CN757" s="141">
        <v>0</v>
      </c>
      <c r="CO757" s="141">
        <v>1</v>
      </c>
      <c r="CP757" s="155">
        <v>0</v>
      </c>
      <c r="CQ757">
        <v>0.29799999999999999</v>
      </c>
      <c r="CR757">
        <v>1</v>
      </c>
      <c r="CS757">
        <v>1</v>
      </c>
      <c r="CT757">
        <v>0</v>
      </c>
      <c r="CU757">
        <v>41</v>
      </c>
      <c r="CV757" s="157"/>
      <c r="DA757" s="33" t="s">
        <v>85</v>
      </c>
    </row>
    <row r="758" spans="1:105" x14ac:dyDescent="0.25">
      <c r="A758">
        <v>757</v>
      </c>
      <c r="B758">
        <v>48</v>
      </c>
      <c r="C758" s="24" t="s">
        <v>475</v>
      </c>
      <c r="D758" s="12">
        <v>11.7</v>
      </c>
      <c r="E758" s="13">
        <v>0.3</v>
      </c>
      <c r="F758" s="7">
        <f t="shared" si="128"/>
        <v>39</v>
      </c>
      <c r="G758" s="7">
        <f t="shared" si="124"/>
        <v>11.399999999999999</v>
      </c>
      <c r="H758" s="15">
        <f t="shared" si="125"/>
        <v>12</v>
      </c>
      <c r="I758" s="11">
        <f>IFERROR(F758/SQRT(F758^2+U758), "X")</f>
        <v>0.38390587509210189</v>
      </c>
      <c r="J758" s="32">
        <f>IFERROR(SQRT((1-I758^2)/U758), "X")</f>
        <v>9.8437403869769714E-3</v>
      </c>
      <c r="K758" s="32">
        <f t="shared" si="126"/>
        <v>101.58740079360236</v>
      </c>
      <c r="L758" s="8">
        <v>0</v>
      </c>
      <c r="M758" s="9">
        <v>1</v>
      </c>
      <c r="N758" s="8">
        <v>0</v>
      </c>
      <c r="O758" s="9">
        <v>1</v>
      </c>
      <c r="P758" s="9">
        <v>0</v>
      </c>
      <c r="Q758" s="9">
        <v>0</v>
      </c>
      <c r="R758" s="9">
        <v>0</v>
      </c>
      <c r="S758" s="8">
        <v>8807</v>
      </c>
      <c r="T758" s="9">
        <v>7</v>
      </c>
      <c r="U758" s="9">
        <f t="shared" si="127"/>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34">1-SUM(AK758,AL758,AN758)</f>
        <v>0.498</v>
      </c>
      <c r="AN758" s="42">
        <v>0.193</v>
      </c>
      <c r="AO758" s="41">
        <v>1</v>
      </c>
      <c r="AP758" s="17">
        <v>0</v>
      </c>
      <c r="AQ758">
        <v>0.6391</v>
      </c>
      <c r="AR758" s="39">
        <f>1-AQ758</f>
        <v>0.3609</v>
      </c>
      <c r="AS758" t="s">
        <v>98</v>
      </c>
      <c r="AT758" s="39" t="s">
        <v>98</v>
      </c>
      <c r="AU758">
        <v>0</v>
      </c>
      <c r="AV758" s="17">
        <v>1</v>
      </c>
      <c r="AW758">
        <f t="shared" ref="AW758:AW771" si="135">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W758+X758+6</f>
        <v>32.716000000000001</v>
      </c>
      <c r="BN758">
        <v>1</v>
      </c>
      <c r="BO758">
        <v>0</v>
      </c>
      <c r="BP758">
        <v>0</v>
      </c>
      <c r="BQ758">
        <v>0</v>
      </c>
      <c r="BR758">
        <v>0</v>
      </c>
      <c r="BS758">
        <v>0</v>
      </c>
      <c r="BT758">
        <v>0</v>
      </c>
      <c r="BU758" s="17">
        <v>0</v>
      </c>
      <c r="BV758">
        <v>0</v>
      </c>
      <c r="BW758">
        <v>0</v>
      </c>
      <c r="BX758">
        <v>1</v>
      </c>
      <c r="BY758" s="17">
        <v>0</v>
      </c>
      <c r="BZ758">
        <v>0</v>
      </c>
      <c r="CA758">
        <v>0</v>
      </c>
      <c r="CB758">
        <v>0</v>
      </c>
      <c r="CC758">
        <v>0</v>
      </c>
      <c r="CD758" s="17">
        <v>0</v>
      </c>
      <c r="CE758">
        <v>0</v>
      </c>
      <c r="CF758">
        <v>0</v>
      </c>
      <c r="CG758">
        <v>1</v>
      </c>
      <c r="CH758">
        <v>1</v>
      </c>
      <c r="CI758">
        <v>0</v>
      </c>
      <c r="CJ758">
        <v>0</v>
      </c>
      <c r="CK758">
        <v>0</v>
      </c>
      <c r="CL758">
        <v>0</v>
      </c>
      <c r="CM758">
        <v>0</v>
      </c>
      <c r="CN758">
        <v>0</v>
      </c>
      <c r="CO758">
        <v>1</v>
      </c>
      <c r="CP758" s="17">
        <v>0</v>
      </c>
      <c r="CQ758">
        <v>2.5000000000000001E-2</v>
      </c>
      <c r="CR758">
        <v>25</v>
      </c>
      <c r="CS758">
        <v>1</v>
      </c>
      <c r="CT758">
        <v>0</v>
      </c>
      <c r="CU758">
        <v>36</v>
      </c>
      <c r="DA758" s="33" t="s">
        <v>85</v>
      </c>
    </row>
    <row r="759" spans="1:105" x14ac:dyDescent="0.25">
      <c r="A759">
        <v>758</v>
      </c>
      <c r="B759">
        <v>48</v>
      </c>
      <c r="C759" s="24" t="s">
        <v>475</v>
      </c>
      <c r="D759" s="12">
        <v>10.9</v>
      </c>
      <c r="E759" s="13">
        <v>0.3</v>
      </c>
      <c r="F759" s="7">
        <f t="shared" si="128"/>
        <v>36.333333333333336</v>
      </c>
      <c r="G759" s="7">
        <f t="shared" si="124"/>
        <v>10.6</v>
      </c>
      <c r="H759" s="15">
        <f t="shared" si="125"/>
        <v>11.200000000000001</v>
      </c>
      <c r="I759" s="11">
        <f>IFERROR(F759/SQRT(F759^2+U759), "X")</f>
        <v>0.43610467768547451</v>
      </c>
      <c r="J759" s="32">
        <f>IFERROR(SQRT((1-I759^2)/U759), "X")</f>
        <v>1.2002881037214894E-2</v>
      </c>
      <c r="K759" s="32">
        <f t="shared" si="126"/>
        <v>83.313330932757154</v>
      </c>
      <c r="L759" s="8">
        <v>0</v>
      </c>
      <c r="M759" s="9">
        <v>1</v>
      </c>
      <c r="N759" s="8">
        <v>0</v>
      </c>
      <c r="O759" s="9">
        <v>1</v>
      </c>
      <c r="P759" s="9">
        <v>0</v>
      </c>
      <c r="Q759" s="9">
        <v>0</v>
      </c>
      <c r="R759" s="9">
        <v>0</v>
      </c>
      <c r="S759" s="8">
        <v>5629</v>
      </c>
      <c r="T759" s="9">
        <v>7</v>
      </c>
      <c r="U759" s="9">
        <f t="shared" si="127"/>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34"/>
        <v>0.54899999999999993</v>
      </c>
      <c r="AN759" s="42">
        <v>0.16200000000000001</v>
      </c>
      <c r="AO759" s="41">
        <v>1</v>
      </c>
      <c r="AP759" s="17">
        <v>0</v>
      </c>
      <c r="AQ759">
        <v>1</v>
      </c>
      <c r="AR759" s="39">
        <v>0</v>
      </c>
      <c r="AS759" t="s">
        <v>98</v>
      </c>
      <c r="AT759" s="39" t="s">
        <v>98</v>
      </c>
      <c r="AU759">
        <v>0</v>
      </c>
      <c r="AV759" s="17">
        <v>1</v>
      </c>
      <c r="AW759">
        <f t="shared" si="135"/>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W759+X759+6</f>
        <v>33.022999999999996</v>
      </c>
      <c r="BN759">
        <v>1</v>
      </c>
      <c r="BO759">
        <v>0</v>
      </c>
      <c r="BP759">
        <v>0</v>
      </c>
      <c r="BQ759">
        <v>0</v>
      </c>
      <c r="BR759">
        <v>0</v>
      </c>
      <c r="BS759">
        <v>0</v>
      </c>
      <c r="BT759">
        <v>0</v>
      </c>
      <c r="BU759" s="17">
        <v>0</v>
      </c>
      <c r="BV759">
        <v>0</v>
      </c>
      <c r="BW759">
        <v>0</v>
      </c>
      <c r="BX759">
        <v>1</v>
      </c>
      <c r="BY759" s="17">
        <v>0</v>
      </c>
      <c r="BZ759">
        <v>0</v>
      </c>
      <c r="CA759">
        <v>0</v>
      </c>
      <c r="CB759">
        <v>0</v>
      </c>
      <c r="CC759">
        <v>0</v>
      </c>
      <c r="CD759" s="17">
        <v>0</v>
      </c>
      <c r="CE759">
        <v>0</v>
      </c>
      <c r="CF759">
        <v>0</v>
      </c>
      <c r="CG759">
        <v>1</v>
      </c>
      <c r="CH759">
        <v>1</v>
      </c>
      <c r="CI759">
        <v>0</v>
      </c>
      <c r="CJ759">
        <v>0</v>
      </c>
      <c r="CK759">
        <v>0</v>
      </c>
      <c r="CL759">
        <v>0</v>
      </c>
      <c r="CM759">
        <v>0</v>
      </c>
      <c r="CN759">
        <v>0</v>
      </c>
      <c r="CO759">
        <v>1</v>
      </c>
      <c r="CP759" s="17">
        <v>0</v>
      </c>
      <c r="CQ759">
        <v>2.5000000000000001E-2</v>
      </c>
      <c r="CR759">
        <v>25</v>
      </c>
      <c r="CS759">
        <v>1</v>
      </c>
      <c r="CT759">
        <v>0</v>
      </c>
      <c r="CU759">
        <v>36</v>
      </c>
      <c r="DA759" s="33" t="s">
        <v>85</v>
      </c>
    </row>
    <row r="760" spans="1:105" x14ac:dyDescent="0.25">
      <c r="A760">
        <v>759</v>
      </c>
      <c r="B760">
        <v>48</v>
      </c>
      <c r="C760" s="24" t="s">
        <v>475</v>
      </c>
      <c r="D760" s="12">
        <v>11.8</v>
      </c>
      <c r="E760" s="13">
        <v>0.4</v>
      </c>
      <c r="F760" s="7">
        <f t="shared" si="128"/>
        <v>29.5</v>
      </c>
      <c r="G760" s="7">
        <f t="shared" si="124"/>
        <v>11.4</v>
      </c>
      <c r="H760" s="15">
        <f t="shared" si="125"/>
        <v>12.200000000000001</v>
      </c>
      <c r="I760" s="11">
        <f>IFERROR(F760/SQRT(F760^2+U760), "X")</f>
        <v>0.46410676243477589</v>
      </c>
      <c r="J760" s="32">
        <f>IFERROR(SQRT((1-I760^2)/U760), "X")</f>
        <v>1.5732432624907658E-2</v>
      </c>
      <c r="K760" s="32">
        <f t="shared" si="126"/>
        <v>63.562960912783161</v>
      </c>
      <c r="L760" s="8">
        <v>0</v>
      </c>
      <c r="M760" s="9">
        <v>1</v>
      </c>
      <c r="N760" s="8">
        <v>0</v>
      </c>
      <c r="O760" s="9">
        <v>1</v>
      </c>
      <c r="P760" s="9">
        <v>0</v>
      </c>
      <c r="Q760" s="9">
        <v>0</v>
      </c>
      <c r="R760" s="9">
        <v>0</v>
      </c>
      <c r="S760" s="8">
        <v>3178</v>
      </c>
      <c r="T760" s="9">
        <v>7</v>
      </c>
      <c r="U760" s="9">
        <f t="shared" si="127"/>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34"/>
        <v>0.40800000000000003</v>
      </c>
      <c r="AN760" s="42">
        <v>0.249</v>
      </c>
      <c r="AO760" s="41">
        <v>1</v>
      </c>
      <c r="AP760" s="17">
        <v>0</v>
      </c>
      <c r="AQ760">
        <v>0</v>
      </c>
      <c r="AR760" s="39">
        <v>1</v>
      </c>
      <c r="AS760" t="s">
        <v>98</v>
      </c>
      <c r="AT760" s="39" t="s">
        <v>98</v>
      </c>
      <c r="AU760">
        <v>0</v>
      </c>
      <c r="AV760" s="17">
        <v>1</v>
      </c>
      <c r="AW760">
        <f t="shared" si="135"/>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W760+X760+6</f>
        <v>32.170999999999999</v>
      </c>
      <c r="BN760">
        <v>1</v>
      </c>
      <c r="BO760">
        <v>0</v>
      </c>
      <c r="BP760">
        <v>0</v>
      </c>
      <c r="BQ760">
        <v>0</v>
      </c>
      <c r="BR760">
        <v>0</v>
      </c>
      <c r="BS760">
        <v>0</v>
      </c>
      <c r="BT760">
        <v>0</v>
      </c>
      <c r="BU760" s="17">
        <v>0</v>
      </c>
      <c r="BV760">
        <v>0</v>
      </c>
      <c r="BW760">
        <v>0</v>
      </c>
      <c r="BX760">
        <v>1</v>
      </c>
      <c r="BY760" s="17">
        <v>0</v>
      </c>
      <c r="BZ760">
        <v>0</v>
      </c>
      <c r="CA760">
        <v>0</v>
      </c>
      <c r="CB760">
        <v>0</v>
      </c>
      <c r="CC760">
        <v>0</v>
      </c>
      <c r="CD760" s="17">
        <v>0</v>
      </c>
      <c r="CE760">
        <v>0</v>
      </c>
      <c r="CF760">
        <v>0</v>
      </c>
      <c r="CG760">
        <v>1</v>
      </c>
      <c r="CH760">
        <v>1</v>
      </c>
      <c r="CI760">
        <v>0</v>
      </c>
      <c r="CJ760">
        <v>0</v>
      </c>
      <c r="CK760">
        <v>0</v>
      </c>
      <c r="CL760">
        <v>0</v>
      </c>
      <c r="CM760">
        <v>0</v>
      </c>
      <c r="CN760">
        <v>0</v>
      </c>
      <c r="CO760">
        <v>1</v>
      </c>
      <c r="CP760" s="17">
        <v>0</v>
      </c>
      <c r="CQ760">
        <v>2.5000000000000001E-2</v>
      </c>
      <c r="CR760">
        <v>25</v>
      </c>
      <c r="CS760">
        <v>1</v>
      </c>
      <c r="CT760">
        <v>0</v>
      </c>
      <c r="CU760">
        <v>36</v>
      </c>
      <c r="DA760" s="33" t="s">
        <v>85</v>
      </c>
    </row>
    <row r="761" spans="1:105" x14ac:dyDescent="0.25">
      <c r="A761">
        <v>760</v>
      </c>
      <c r="B761">
        <v>48</v>
      </c>
      <c r="C761" s="24" t="s">
        <v>475</v>
      </c>
      <c r="D761" s="12">
        <v>4.5</v>
      </c>
      <c r="E761" s="13">
        <v>0.5</v>
      </c>
      <c r="F761" s="7">
        <f t="shared" si="128"/>
        <v>9</v>
      </c>
      <c r="G761" s="7">
        <f t="shared" si="124"/>
        <v>4</v>
      </c>
      <c r="H761" s="15">
        <f t="shared" si="125"/>
        <v>5</v>
      </c>
      <c r="I761" s="11">
        <f>IFERROR(F761/SQRT(F761^2+U761), "X")</f>
        <v>0.12928579327743625</v>
      </c>
      <c r="J761" s="32">
        <f>IFERROR(SQRT((1-I761^2)/U761), "X")</f>
        <v>1.4365088141937361E-2</v>
      </c>
      <c r="K761" s="32">
        <f t="shared" si="126"/>
        <v>69.613217135828449</v>
      </c>
      <c r="L761" s="8">
        <v>0</v>
      </c>
      <c r="M761" s="9">
        <v>1</v>
      </c>
      <c r="N761" s="8">
        <v>0</v>
      </c>
      <c r="O761" s="9">
        <v>1</v>
      </c>
      <c r="P761" s="9">
        <v>0</v>
      </c>
      <c r="Q761" s="9">
        <v>0</v>
      </c>
      <c r="R761" s="9">
        <v>0</v>
      </c>
      <c r="S761" s="8">
        <v>4777</v>
      </c>
      <c r="T761" s="9">
        <v>11</v>
      </c>
      <c r="U761" s="9">
        <f t="shared" si="127"/>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34"/>
        <v>0.40800000000000003</v>
      </c>
      <c r="AN761" s="42">
        <v>0.249</v>
      </c>
      <c r="AO761" s="41">
        <v>1</v>
      </c>
      <c r="AP761" s="17">
        <v>0</v>
      </c>
      <c r="AQ761">
        <v>0</v>
      </c>
      <c r="AR761" s="39">
        <v>1</v>
      </c>
      <c r="AS761" t="s">
        <v>98</v>
      </c>
      <c r="AT761" s="39" t="s">
        <v>98</v>
      </c>
      <c r="AU761">
        <v>0</v>
      </c>
      <c r="AV761" s="17">
        <v>1</v>
      </c>
      <c r="AW761">
        <f t="shared" si="135"/>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W761+X761+6</f>
        <v>32.170999999999999</v>
      </c>
      <c r="BN761">
        <v>0</v>
      </c>
      <c r="BO761">
        <v>0</v>
      </c>
      <c r="BP761">
        <v>0</v>
      </c>
      <c r="BQ761">
        <v>0</v>
      </c>
      <c r="BR761">
        <v>0</v>
      </c>
      <c r="BS761">
        <v>1</v>
      </c>
      <c r="BT761">
        <v>0</v>
      </c>
      <c r="BU761" s="17">
        <v>0</v>
      </c>
      <c r="BV761">
        <v>0</v>
      </c>
      <c r="BW761">
        <v>0</v>
      </c>
      <c r="BX761">
        <v>1</v>
      </c>
      <c r="BY761" s="17">
        <v>0</v>
      </c>
      <c r="BZ761">
        <v>0</v>
      </c>
      <c r="CA761">
        <v>0</v>
      </c>
      <c r="CB761">
        <v>0</v>
      </c>
      <c r="CC761">
        <v>0</v>
      </c>
      <c r="CD761" s="17">
        <v>0</v>
      </c>
      <c r="CE761">
        <v>0</v>
      </c>
      <c r="CF761">
        <v>0</v>
      </c>
      <c r="CG761">
        <v>1</v>
      </c>
      <c r="CH761">
        <v>1</v>
      </c>
      <c r="CI761">
        <v>0</v>
      </c>
      <c r="CJ761">
        <v>0</v>
      </c>
      <c r="CK761">
        <v>0</v>
      </c>
      <c r="CL761">
        <v>1</v>
      </c>
      <c r="CM761">
        <v>1</v>
      </c>
      <c r="CN761">
        <v>0</v>
      </c>
      <c r="CO761">
        <v>1</v>
      </c>
      <c r="CP761" s="17">
        <v>1</v>
      </c>
      <c r="CQ761">
        <v>2.5000000000000001E-2</v>
      </c>
      <c r="CR761">
        <v>25</v>
      </c>
      <c r="CS761">
        <v>1</v>
      </c>
      <c r="CT761">
        <v>0</v>
      </c>
      <c r="CU761">
        <v>36</v>
      </c>
      <c r="DA761" s="33" t="s">
        <v>85</v>
      </c>
    </row>
    <row r="762" spans="1:105" x14ac:dyDescent="0.25">
      <c r="A762">
        <v>761</v>
      </c>
      <c r="B762">
        <v>48</v>
      </c>
      <c r="C762" s="24" t="s">
        <v>475</v>
      </c>
      <c r="D762" s="12">
        <v>11</v>
      </c>
      <c r="E762" s="13">
        <v>0.5</v>
      </c>
      <c r="F762" s="7">
        <f t="shared" si="128"/>
        <v>22</v>
      </c>
      <c r="G762" s="7">
        <f t="shared" si="124"/>
        <v>10.5</v>
      </c>
      <c r="H762" s="15">
        <f t="shared" si="125"/>
        <v>11.5</v>
      </c>
      <c r="I762" s="11">
        <f>IFERROR(F762/SQRT(F762^2+U762), "X")</f>
        <v>0.30354213217309406</v>
      </c>
      <c r="J762" s="32">
        <f>IFERROR(SQRT((1-I762^2)/U762), "X")</f>
        <v>1.3797369644231547E-2</v>
      </c>
      <c r="K762" s="32">
        <f t="shared" si="126"/>
        <v>72.477582741148311</v>
      </c>
      <c r="L762" s="8">
        <v>0</v>
      </c>
      <c r="M762" s="9">
        <v>1</v>
      </c>
      <c r="N762" s="8">
        <v>0</v>
      </c>
      <c r="O762" s="9">
        <v>1</v>
      </c>
      <c r="P762" s="9">
        <v>0</v>
      </c>
      <c r="Q762" s="9">
        <v>0</v>
      </c>
      <c r="R762" s="9">
        <v>0</v>
      </c>
      <c r="S762" s="8">
        <v>4777</v>
      </c>
      <c r="T762" s="9">
        <v>7</v>
      </c>
      <c r="U762" s="9">
        <f t="shared" si="127"/>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34"/>
        <v>0.40800000000000003</v>
      </c>
      <c r="AN762" s="42">
        <v>0.249</v>
      </c>
      <c r="AO762" s="41">
        <v>1</v>
      </c>
      <c r="AP762" s="17">
        <v>0</v>
      </c>
      <c r="AQ762">
        <v>0</v>
      </c>
      <c r="AR762" s="39">
        <v>1</v>
      </c>
      <c r="AS762" t="s">
        <v>98</v>
      </c>
      <c r="AT762" s="39" t="s">
        <v>98</v>
      </c>
      <c r="AU762">
        <v>0</v>
      </c>
      <c r="AV762" s="17">
        <v>1</v>
      </c>
      <c r="AW762">
        <f t="shared" si="135"/>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W762+X762+6</f>
        <v>32.170999999999999</v>
      </c>
      <c r="BN762">
        <v>0</v>
      </c>
      <c r="BO762">
        <v>0</v>
      </c>
      <c r="BP762">
        <v>0</v>
      </c>
      <c r="BQ762">
        <v>0</v>
      </c>
      <c r="BR762">
        <v>0</v>
      </c>
      <c r="BS762">
        <v>1</v>
      </c>
      <c r="BT762">
        <v>0</v>
      </c>
      <c r="BU762" s="17">
        <v>0</v>
      </c>
      <c r="BV762">
        <v>0</v>
      </c>
      <c r="BW762">
        <v>0</v>
      </c>
      <c r="BX762">
        <v>1</v>
      </c>
      <c r="BY762" s="17">
        <v>0</v>
      </c>
      <c r="BZ762">
        <v>0</v>
      </c>
      <c r="CA762">
        <v>0</v>
      </c>
      <c r="CB762">
        <v>0</v>
      </c>
      <c r="CC762">
        <v>0</v>
      </c>
      <c r="CD762" s="17">
        <v>0</v>
      </c>
      <c r="CE762">
        <v>0</v>
      </c>
      <c r="CF762">
        <v>0</v>
      </c>
      <c r="CG762">
        <v>1</v>
      </c>
      <c r="CH762">
        <v>1</v>
      </c>
      <c r="CI762">
        <v>0</v>
      </c>
      <c r="CJ762">
        <v>0</v>
      </c>
      <c r="CK762">
        <v>0</v>
      </c>
      <c r="CL762">
        <v>0</v>
      </c>
      <c r="CM762">
        <v>1</v>
      </c>
      <c r="CN762">
        <v>0</v>
      </c>
      <c r="CO762">
        <v>1</v>
      </c>
      <c r="CP762" s="17">
        <v>1</v>
      </c>
      <c r="CQ762">
        <v>2.5000000000000001E-2</v>
      </c>
      <c r="CR762">
        <v>25</v>
      </c>
      <c r="CS762">
        <v>1</v>
      </c>
      <c r="CT762">
        <v>0</v>
      </c>
      <c r="CU762">
        <v>36</v>
      </c>
      <c r="DA762" s="33" t="s">
        <v>85</v>
      </c>
    </row>
    <row r="763" spans="1:105" x14ac:dyDescent="0.25">
      <c r="A763">
        <v>762</v>
      </c>
      <c r="B763">
        <v>48</v>
      </c>
      <c r="C763" s="24" t="s">
        <v>475</v>
      </c>
      <c r="D763" s="12">
        <v>17.3</v>
      </c>
      <c r="E763" s="13">
        <v>0.8</v>
      </c>
      <c r="F763" s="7">
        <f t="shared" si="128"/>
        <v>21.625</v>
      </c>
      <c r="G763" s="7">
        <f t="shared" si="124"/>
        <v>16.5</v>
      </c>
      <c r="H763" s="15">
        <f t="shared" si="125"/>
        <v>18.100000000000001</v>
      </c>
      <c r="I763" s="11">
        <f>IFERROR(F763/SQRT(F763^2+U763), "X")</f>
        <v>0.29280132979162882</v>
      </c>
      <c r="J763" s="32">
        <f>IFERROR(SQRT((1-I763^2)/U763), "X")</f>
        <v>1.3539945886318095E-2</v>
      </c>
      <c r="K763" s="32">
        <f t="shared" si="126"/>
        <v>73.855538891812301</v>
      </c>
      <c r="L763" s="8">
        <v>0</v>
      </c>
      <c r="M763" s="9">
        <v>1</v>
      </c>
      <c r="N763" s="8">
        <v>0</v>
      </c>
      <c r="O763" s="9">
        <v>1</v>
      </c>
      <c r="P763" s="9">
        <v>0</v>
      </c>
      <c r="Q763" s="9">
        <v>0</v>
      </c>
      <c r="R763" s="9">
        <v>0</v>
      </c>
      <c r="S763" s="8">
        <v>4994</v>
      </c>
      <c r="T763" s="9">
        <v>6</v>
      </c>
      <c r="U763" s="9">
        <f t="shared" si="127"/>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34"/>
        <v>0.498</v>
      </c>
      <c r="AN763" s="42">
        <v>0.193</v>
      </c>
      <c r="AO763" s="41">
        <v>1</v>
      </c>
      <c r="AP763" s="17">
        <v>0</v>
      </c>
      <c r="AQ763">
        <v>0.65210000000000001</v>
      </c>
      <c r="AR763" s="39">
        <f>1-AQ763</f>
        <v>0.34789999999999999</v>
      </c>
      <c r="AS763" t="s">
        <v>98</v>
      </c>
      <c r="AT763" s="39" t="s">
        <v>98</v>
      </c>
      <c r="AU763">
        <v>0</v>
      </c>
      <c r="AV763" s="17">
        <v>1</v>
      </c>
      <c r="AW763">
        <f t="shared" si="135"/>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W763+X763+6</f>
        <v>32.716000000000001</v>
      </c>
      <c r="BN763">
        <v>0</v>
      </c>
      <c r="BO763">
        <v>0</v>
      </c>
      <c r="BP763">
        <v>0</v>
      </c>
      <c r="BQ763">
        <v>0</v>
      </c>
      <c r="BR763">
        <v>0</v>
      </c>
      <c r="BS763">
        <v>0</v>
      </c>
      <c r="BT763">
        <v>0</v>
      </c>
      <c r="BU763" s="17">
        <v>1</v>
      </c>
      <c r="BV763">
        <v>0</v>
      </c>
      <c r="BW763">
        <v>1</v>
      </c>
      <c r="BX763">
        <v>0</v>
      </c>
      <c r="BY763" s="17">
        <v>0</v>
      </c>
      <c r="BZ763">
        <v>1</v>
      </c>
      <c r="CA763">
        <v>0</v>
      </c>
      <c r="CB763">
        <v>0</v>
      </c>
      <c r="CC763">
        <v>0</v>
      </c>
      <c r="CD763" s="17">
        <v>0</v>
      </c>
      <c r="CE763">
        <v>0</v>
      </c>
      <c r="CF763">
        <v>0</v>
      </c>
      <c r="CG763">
        <v>1</v>
      </c>
      <c r="CH763">
        <v>1</v>
      </c>
      <c r="CI763">
        <v>0</v>
      </c>
      <c r="CJ763">
        <v>0</v>
      </c>
      <c r="CK763">
        <v>0</v>
      </c>
      <c r="CL763">
        <v>1</v>
      </c>
      <c r="CM763">
        <v>0</v>
      </c>
      <c r="CN763">
        <v>0</v>
      </c>
      <c r="CO763">
        <v>1</v>
      </c>
      <c r="CP763" s="17">
        <v>0</v>
      </c>
      <c r="CQ763">
        <v>2.5000000000000001E-2</v>
      </c>
      <c r="CR763">
        <v>25</v>
      </c>
      <c r="CS763">
        <v>1</v>
      </c>
      <c r="CT763">
        <v>0</v>
      </c>
      <c r="CU763">
        <v>36</v>
      </c>
      <c r="DA763" s="33" t="s">
        <v>85</v>
      </c>
    </row>
    <row r="764" spans="1:105" x14ac:dyDescent="0.25">
      <c r="A764">
        <v>763</v>
      </c>
      <c r="B764">
        <v>48</v>
      </c>
      <c r="C764" s="24" t="s">
        <v>475</v>
      </c>
      <c r="D764" s="12">
        <v>16.3</v>
      </c>
      <c r="E764" s="13">
        <v>1</v>
      </c>
      <c r="F764" s="7">
        <f t="shared" si="128"/>
        <v>16.3</v>
      </c>
      <c r="G764" s="7">
        <f t="shared" si="124"/>
        <v>15.3</v>
      </c>
      <c r="H764" s="15">
        <f t="shared" si="125"/>
        <v>17.3</v>
      </c>
      <c r="I764" s="11">
        <f>IFERROR(F764/SQRT(F764^2+U764), "X")</f>
        <v>0.27490479659359807</v>
      </c>
      <c r="J764" s="32">
        <f>IFERROR(SQRT((1-I764^2)/U764), "X")</f>
        <v>1.6865324944392517E-2</v>
      </c>
      <c r="K764" s="32">
        <f t="shared" si="126"/>
        <v>59.293254253751329</v>
      </c>
      <c r="L764" s="8">
        <v>0</v>
      </c>
      <c r="M764" s="9">
        <v>1</v>
      </c>
      <c r="N764" s="8">
        <v>0</v>
      </c>
      <c r="O764" s="9">
        <v>1</v>
      </c>
      <c r="P764" s="9">
        <v>0</v>
      </c>
      <c r="Q764" s="9">
        <v>0</v>
      </c>
      <c r="R764" s="9">
        <v>0</v>
      </c>
      <c r="S764" s="8">
        <v>3257</v>
      </c>
      <c r="T764" s="9">
        <v>6</v>
      </c>
      <c r="U764" s="9">
        <f t="shared" si="127"/>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34"/>
        <v>0.54899999999999993</v>
      </c>
      <c r="AN764" s="42">
        <v>0.16200000000000001</v>
      </c>
      <c r="AO764" s="41">
        <v>1</v>
      </c>
      <c r="AP764" s="17">
        <v>0</v>
      </c>
      <c r="AQ764">
        <v>1</v>
      </c>
      <c r="AR764" s="39">
        <v>0</v>
      </c>
      <c r="AS764" t="s">
        <v>98</v>
      </c>
      <c r="AT764" s="39" t="s">
        <v>98</v>
      </c>
      <c r="AU764">
        <v>0</v>
      </c>
      <c r="AV764" s="17">
        <v>1</v>
      </c>
      <c r="AW764">
        <f t="shared" si="135"/>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W764+X764+6</f>
        <v>33.022999999999996</v>
      </c>
      <c r="BN764">
        <v>0</v>
      </c>
      <c r="BO764">
        <v>0</v>
      </c>
      <c r="BP764">
        <v>0</v>
      </c>
      <c r="BQ764">
        <v>0</v>
      </c>
      <c r="BR764">
        <v>0</v>
      </c>
      <c r="BS764">
        <v>0</v>
      </c>
      <c r="BT764">
        <v>0</v>
      </c>
      <c r="BU764" s="17">
        <v>1</v>
      </c>
      <c r="BV764">
        <v>0</v>
      </c>
      <c r="BW764">
        <v>1</v>
      </c>
      <c r="BX764">
        <v>0</v>
      </c>
      <c r="BY764" s="17">
        <v>0</v>
      </c>
      <c r="BZ764">
        <v>1</v>
      </c>
      <c r="CA764">
        <v>0</v>
      </c>
      <c r="CB764">
        <v>0</v>
      </c>
      <c r="CC764">
        <v>0</v>
      </c>
      <c r="CD764" s="17">
        <v>0</v>
      </c>
      <c r="CE764">
        <v>0</v>
      </c>
      <c r="CF764">
        <v>0</v>
      </c>
      <c r="CG764">
        <v>1</v>
      </c>
      <c r="CH764">
        <v>1</v>
      </c>
      <c r="CI764">
        <v>0</v>
      </c>
      <c r="CJ764">
        <v>0</v>
      </c>
      <c r="CK764">
        <v>0</v>
      </c>
      <c r="CL764">
        <v>0</v>
      </c>
      <c r="CM764">
        <v>0</v>
      </c>
      <c r="CN764">
        <v>0</v>
      </c>
      <c r="CO764">
        <v>1</v>
      </c>
      <c r="CP764" s="17">
        <v>0</v>
      </c>
      <c r="CQ764">
        <v>2.5000000000000001E-2</v>
      </c>
      <c r="CR764">
        <v>25</v>
      </c>
      <c r="CS764">
        <v>1</v>
      </c>
      <c r="CT764">
        <v>0</v>
      </c>
      <c r="CU764">
        <v>36</v>
      </c>
      <c r="DA764" s="33" t="s">
        <v>85</v>
      </c>
    </row>
    <row r="765" spans="1:105" x14ac:dyDescent="0.25">
      <c r="A765">
        <v>764</v>
      </c>
      <c r="B765">
        <v>48</v>
      </c>
      <c r="C765" s="24" t="s">
        <v>475</v>
      </c>
      <c r="D765" s="12">
        <v>18.7</v>
      </c>
      <c r="E765" s="13">
        <v>1.2</v>
      </c>
      <c r="F765" s="7">
        <f t="shared" si="128"/>
        <v>15.583333333333334</v>
      </c>
      <c r="G765" s="7">
        <f t="shared" si="124"/>
        <v>17.5</v>
      </c>
      <c r="H765" s="15">
        <f t="shared" si="125"/>
        <v>19.899999999999999</v>
      </c>
      <c r="I765" s="11">
        <f>IFERROR(F765/SQRT(F765^2+U765), "X")</f>
        <v>0.35084427767354598</v>
      </c>
      <c r="J765" s="32">
        <f>IFERROR(SQRT((1-I765^2)/U765), "X")</f>
        <v>2.2514071294559099E-2</v>
      </c>
      <c r="K765" s="32">
        <f t="shared" si="126"/>
        <v>44.416666666666664</v>
      </c>
      <c r="L765" s="8">
        <v>0</v>
      </c>
      <c r="M765" s="9">
        <v>1</v>
      </c>
      <c r="N765" s="8">
        <v>0</v>
      </c>
      <c r="O765" s="9">
        <v>1</v>
      </c>
      <c r="P765" s="9">
        <v>0</v>
      </c>
      <c r="Q765" s="9">
        <v>0</v>
      </c>
      <c r="R765" s="9">
        <v>0</v>
      </c>
      <c r="S765" s="8">
        <v>1737</v>
      </c>
      <c r="T765" s="9">
        <v>6</v>
      </c>
      <c r="U765" s="9">
        <f t="shared" si="127"/>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34"/>
        <v>0.40800000000000003</v>
      </c>
      <c r="AN765" s="42">
        <v>0.249</v>
      </c>
      <c r="AO765" s="41">
        <v>1</v>
      </c>
      <c r="AP765" s="17">
        <v>0</v>
      </c>
      <c r="AQ765">
        <v>0</v>
      </c>
      <c r="AR765" s="39">
        <v>1</v>
      </c>
      <c r="AS765" t="s">
        <v>98</v>
      </c>
      <c r="AT765" s="39" t="s">
        <v>98</v>
      </c>
      <c r="AU765">
        <v>0</v>
      </c>
      <c r="AV765" s="17">
        <v>1</v>
      </c>
      <c r="AW765">
        <f t="shared" si="135"/>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W765+X765+6</f>
        <v>32.170999999999999</v>
      </c>
      <c r="BN765">
        <v>0</v>
      </c>
      <c r="BO765">
        <v>0</v>
      </c>
      <c r="BP765">
        <v>0</v>
      </c>
      <c r="BQ765">
        <v>0</v>
      </c>
      <c r="BR765">
        <v>0</v>
      </c>
      <c r="BS765">
        <v>0</v>
      </c>
      <c r="BT765">
        <v>0</v>
      </c>
      <c r="BU765" s="17">
        <v>1</v>
      </c>
      <c r="BV765">
        <v>0</v>
      </c>
      <c r="BW765">
        <v>1</v>
      </c>
      <c r="BX765">
        <v>0</v>
      </c>
      <c r="BY765" s="17">
        <v>0</v>
      </c>
      <c r="BZ765">
        <v>1</v>
      </c>
      <c r="CA765">
        <v>0</v>
      </c>
      <c r="CB765">
        <v>0</v>
      </c>
      <c r="CC765">
        <v>0</v>
      </c>
      <c r="CD765" s="17">
        <v>0</v>
      </c>
      <c r="CE765">
        <v>0</v>
      </c>
      <c r="CF765">
        <v>0</v>
      </c>
      <c r="CG765">
        <v>1</v>
      </c>
      <c r="CH765">
        <v>1</v>
      </c>
      <c r="CI765">
        <v>0</v>
      </c>
      <c r="CJ765">
        <v>0</v>
      </c>
      <c r="CK765">
        <v>0</v>
      </c>
      <c r="CL765">
        <v>0</v>
      </c>
      <c r="CM765">
        <v>0</v>
      </c>
      <c r="CN765">
        <v>0</v>
      </c>
      <c r="CO765">
        <v>1</v>
      </c>
      <c r="CP765" s="17">
        <v>0</v>
      </c>
      <c r="CQ765">
        <v>2.5000000000000001E-2</v>
      </c>
      <c r="CR765">
        <v>25</v>
      </c>
      <c r="CS765">
        <v>1</v>
      </c>
      <c r="CT765">
        <v>0</v>
      </c>
      <c r="CU765">
        <v>36</v>
      </c>
      <c r="DA765" s="33" t="s">
        <v>85</v>
      </c>
    </row>
    <row r="766" spans="1:105" x14ac:dyDescent="0.25">
      <c r="A766">
        <v>765</v>
      </c>
      <c r="B766">
        <v>48</v>
      </c>
      <c r="C766" s="24" t="s">
        <v>475</v>
      </c>
      <c r="D766" s="12">
        <v>10.8</v>
      </c>
      <c r="E766" s="13">
        <v>1.1000000000000001</v>
      </c>
      <c r="F766" s="7">
        <f t="shared" si="128"/>
        <v>9.8181818181818183</v>
      </c>
      <c r="G766" s="7">
        <f t="shared" si="124"/>
        <v>9.7000000000000011</v>
      </c>
      <c r="H766" s="15">
        <f t="shared" si="125"/>
        <v>11.9</v>
      </c>
      <c r="I766" s="11">
        <f>IFERROR(F766/SQRT(F766^2+U766), "X")</f>
        <v>0.36180549224905884</v>
      </c>
      <c r="J766" s="32">
        <f>IFERROR(SQRT((1-I766^2)/U766), "X")</f>
        <v>3.6850559395737476E-2</v>
      </c>
      <c r="K766" s="32">
        <f t="shared" si="126"/>
        <v>27.136630118990013</v>
      </c>
      <c r="L766" s="8">
        <v>0</v>
      </c>
      <c r="M766" s="9">
        <v>1</v>
      </c>
      <c r="N766" s="8">
        <v>0</v>
      </c>
      <c r="O766" s="9">
        <v>1</v>
      </c>
      <c r="P766" s="9">
        <v>0</v>
      </c>
      <c r="Q766" s="9">
        <v>0</v>
      </c>
      <c r="R766" s="9">
        <v>0</v>
      </c>
      <c r="S766" s="8">
        <v>648</v>
      </c>
      <c r="T766" s="9">
        <v>7</v>
      </c>
      <c r="U766" s="9">
        <f t="shared" si="127"/>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34"/>
        <v>0.498</v>
      </c>
      <c r="AN766" s="42">
        <v>0.193</v>
      </c>
      <c r="AO766" s="41">
        <v>1</v>
      </c>
      <c r="AP766" s="17">
        <v>0</v>
      </c>
      <c r="AQ766">
        <v>0.6391</v>
      </c>
      <c r="AR766" s="39">
        <f>1-AQ766</f>
        <v>0.3609</v>
      </c>
      <c r="AS766" t="s">
        <v>98</v>
      </c>
      <c r="AT766" s="39" t="s">
        <v>98</v>
      </c>
      <c r="AU766">
        <v>0</v>
      </c>
      <c r="AV766" s="17">
        <v>1</v>
      </c>
      <c r="AW766">
        <f t="shared" si="135"/>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W766+X766+6</f>
        <v>32.716000000000001</v>
      </c>
      <c r="BN766">
        <v>1</v>
      </c>
      <c r="BO766">
        <v>0</v>
      </c>
      <c r="BP766">
        <v>0</v>
      </c>
      <c r="BQ766">
        <v>0</v>
      </c>
      <c r="BR766">
        <v>0</v>
      </c>
      <c r="BS766">
        <v>0</v>
      </c>
      <c r="BT766">
        <v>0</v>
      </c>
      <c r="BU766" s="17">
        <v>0</v>
      </c>
      <c r="BV766">
        <v>0</v>
      </c>
      <c r="BW766">
        <v>0</v>
      </c>
      <c r="BX766">
        <v>1</v>
      </c>
      <c r="BY766" s="17">
        <v>0</v>
      </c>
      <c r="BZ766">
        <v>0</v>
      </c>
      <c r="CA766">
        <v>0</v>
      </c>
      <c r="CB766">
        <v>0</v>
      </c>
      <c r="CC766">
        <v>0</v>
      </c>
      <c r="CD766" s="17">
        <v>0</v>
      </c>
      <c r="CE766">
        <v>0</v>
      </c>
      <c r="CF766">
        <v>0</v>
      </c>
      <c r="CG766">
        <v>1</v>
      </c>
      <c r="CH766">
        <v>1</v>
      </c>
      <c r="CI766">
        <v>0</v>
      </c>
      <c r="CJ766">
        <v>0</v>
      </c>
      <c r="CK766">
        <v>1</v>
      </c>
      <c r="CL766">
        <v>0</v>
      </c>
      <c r="CM766">
        <v>0</v>
      </c>
      <c r="CN766">
        <v>0</v>
      </c>
      <c r="CO766">
        <v>1</v>
      </c>
      <c r="CP766" s="17">
        <v>0</v>
      </c>
      <c r="CQ766">
        <v>2.5000000000000001E-2</v>
      </c>
      <c r="CR766">
        <v>25</v>
      </c>
      <c r="CS766">
        <v>1</v>
      </c>
      <c r="CT766">
        <v>0</v>
      </c>
      <c r="CU766">
        <v>36</v>
      </c>
      <c r="DA766" s="33" t="s">
        <v>85</v>
      </c>
    </row>
    <row r="767" spans="1:105" s="141" customFormat="1" x14ac:dyDescent="0.25">
      <c r="A767" s="141">
        <v>766</v>
      </c>
      <c r="B767" s="141">
        <v>48</v>
      </c>
      <c r="C767" s="142" t="s">
        <v>475</v>
      </c>
      <c r="D767" s="143">
        <v>5</v>
      </c>
      <c r="E767" s="144">
        <v>2.4</v>
      </c>
      <c r="F767" s="145">
        <f t="shared" ref="F767:F786" si="136">D767/E767</f>
        <v>2.0833333333333335</v>
      </c>
      <c r="G767" s="145">
        <f t="shared" si="124"/>
        <v>2.6</v>
      </c>
      <c r="H767" s="146">
        <f t="shared" si="125"/>
        <v>7.4</v>
      </c>
      <c r="I767" s="147">
        <f>IFERROR(F767/SQRT(F767^2+U767), "X")</f>
        <v>8.1946074150553536E-2</v>
      </c>
      <c r="J767" s="148">
        <f>IFERROR(SQRT((1-I767^2)/U767), "X")</f>
        <v>3.9334115592265698E-2</v>
      </c>
      <c r="K767" s="148">
        <f t="shared" si="126"/>
        <v>25.423223198048234</v>
      </c>
      <c r="L767" s="149">
        <v>0</v>
      </c>
      <c r="M767" s="150">
        <v>1</v>
      </c>
      <c r="N767" s="149">
        <v>0</v>
      </c>
      <c r="O767" s="150">
        <v>1</v>
      </c>
      <c r="P767" s="150">
        <v>0</v>
      </c>
      <c r="Q767" s="150">
        <v>0</v>
      </c>
      <c r="R767" s="150">
        <v>0</v>
      </c>
      <c r="S767" s="149">
        <v>648</v>
      </c>
      <c r="T767" s="150">
        <v>5</v>
      </c>
      <c r="U767" s="150">
        <f t="shared" si="127"/>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34"/>
        <v>0.498</v>
      </c>
      <c r="AN767" s="153">
        <v>0.193</v>
      </c>
      <c r="AO767" s="154">
        <v>1</v>
      </c>
      <c r="AP767" s="155">
        <v>0</v>
      </c>
      <c r="AQ767" s="141">
        <v>0.6391</v>
      </c>
      <c r="AR767" s="156">
        <f>1-AQ767</f>
        <v>0.3609</v>
      </c>
      <c r="AS767" s="141" t="s">
        <v>98</v>
      </c>
      <c r="AT767" s="156" t="s">
        <v>98</v>
      </c>
      <c r="AU767">
        <v>0</v>
      </c>
      <c r="AV767" s="155">
        <v>1</v>
      </c>
      <c r="AW767" s="141">
        <f t="shared" si="135"/>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W767+X767+6</f>
        <v>32.716000000000001</v>
      </c>
      <c r="BN767" s="141">
        <v>0</v>
      </c>
      <c r="BO767" s="141">
        <v>0</v>
      </c>
      <c r="BP767" s="141">
        <v>0</v>
      </c>
      <c r="BQ767" s="141">
        <v>1</v>
      </c>
      <c r="BR767" s="141">
        <v>0</v>
      </c>
      <c r="BS767" s="141">
        <v>0</v>
      </c>
      <c r="BT767" s="141">
        <v>0</v>
      </c>
      <c r="BU767" s="155">
        <v>0</v>
      </c>
      <c r="BV767" s="141">
        <v>0</v>
      </c>
      <c r="BW767" s="141">
        <v>0</v>
      </c>
      <c r="BX767" s="141">
        <v>1</v>
      </c>
      <c r="BY767" s="155">
        <v>0</v>
      </c>
      <c r="BZ767" s="141">
        <v>0</v>
      </c>
      <c r="CA767" s="141">
        <v>0</v>
      </c>
      <c r="CB767" s="141">
        <v>0</v>
      </c>
      <c r="CC767" s="141">
        <v>0</v>
      </c>
      <c r="CD767" s="155">
        <v>0</v>
      </c>
      <c r="CE767" s="141">
        <v>0</v>
      </c>
      <c r="CF767" s="141">
        <v>0</v>
      </c>
      <c r="CG767" s="141">
        <v>1</v>
      </c>
      <c r="CH767" s="141">
        <v>1</v>
      </c>
      <c r="CI767" s="141">
        <v>0</v>
      </c>
      <c r="CJ767" s="141">
        <v>0</v>
      </c>
      <c r="CK767" s="141">
        <v>1</v>
      </c>
      <c r="CL767" s="141">
        <v>0</v>
      </c>
      <c r="CM767" s="141">
        <v>0</v>
      </c>
      <c r="CN767" s="141">
        <v>0</v>
      </c>
      <c r="CO767" s="141">
        <v>1</v>
      </c>
      <c r="CP767" s="155">
        <v>0</v>
      </c>
      <c r="CQ767">
        <v>2.5000000000000001E-2</v>
      </c>
      <c r="CR767">
        <v>25</v>
      </c>
      <c r="CS767">
        <v>1</v>
      </c>
      <c r="CT767">
        <v>0</v>
      </c>
      <c r="CU767">
        <v>36</v>
      </c>
      <c r="CV767" s="157"/>
      <c r="DA767" s="33" t="s">
        <v>85</v>
      </c>
    </row>
    <row r="768" spans="1:105" x14ac:dyDescent="0.25">
      <c r="A768">
        <v>767</v>
      </c>
      <c r="B768">
        <v>49</v>
      </c>
      <c r="C768" s="24" t="s">
        <v>476</v>
      </c>
      <c r="D768" s="12">
        <v>1.5</v>
      </c>
      <c r="E768" s="13">
        <v>0.2</v>
      </c>
      <c r="F768" s="7">
        <f t="shared" si="136"/>
        <v>7.5</v>
      </c>
      <c r="G768" s="7">
        <f t="shared" si="124"/>
        <v>1.3</v>
      </c>
      <c r="H768" s="15">
        <f t="shared" si="125"/>
        <v>1.7</v>
      </c>
      <c r="I768" s="11">
        <f>IFERROR(F768/SQRT(F768^2+U768), "X")</f>
        <v>3.4257559150632909E-2</v>
      </c>
      <c r="J768" s="32">
        <f>IFERROR(SQRT((1-I768^2)/U768), "X")</f>
        <v>4.5676745534177212E-3</v>
      </c>
      <c r="K768" s="32">
        <f t="shared" si="126"/>
        <v>218.9297832639497</v>
      </c>
      <c r="L768" s="8">
        <v>0</v>
      </c>
      <c r="M768" s="9">
        <v>1</v>
      </c>
      <c r="N768" s="8">
        <v>0</v>
      </c>
      <c r="O768" s="9">
        <v>0</v>
      </c>
      <c r="P768" s="9">
        <v>0</v>
      </c>
      <c r="Q768" s="9">
        <v>1</v>
      </c>
      <c r="R768" s="9">
        <v>0</v>
      </c>
      <c r="S768" s="8">
        <v>47881</v>
      </c>
      <c r="T768" s="9">
        <v>6</v>
      </c>
      <c r="U768" s="9">
        <f t="shared" si="127"/>
        <v>47874</v>
      </c>
      <c r="V768" s="9">
        <f>COUNTIF(B:B,B768)</f>
        <v>4</v>
      </c>
      <c r="W768" s="7">
        <f>(6*AL768+11*AM768)</f>
        <v>9.8500000000000014</v>
      </c>
      <c r="X768" s="7">
        <f>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35"/>
        <v>0.86519999999999997</v>
      </c>
      <c r="AX768" s="17">
        <v>0.1348</v>
      </c>
      <c r="AY768" s="17" t="s">
        <v>477</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v>0</v>
      </c>
      <c r="BU768" s="17">
        <v>0</v>
      </c>
      <c r="BV768">
        <v>0</v>
      </c>
      <c r="BW768">
        <v>1</v>
      </c>
      <c r="BX768">
        <v>0</v>
      </c>
      <c r="BY768" s="17">
        <v>0</v>
      </c>
      <c r="BZ768">
        <v>0</v>
      </c>
      <c r="CA768">
        <v>0</v>
      </c>
      <c r="CB768">
        <v>0</v>
      </c>
      <c r="CC768">
        <v>0</v>
      </c>
      <c r="CD768" s="17">
        <v>1</v>
      </c>
      <c r="CE768">
        <v>1</v>
      </c>
      <c r="CF768">
        <v>1</v>
      </c>
      <c r="CG768">
        <v>1</v>
      </c>
      <c r="CH768">
        <v>1</v>
      </c>
      <c r="CI768">
        <v>1</v>
      </c>
      <c r="CJ768">
        <v>0</v>
      </c>
      <c r="CK768">
        <v>0</v>
      </c>
      <c r="CL768">
        <v>0</v>
      </c>
      <c r="CM768">
        <v>0</v>
      </c>
      <c r="CN768">
        <v>0</v>
      </c>
      <c r="CO768">
        <v>0</v>
      </c>
      <c r="CP768" s="17">
        <v>1</v>
      </c>
      <c r="CQ768">
        <v>0.63</v>
      </c>
      <c r="CR768">
        <v>161</v>
      </c>
      <c r="CS768">
        <v>1</v>
      </c>
      <c r="CT768">
        <v>0</v>
      </c>
      <c r="CU768">
        <v>29</v>
      </c>
      <c r="DA768" s="33" t="s">
        <v>85</v>
      </c>
    </row>
    <row r="769" spans="1:105" x14ac:dyDescent="0.25">
      <c r="A769">
        <v>768</v>
      </c>
      <c r="B769">
        <v>49</v>
      </c>
      <c r="C769" s="24" t="s">
        <v>476</v>
      </c>
      <c r="D769" s="12">
        <v>2.7</v>
      </c>
      <c r="E769" s="13">
        <v>0.2</v>
      </c>
      <c r="F769" s="7">
        <f t="shared" si="136"/>
        <v>13.5</v>
      </c>
      <c r="G769" s="7">
        <f t="shared" si="124"/>
        <v>2.5</v>
      </c>
      <c r="H769" s="15">
        <f t="shared" si="125"/>
        <v>2.9000000000000004</v>
      </c>
      <c r="I769" s="11">
        <f>IFERROR(F769/SQRT(F769^2+U769), "X")</f>
        <v>6.1583355408391327E-2</v>
      </c>
      <c r="J769" s="32">
        <f>IFERROR(SQRT((1-I769^2)/U769), "X")</f>
        <v>4.5617300302512095E-3</v>
      </c>
      <c r="K769" s="32">
        <f t="shared" si="126"/>
        <v>219.21507703622942</v>
      </c>
      <c r="L769" s="8">
        <v>0</v>
      </c>
      <c r="M769" s="9">
        <v>1</v>
      </c>
      <c r="N769" s="8">
        <v>0</v>
      </c>
      <c r="O769" s="9">
        <v>0</v>
      </c>
      <c r="P769" s="9">
        <v>0</v>
      </c>
      <c r="Q769" s="9">
        <v>1</v>
      </c>
      <c r="R769" s="9">
        <v>0</v>
      </c>
      <c r="S769" s="8">
        <v>47881</v>
      </c>
      <c r="T769" s="9">
        <v>7</v>
      </c>
      <c r="U769" s="9">
        <f t="shared" si="127"/>
        <v>47873</v>
      </c>
      <c r="V769" s="9">
        <f>COUNTIF(B:B,B769)</f>
        <v>4</v>
      </c>
      <c r="W769" s="7">
        <f>(6*AL769+11*AM769)</f>
        <v>9.8500000000000014</v>
      </c>
      <c r="X769" s="7">
        <f>BM769-W769-6</f>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35"/>
        <v>0.86519999999999997</v>
      </c>
      <c r="AX769" s="17">
        <v>0.1348</v>
      </c>
      <c r="AY769" s="17" t="s">
        <v>477</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v>0</v>
      </c>
      <c r="BU769" s="17">
        <v>0</v>
      </c>
      <c r="BV769">
        <v>0</v>
      </c>
      <c r="BW769">
        <v>1</v>
      </c>
      <c r="BX769">
        <v>0</v>
      </c>
      <c r="BY769" s="17">
        <v>0</v>
      </c>
      <c r="BZ769">
        <v>0</v>
      </c>
      <c r="CA769">
        <v>0</v>
      </c>
      <c r="CB769">
        <v>0</v>
      </c>
      <c r="CC769">
        <v>0</v>
      </c>
      <c r="CD769" s="17">
        <v>1</v>
      </c>
      <c r="CE769">
        <v>1</v>
      </c>
      <c r="CF769">
        <v>1</v>
      </c>
      <c r="CG769">
        <v>1</v>
      </c>
      <c r="CH769">
        <v>1</v>
      </c>
      <c r="CI769">
        <v>1</v>
      </c>
      <c r="CJ769">
        <v>0</v>
      </c>
      <c r="CK769">
        <v>0</v>
      </c>
      <c r="CL769">
        <v>0</v>
      </c>
      <c r="CM769">
        <v>0</v>
      </c>
      <c r="CN769">
        <v>0</v>
      </c>
      <c r="CO769">
        <v>0</v>
      </c>
      <c r="CP769" s="17">
        <v>1</v>
      </c>
      <c r="CQ769">
        <v>0.63</v>
      </c>
      <c r="CR769">
        <v>161</v>
      </c>
      <c r="CS769">
        <v>1</v>
      </c>
      <c r="CT769">
        <v>0</v>
      </c>
      <c r="CU769">
        <v>29</v>
      </c>
      <c r="DA769" s="33" t="s">
        <v>85</v>
      </c>
    </row>
    <row r="770" spans="1:105" x14ac:dyDescent="0.25">
      <c r="A770">
        <v>769</v>
      </c>
      <c r="B770">
        <v>49</v>
      </c>
      <c r="C770" s="24" t="s">
        <v>476</v>
      </c>
      <c r="D770" s="12">
        <v>2.6</v>
      </c>
      <c r="E770" s="13">
        <v>1.6</v>
      </c>
      <c r="F770" s="7">
        <f t="shared" si="136"/>
        <v>1.625</v>
      </c>
      <c r="G770" s="7">
        <f t="shared" ref="G770:G833" si="137">D770-E770</f>
        <v>1</v>
      </c>
      <c r="H770" s="15">
        <f t="shared" ref="H770:H833" si="138">D770+E770</f>
        <v>4.2</v>
      </c>
      <c r="I770" s="11">
        <f>IFERROR(F770/SQRT(F770^2+U770), "X")</f>
        <v>7.4267031656713844E-3</v>
      </c>
      <c r="J770" s="32">
        <f>IFERROR(SQRT((1-I770^2)/U770), "X")</f>
        <v>4.5702788711823898E-3</v>
      </c>
      <c r="K770" s="32">
        <f t="shared" ref="K770:K833" si="139">IFERROR(1/J770, "X")</f>
        <v>218.8050287927588</v>
      </c>
      <c r="L770" s="8">
        <v>0</v>
      </c>
      <c r="M770" s="9">
        <v>1</v>
      </c>
      <c r="N770" s="8">
        <v>0</v>
      </c>
      <c r="O770" s="9">
        <v>0</v>
      </c>
      <c r="P770" s="9">
        <v>0</v>
      </c>
      <c r="Q770" s="9">
        <v>1</v>
      </c>
      <c r="R770" s="9">
        <v>0</v>
      </c>
      <c r="S770" s="8">
        <v>47881</v>
      </c>
      <c r="T770" s="9">
        <v>7</v>
      </c>
      <c r="U770" s="9">
        <f t="shared" ref="U770:U833" si="140">S770-T770-1</f>
        <v>47873</v>
      </c>
      <c r="V770" s="9">
        <f>COUNTIF(B:B,B770)</f>
        <v>4</v>
      </c>
      <c r="W770" s="7">
        <f>(6*AL770+11*AM770)</f>
        <v>9.8500000000000014</v>
      </c>
      <c r="X770" s="7">
        <f>BM770-W770-6</f>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35"/>
        <v>0.86519999999999997</v>
      </c>
      <c r="AX770" s="17">
        <v>0.1348</v>
      </c>
      <c r="AY770" s="17" t="s">
        <v>477</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v>0</v>
      </c>
      <c r="BU770" s="17">
        <v>1</v>
      </c>
      <c r="BV770">
        <v>0</v>
      </c>
      <c r="BW770">
        <v>1</v>
      </c>
      <c r="BX770">
        <v>0</v>
      </c>
      <c r="BY770" s="17">
        <v>0</v>
      </c>
      <c r="BZ770">
        <v>0</v>
      </c>
      <c r="CA770">
        <v>0</v>
      </c>
      <c r="CB770">
        <v>0</v>
      </c>
      <c r="CC770">
        <v>0</v>
      </c>
      <c r="CD770" s="17">
        <v>1</v>
      </c>
      <c r="CE770">
        <v>1</v>
      </c>
      <c r="CF770">
        <v>1</v>
      </c>
      <c r="CG770">
        <v>1</v>
      </c>
      <c r="CH770">
        <v>1</v>
      </c>
      <c r="CI770">
        <v>1</v>
      </c>
      <c r="CJ770">
        <v>0</v>
      </c>
      <c r="CK770">
        <v>0</v>
      </c>
      <c r="CL770">
        <v>0</v>
      </c>
      <c r="CM770">
        <v>0</v>
      </c>
      <c r="CN770">
        <v>0</v>
      </c>
      <c r="CO770">
        <v>0</v>
      </c>
      <c r="CP770" s="17">
        <v>1</v>
      </c>
      <c r="CQ770">
        <v>0.63</v>
      </c>
      <c r="CR770">
        <v>161</v>
      </c>
      <c r="CS770">
        <v>1</v>
      </c>
      <c r="CT770">
        <v>0</v>
      </c>
      <c r="CU770">
        <v>29</v>
      </c>
      <c r="DA770" s="33" t="s">
        <v>85</v>
      </c>
    </row>
    <row r="771" spans="1:105" s="141" customFormat="1" x14ac:dyDescent="0.25">
      <c r="A771" s="141">
        <v>770</v>
      </c>
      <c r="B771" s="141">
        <v>49</v>
      </c>
      <c r="C771" s="142" t="s">
        <v>476</v>
      </c>
      <c r="D771" s="143">
        <v>4.0999999999999996</v>
      </c>
      <c r="E771" s="144">
        <v>1.8</v>
      </c>
      <c r="F771" s="145">
        <f t="shared" si="136"/>
        <v>2.2777777777777777</v>
      </c>
      <c r="G771" s="145">
        <f t="shared" si="137"/>
        <v>2.2999999999999998</v>
      </c>
      <c r="H771" s="146">
        <f t="shared" si="138"/>
        <v>5.8999999999999995</v>
      </c>
      <c r="I771" s="147">
        <f>IFERROR(F771/SQRT(F771^2+U771), "X")</f>
        <v>1.0409802681932152E-2</v>
      </c>
      <c r="J771" s="148">
        <f>IFERROR(SQRT((1-I771^2)/U771), "X")</f>
        <v>4.5701572749946035E-3</v>
      </c>
      <c r="K771" s="148">
        <f t="shared" si="139"/>
        <v>218.81085044303663</v>
      </c>
      <c r="L771" s="149">
        <v>0</v>
      </c>
      <c r="M771" s="150">
        <v>1</v>
      </c>
      <c r="N771" s="149">
        <v>0</v>
      </c>
      <c r="O771" s="150">
        <v>0</v>
      </c>
      <c r="P771" s="150">
        <v>0</v>
      </c>
      <c r="Q771" s="150">
        <v>1</v>
      </c>
      <c r="R771" s="150">
        <v>0</v>
      </c>
      <c r="S771" s="149">
        <v>47881</v>
      </c>
      <c r="T771" s="150">
        <v>7</v>
      </c>
      <c r="U771" s="150">
        <f t="shared" si="140"/>
        <v>47873</v>
      </c>
      <c r="V771" s="150">
        <f>COUNTIF(B:B,B771)</f>
        <v>4</v>
      </c>
      <c r="W771" s="145">
        <f>(6*AL771+11*AM771)</f>
        <v>9.8500000000000014</v>
      </c>
      <c r="X771" s="145">
        <f>BM771-W771-6</f>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35"/>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41">
        <v>0</v>
      </c>
      <c r="BU771" s="155">
        <v>1</v>
      </c>
      <c r="BV771" s="141">
        <v>0</v>
      </c>
      <c r="BW771" s="141">
        <v>1</v>
      </c>
      <c r="BX771" s="141">
        <v>0</v>
      </c>
      <c r="BY771" s="155">
        <v>0</v>
      </c>
      <c r="BZ771" s="141">
        <v>0</v>
      </c>
      <c r="CA771" s="141">
        <v>0</v>
      </c>
      <c r="CB771" s="141">
        <v>0</v>
      </c>
      <c r="CC771" s="141">
        <v>0</v>
      </c>
      <c r="CD771" s="155">
        <v>1</v>
      </c>
      <c r="CE771" s="141">
        <v>1</v>
      </c>
      <c r="CF771" s="141">
        <v>1</v>
      </c>
      <c r="CG771" s="141">
        <v>1</v>
      </c>
      <c r="CH771" s="141">
        <v>1</v>
      </c>
      <c r="CI771" s="141">
        <v>1</v>
      </c>
      <c r="CJ771" s="141">
        <v>0</v>
      </c>
      <c r="CK771" s="141">
        <v>0</v>
      </c>
      <c r="CL771">
        <v>0</v>
      </c>
      <c r="CM771" s="141">
        <v>0</v>
      </c>
      <c r="CN771" s="141">
        <v>0</v>
      </c>
      <c r="CO771" s="141">
        <v>0</v>
      </c>
      <c r="CP771" s="155">
        <v>1</v>
      </c>
      <c r="CQ771">
        <v>0.63</v>
      </c>
      <c r="CR771">
        <v>161</v>
      </c>
      <c r="CS771">
        <v>1</v>
      </c>
      <c r="CT771">
        <v>0</v>
      </c>
      <c r="CU771">
        <v>29</v>
      </c>
      <c r="CV771" s="157"/>
      <c r="DA771" s="33" t="s">
        <v>85</v>
      </c>
    </row>
    <row r="772" spans="1:105" x14ac:dyDescent="0.25">
      <c r="A772">
        <v>771</v>
      </c>
      <c r="B772">
        <v>50</v>
      </c>
      <c r="C772" s="24" t="s">
        <v>478</v>
      </c>
      <c r="D772" s="12">
        <v>8.6</v>
      </c>
      <c r="E772" s="13">
        <v>0.5</v>
      </c>
      <c r="F772" s="7">
        <f t="shared" si="136"/>
        <v>17.2</v>
      </c>
      <c r="G772" s="7">
        <f t="shared" si="137"/>
        <v>8.1</v>
      </c>
      <c r="H772" s="15">
        <f t="shared" si="138"/>
        <v>9.1</v>
      </c>
      <c r="I772" s="11">
        <f>IFERROR(F772/SQRT(F772^2+U772), "X")</f>
        <v>9.4587141279251663E-2</v>
      </c>
      <c r="J772" s="32">
        <f>IFERROR(SQRT((1-I772^2)/U772), "X")</f>
        <v>5.499252399956492E-3</v>
      </c>
      <c r="K772" s="32">
        <f t="shared" si="139"/>
        <v>181.8428992289773</v>
      </c>
      <c r="L772" s="8">
        <v>0</v>
      </c>
      <c r="M772" s="9">
        <v>1</v>
      </c>
      <c r="N772" s="8">
        <v>0</v>
      </c>
      <c r="O772" s="9">
        <v>0</v>
      </c>
      <c r="P772" s="9">
        <v>0</v>
      </c>
      <c r="Q772" s="9">
        <v>1</v>
      </c>
      <c r="R772" s="9">
        <v>0</v>
      </c>
      <c r="S772" s="8">
        <v>32775</v>
      </c>
      <c r="T772" s="9">
        <v>3</v>
      </c>
      <c r="U772" s="9">
        <f t="shared" si="140"/>
        <v>32771</v>
      </c>
      <c r="V772" s="9">
        <f>COUNTIF(B:B,B772)</f>
        <v>6</v>
      </c>
      <c r="W772" s="7">
        <v>12.6</v>
      </c>
      <c r="X772" s="7">
        <f>BM772-W772-6</f>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v>0</v>
      </c>
      <c r="BU772" s="17">
        <v>0</v>
      </c>
      <c r="BV772">
        <v>0</v>
      </c>
      <c r="BW772">
        <v>0</v>
      </c>
      <c r="BX772">
        <v>0</v>
      </c>
      <c r="BY772" s="17">
        <v>1</v>
      </c>
      <c r="BZ772">
        <v>0</v>
      </c>
      <c r="CA772">
        <v>0</v>
      </c>
      <c r="CB772">
        <v>0</v>
      </c>
      <c r="CC772">
        <v>0</v>
      </c>
      <c r="CD772" s="17">
        <v>0</v>
      </c>
      <c r="CE772">
        <v>0</v>
      </c>
      <c r="CF772">
        <v>0</v>
      </c>
      <c r="CG772">
        <v>1</v>
      </c>
      <c r="CH772">
        <v>1</v>
      </c>
      <c r="CI772">
        <v>0</v>
      </c>
      <c r="CJ772">
        <v>0</v>
      </c>
      <c r="CK772">
        <v>0</v>
      </c>
      <c r="CL772">
        <v>0</v>
      </c>
      <c r="CM772">
        <v>0</v>
      </c>
      <c r="CN772">
        <v>0</v>
      </c>
      <c r="CO772">
        <v>0</v>
      </c>
      <c r="CP772" s="17">
        <v>0</v>
      </c>
      <c r="CQ772">
        <v>0.29799999999999999</v>
      </c>
      <c r="CR772">
        <v>7</v>
      </c>
      <c r="CS772">
        <v>0</v>
      </c>
      <c r="CT772">
        <v>1</v>
      </c>
      <c r="CU772">
        <v>38</v>
      </c>
      <c r="DA772" s="33" t="s">
        <v>85</v>
      </c>
    </row>
    <row r="773" spans="1:105" x14ac:dyDescent="0.25">
      <c r="A773">
        <v>772</v>
      </c>
      <c r="B773">
        <v>50</v>
      </c>
      <c r="C773" s="24" t="s">
        <v>478</v>
      </c>
      <c r="D773" s="12">
        <v>9</v>
      </c>
      <c r="E773" s="13">
        <v>0.7</v>
      </c>
      <c r="F773" s="7">
        <f t="shared" si="136"/>
        <v>12.857142857142858</v>
      </c>
      <c r="G773" s="7">
        <f t="shared" si="137"/>
        <v>8.3000000000000007</v>
      </c>
      <c r="H773" s="15">
        <f t="shared" si="138"/>
        <v>9.6999999999999993</v>
      </c>
      <c r="I773" s="11">
        <f>IFERROR(F773/SQRT(F773^2+U773), "X")</f>
        <v>7.0813475985194219E-2</v>
      </c>
      <c r="J773" s="32">
        <f>IFERROR(SQRT((1-I773^2)/U773), "X")</f>
        <v>5.5077147988484383E-3</v>
      </c>
      <c r="K773" s="32">
        <f t="shared" si="139"/>
        <v>181.5635043791813</v>
      </c>
      <c r="L773" s="8">
        <v>0</v>
      </c>
      <c r="M773" s="9">
        <v>1</v>
      </c>
      <c r="N773" s="8">
        <v>0</v>
      </c>
      <c r="O773" s="9">
        <v>0</v>
      </c>
      <c r="P773" s="9">
        <v>0</v>
      </c>
      <c r="Q773" s="9">
        <v>1</v>
      </c>
      <c r="R773" s="9">
        <v>0</v>
      </c>
      <c r="S773" s="8">
        <v>32804</v>
      </c>
      <c r="T773" s="9">
        <v>3</v>
      </c>
      <c r="U773" s="9">
        <f t="shared" si="140"/>
        <v>32800</v>
      </c>
      <c r="V773" s="9">
        <f>COUNTIF(B:B,B773)</f>
        <v>6</v>
      </c>
      <c r="W773" s="7">
        <v>12.6</v>
      </c>
      <c r="X773" s="7">
        <f>BM773-W773-6</f>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v>0</v>
      </c>
      <c r="BU773" s="17">
        <v>0</v>
      </c>
      <c r="BV773">
        <v>0</v>
      </c>
      <c r="BW773">
        <v>0</v>
      </c>
      <c r="BX773">
        <v>0</v>
      </c>
      <c r="BY773" s="17">
        <v>1</v>
      </c>
      <c r="BZ773">
        <v>0</v>
      </c>
      <c r="CA773">
        <v>0</v>
      </c>
      <c r="CB773">
        <v>0</v>
      </c>
      <c r="CC773">
        <v>0</v>
      </c>
      <c r="CD773" s="17">
        <v>0</v>
      </c>
      <c r="CE773">
        <v>0</v>
      </c>
      <c r="CF773">
        <v>0</v>
      </c>
      <c r="CG773">
        <v>1</v>
      </c>
      <c r="CH773">
        <v>1</v>
      </c>
      <c r="CI773">
        <v>0</v>
      </c>
      <c r="CJ773">
        <v>0</v>
      </c>
      <c r="CK773">
        <v>0</v>
      </c>
      <c r="CL773">
        <v>0</v>
      </c>
      <c r="CM773">
        <v>0</v>
      </c>
      <c r="CN773">
        <v>0</v>
      </c>
      <c r="CO773">
        <v>0</v>
      </c>
      <c r="CP773" s="17">
        <v>0</v>
      </c>
      <c r="CQ773">
        <v>0.29799999999999999</v>
      </c>
      <c r="CR773">
        <v>7</v>
      </c>
      <c r="CS773">
        <v>0</v>
      </c>
      <c r="CT773">
        <v>1</v>
      </c>
      <c r="CU773">
        <v>38</v>
      </c>
      <c r="DA773" s="33" t="s">
        <v>85</v>
      </c>
    </row>
    <row r="774" spans="1:105" x14ac:dyDescent="0.25">
      <c r="A774">
        <v>773</v>
      </c>
      <c r="B774">
        <v>50</v>
      </c>
      <c r="C774" s="24" t="s">
        <v>478</v>
      </c>
      <c r="D774" s="12">
        <v>10.3</v>
      </c>
      <c r="E774" s="13">
        <v>0.7</v>
      </c>
      <c r="F774" s="7">
        <f t="shared" si="136"/>
        <v>14.714285714285717</v>
      </c>
      <c r="G774" s="7">
        <f t="shared" si="137"/>
        <v>9.6000000000000014</v>
      </c>
      <c r="H774" s="15">
        <f t="shared" si="138"/>
        <v>11</v>
      </c>
      <c r="I774" s="11">
        <f>IFERROR(F774/SQRT(F774^2+U774), "X")</f>
        <v>8.0004977370878347E-2</v>
      </c>
      <c r="J774" s="32">
        <f>IFERROR(SQRT((1-I774^2)/U774), "X")</f>
        <v>5.4372314718072658E-3</v>
      </c>
      <c r="K774" s="32">
        <f t="shared" si="139"/>
        <v>183.91712863157045</v>
      </c>
      <c r="L774" s="8">
        <v>0</v>
      </c>
      <c r="M774" s="9">
        <v>1</v>
      </c>
      <c r="N774" s="8">
        <v>0</v>
      </c>
      <c r="O774" s="9">
        <v>0</v>
      </c>
      <c r="P774" s="9">
        <v>0</v>
      </c>
      <c r="Q774" s="9">
        <v>1</v>
      </c>
      <c r="R774" s="9">
        <v>0</v>
      </c>
      <c r="S774" s="8">
        <v>33613</v>
      </c>
      <c r="T774" s="9">
        <v>3</v>
      </c>
      <c r="U774" s="9">
        <f t="shared" si="140"/>
        <v>33609</v>
      </c>
      <c r="V774" s="9">
        <f>COUNTIF(B:B,B774)</f>
        <v>6</v>
      </c>
      <c r="W774" s="7">
        <v>12.6</v>
      </c>
      <c r="X774" s="7">
        <f>BM774-W774-6</f>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v>0</v>
      </c>
      <c r="BU774" s="17">
        <v>0</v>
      </c>
      <c r="BV774">
        <v>0</v>
      </c>
      <c r="BW774">
        <v>0</v>
      </c>
      <c r="BX774">
        <v>0</v>
      </c>
      <c r="BY774" s="17">
        <v>1</v>
      </c>
      <c r="BZ774">
        <v>0</v>
      </c>
      <c r="CA774">
        <v>0</v>
      </c>
      <c r="CB774">
        <v>0</v>
      </c>
      <c r="CC774">
        <v>0</v>
      </c>
      <c r="CD774" s="17">
        <v>0</v>
      </c>
      <c r="CE774">
        <v>0</v>
      </c>
      <c r="CF774">
        <v>0</v>
      </c>
      <c r="CG774">
        <v>1</v>
      </c>
      <c r="CH774">
        <v>1</v>
      </c>
      <c r="CI774">
        <v>0</v>
      </c>
      <c r="CJ774">
        <v>0</v>
      </c>
      <c r="CK774">
        <v>0</v>
      </c>
      <c r="CL774">
        <v>0</v>
      </c>
      <c r="CM774">
        <v>0</v>
      </c>
      <c r="CN774">
        <v>0</v>
      </c>
      <c r="CO774">
        <v>0</v>
      </c>
      <c r="CP774" s="17">
        <v>0</v>
      </c>
      <c r="CQ774">
        <v>0.29799999999999999</v>
      </c>
      <c r="CR774">
        <v>7</v>
      </c>
      <c r="CS774">
        <v>0</v>
      </c>
      <c r="CT774">
        <v>1</v>
      </c>
      <c r="CU774">
        <v>38</v>
      </c>
      <c r="DA774" s="33" t="s">
        <v>85</v>
      </c>
    </row>
    <row r="775" spans="1:105" x14ac:dyDescent="0.25">
      <c r="A775">
        <v>774</v>
      </c>
      <c r="B775">
        <v>50</v>
      </c>
      <c r="C775" s="24" t="s">
        <v>478</v>
      </c>
      <c r="D775" s="12">
        <v>7.6</v>
      </c>
      <c r="E775" s="13">
        <v>0.3</v>
      </c>
      <c r="F775" s="7">
        <f t="shared" si="136"/>
        <v>25.333333333333332</v>
      </c>
      <c r="G775" s="7">
        <f t="shared" si="137"/>
        <v>7.3</v>
      </c>
      <c r="H775" s="15">
        <f t="shared" si="138"/>
        <v>7.8999999999999995</v>
      </c>
      <c r="I775" s="11">
        <f>IFERROR(F775/SQRT(F775^2+U775), "X")</f>
        <v>0.13855815394052531</v>
      </c>
      <c r="J775" s="32">
        <f>IFERROR(SQRT((1-I775^2)/U775), "X")</f>
        <v>5.4694008134417889E-3</v>
      </c>
      <c r="K775" s="32">
        <f t="shared" si="139"/>
        <v>182.83538437014258</v>
      </c>
      <c r="L775" s="8">
        <v>0</v>
      </c>
      <c r="M775" s="9">
        <v>1</v>
      </c>
      <c r="N775" s="8">
        <v>0</v>
      </c>
      <c r="O775" s="9">
        <v>0</v>
      </c>
      <c r="P775" s="9">
        <v>0</v>
      </c>
      <c r="Q775" s="9">
        <v>1</v>
      </c>
      <c r="R775" s="9">
        <v>0</v>
      </c>
      <c r="S775" s="8">
        <v>32791</v>
      </c>
      <c r="T775" s="9">
        <v>3</v>
      </c>
      <c r="U775" s="9">
        <f t="shared" si="140"/>
        <v>32787</v>
      </c>
      <c r="V775" s="9">
        <f>COUNTIF(B:B,B775)</f>
        <v>6</v>
      </c>
      <c r="W775" s="7">
        <v>12.8</v>
      </c>
      <c r="X775" s="7">
        <f>BM775-W775-6</f>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v>0</v>
      </c>
      <c r="BU775" s="17">
        <v>0</v>
      </c>
      <c r="BV775">
        <v>0</v>
      </c>
      <c r="BW775">
        <v>0</v>
      </c>
      <c r="BX775">
        <v>0</v>
      </c>
      <c r="BY775" s="17">
        <v>1</v>
      </c>
      <c r="BZ775">
        <v>0</v>
      </c>
      <c r="CA775">
        <v>0</v>
      </c>
      <c r="CB775">
        <v>0</v>
      </c>
      <c r="CC775">
        <v>0</v>
      </c>
      <c r="CD775" s="17">
        <v>0</v>
      </c>
      <c r="CE775">
        <v>0</v>
      </c>
      <c r="CF775">
        <v>0</v>
      </c>
      <c r="CG775">
        <v>1</v>
      </c>
      <c r="CH775">
        <v>1</v>
      </c>
      <c r="CI775">
        <v>0</v>
      </c>
      <c r="CJ775">
        <v>0</v>
      </c>
      <c r="CK775">
        <v>0</v>
      </c>
      <c r="CL775">
        <v>0</v>
      </c>
      <c r="CM775">
        <v>0</v>
      </c>
      <c r="CN775">
        <v>0</v>
      </c>
      <c r="CO775">
        <v>0</v>
      </c>
      <c r="CP775" s="17">
        <v>0</v>
      </c>
      <c r="CQ775">
        <v>0.29799999999999999</v>
      </c>
      <c r="CR775">
        <v>7</v>
      </c>
      <c r="CS775">
        <v>0</v>
      </c>
      <c r="CT775">
        <v>1</v>
      </c>
      <c r="CU775">
        <v>38</v>
      </c>
      <c r="DA775" s="33" t="s">
        <v>85</v>
      </c>
    </row>
    <row r="776" spans="1:105" x14ac:dyDescent="0.25">
      <c r="A776">
        <v>775</v>
      </c>
      <c r="B776">
        <v>50</v>
      </c>
      <c r="C776" s="24" t="s">
        <v>478</v>
      </c>
      <c r="D776" s="12">
        <v>11.2</v>
      </c>
      <c r="E776" s="13">
        <v>0.5</v>
      </c>
      <c r="F776" s="7">
        <f t="shared" si="136"/>
        <v>22.4</v>
      </c>
      <c r="G776" s="7">
        <f t="shared" si="137"/>
        <v>10.7</v>
      </c>
      <c r="H776" s="15">
        <f t="shared" si="138"/>
        <v>11.7</v>
      </c>
      <c r="I776" s="11">
        <f>IFERROR(F776/SQRT(F776^2+U776), "X")</f>
        <v>0.12271852327728827</v>
      </c>
      <c r="J776" s="32">
        <f>IFERROR(SQRT((1-I776^2)/U776), "X")</f>
        <v>5.4785055034503698E-3</v>
      </c>
      <c r="K776" s="32">
        <f t="shared" si="139"/>
        <v>182.53153152263857</v>
      </c>
      <c r="L776" s="8">
        <v>0</v>
      </c>
      <c r="M776" s="9">
        <v>1</v>
      </c>
      <c r="N776" s="8">
        <v>0</v>
      </c>
      <c r="O776" s="9">
        <v>0</v>
      </c>
      <c r="P776" s="9">
        <v>0</v>
      </c>
      <c r="Q776" s="9">
        <v>1</v>
      </c>
      <c r="R776" s="9">
        <v>0</v>
      </c>
      <c r="S776" s="8">
        <v>32820</v>
      </c>
      <c r="T776" s="9">
        <v>3</v>
      </c>
      <c r="U776" s="9">
        <f t="shared" si="140"/>
        <v>32816</v>
      </c>
      <c r="V776" s="9">
        <f>COUNTIF(B:B,B776)</f>
        <v>6</v>
      </c>
      <c r="W776" s="7">
        <v>12.8</v>
      </c>
      <c r="X776" s="7">
        <f>BM776-W776-6</f>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v>0</v>
      </c>
      <c r="BU776" s="17">
        <v>0</v>
      </c>
      <c r="BV776">
        <v>0</v>
      </c>
      <c r="BW776">
        <v>0</v>
      </c>
      <c r="BX776">
        <v>0</v>
      </c>
      <c r="BY776" s="17">
        <v>1</v>
      </c>
      <c r="BZ776">
        <v>0</v>
      </c>
      <c r="CA776">
        <v>0</v>
      </c>
      <c r="CB776">
        <v>0</v>
      </c>
      <c r="CC776">
        <v>0</v>
      </c>
      <c r="CD776" s="17">
        <v>0</v>
      </c>
      <c r="CE776">
        <v>0</v>
      </c>
      <c r="CF776">
        <v>0</v>
      </c>
      <c r="CG776">
        <v>1</v>
      </c>
      <c r="CH776">
        <v>1</v>
      </c>
      <c r="CI776">
        <v>0</v>
      </c>
      <c r="CJ776">
        <v>0</v>
      </c>
      <c r="CK776">
        <v>0</v>
      </c>
      <c r="CL776">
        <v>0</v>
      </c>
      <c r="CM776">
        <v>0</v>
      </c>
      <c r="CN776">
        <v>0</v>
      </c>
      <c r="CO776">
        <v>0</v>
      </c>
      <c r="CP776" s="17">
        <v>0</v>
      </c>
      <c r="CQ776">
        <v>0.29799999999999999</v>
      </c>
      <c r="CR776">
        <v>7</v>
      </c>
      <c r="CS776">
        <v>0</v>
      </c>
      <c r="CT776">
        <v>1</v>
      </c>
      <c r="CU776">
        <v>38</v>
      </c>
      <c r="DA776" s="33" t="s">
        <v>85</v>
      </c>
    </row>
    <row r="777" spans="1:105" s="141" customFormat="1" x14ac:dyDescent="0.25">
      <c r="A777" s="141">
        <v>776</v>
      </c>
      <c r="B777" s="141">
        <v>50</v>
      </c>
      <c r="C777" s="142" t="s">
        <v>478</v>
      </c>
      <c r="D777" s="143">
        <v>11.4</v>
      </c>
      <c r="E777" s="144">
        <v>0.5</v>
      </c>
      <c r="F777" s="145">
        <f t="shared" si="136"/>
        <v>22.8</v>
      </c>
      <c r="G777" s="145">
        <f t="shared" si="137"/>
        <v>10.9</v>
      </c>
      <c r="H777" s="146">
        <f t="shared" si="138"/>
        <v>11.9</v>
      </c>
      <c r="I777" s="147">
        <f>IFERROR(F777/SQRT(F777^2+U777), "X")</f>
        <v>0.12474327691742701</v>
      </c>
      <c r="J777" s="148">
        <f>IFERROR(SQRT((1-I777^2)/U777), "X")</f>
        <v>5.4711963560275002E-3</v>
      </c>
      <c r="K777" s="148">
        <f t="shared" si="139"/>
        <v>182.77538127439374</v>
      </c>
      <c r="L777" s="149">
        <v>0</v>
      </c>
      <c r="M777" s="150">
        <v>1</v>
      </c>
      <c r="N777" s="149">
        <v>0</v>
      </c>
      <c r="O777" s="150">
        <v>0</v>
      </c>
      <c r="P777" s="150">
        <v>0</v>
      </c>
      <c r="Q777" s="150">
        <v>1</v>
      </c>
      <c r="R777" s="150">
        <v>0</v>
      </c>
      <c r="S777" s="149">
        <v>32891</v>
      </c>
      <c r="T777" s="150">
        <v>3</v>
      </c>
      <c r="U777" s="150">
        <f t="shared" si="140"/>
        <v>32887</v>
      </c>
      <c r="V777" s="150">
        <f>COUNTIF(B:B,B777)</f>
        <v>6</v>
      </c>
      <c r="W777" s="145">
        <v>12.8</v>
      </c>
      <c r="X777" s="145">
        <f>BM777-W777-6</f>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41">
        <v>0</v>
      </c>
      <c r="BU777" s="155">
        <v>0</v>
      </c>
      <c r="BV777" s="141">
        <v>0</v>
      </c>
      <c r="BW777" s="141">
        <v>0</v>
      </c>
      <c r="BX777" s="141">
        <v>0</v>
      </c>
      <c r="BY777" s="155">
        <v>1</v>
      </c>
      <c r="BZ777" s="141">
        <v>0</v>
      </c>
      <c r="CA777" s="141">
        <v>0</v>
      </c>
      <c r="CB777" s="141">
        <v>0</v>
      </c>
      <c r="CC777" s="141">
        <v>0</v>
      </c>
      <c r="CD777" s="155">
        <v>0</v>
      </c>
      <c r="CE777" s="141">
        <v>0</v>
      </c>
      <c r="CF777" s="141">
        <v>0</v>
      </c>
      <c r="CG777" s="141">
        <v>1</v>
      </c>
      <c r="CH777" s="141">
        <v>1</v>
      </c>
      <c r="CI777" s="141">
        <v>0</v>
      </c>
      <c r="CJ777" s="141">
        <v>0</v>
      </c>
      <c r="CK777" s="141">
        <v>0</v>
      </c>
      <c r="CL777">
        <v>0</v>
      </c>
      <c r="CM777" s="141">
        <v>0</v>
      </c>
      <c r="CN777" s="141">
        <v>0</v>
      </c>
      <c r="CO777" s="141">
        <v>0</v>
      </c>
      <c r="CP777" s="155">
        <v>0</v>
      </c>
      <c r="CQ777">
        <v>0.29799999999999999</v>
      </c>
      <c r="CR777">
        <v>7</v>
      </c>
      <c r="CS777">
        <v>0</v>
      </c>
      <c r="CT777">
        <v>1</v>
      </c>
      <c r="CU777">
        <v>38</v>
      </c>
      <c r="CV777" s="157"/>
      <c r="DA777" s="33" t="s">
        <v>85</v>
      </c>
    </row>
    <row r="778" spans="1:105" s="124" customFormat="1" x14ac:dyDescent="0.25">
      <c r="A778" s="124">
        <v>777</v>
      </c>
      <c r="B778" s="124">
        <v>51</v>
      </c>
      <c r="C778" s="125" t="s">
        <v>480</v>
      </c>
      <c r="D778" s="126">
        <v>6.9290000000000003</v>
      </c>
      <c r="E778" s="127">
        <v>0.35099999999999998</v>
      </c>
      <c r="F778" s="128">
        <f t="shared" si="136"/>
        <v>19.740740740740744</v>
      </c>
      <c r="G778" s="128">
        <f t="shared" si="137"/>
        <v>6.5780000000000003</v>
      </c>
      <c r="H778" s="129">
        <f t="shared" si="138"/>
        <v>7.28</v>
      </c>
      <c r="I778" s="130">
        <f>IFERROR(F778/SQRT(F778^2+U778), "X")</f>
        <v>0.27982908448508376</v>
      </c>
      <c r="J778" s="131">
        <f>IFERROR(SQRT((1-I778^2)/U778), "X")</f>
        <v>1.4175206906373847E-2</v>
      </c>
      <c r="K778" s="131">
        <f t="shared" si="139"/>
        <v>70.545707488075706</v>
      </c>
      <c r="L778" s="132">
        <v>1</v>
      </c>
      <c r="M778" s="133">
        <v>0</v>
      </c>
      <c r="N778" s="132">
        <v>0</v>
      </c>
      <c r="O778" s="133">
        <v>0</v>
      </c>
      <c r="P778" s="133">
        <v>1</v>
      </c>
      <c r="Q778" s="133">
        <v>0</v>
      </c>
      <c r="R778" s="133">
        <v>0</v>
      </c>
      <c r="S778" s="132">
        <v>4596</v>
      </c>
      <c r="T778" s="133">
        <v>8</v>
      </c>
      <c r="U778" s="133">
        <f t="shared" si="140"/>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24">
        <v>0</v>
      </c>
      <c r="BU778" s="138">
        <v>0</v>
      </c>
      <c r="BV778" s="124">
        <v>0</v>
      </c>
      <c r="BW778" s="124">
        <v>0</v>
      </c>
      <c r="BX778" s="124">
        <v>0</v>
      </c>
      <c r="BY778" s="138">
        <v>1</v>
      </c>
      <c r="BZ778" s="124">
        <v>0</v>
      </c>
      <c r="CA778" s="124">
        <v>0</v>
      </c>
      <c r="CB778" s="124">
        <v>0</v>
      </c>
      <c r="CC778" s="124">
        <v>0</v>
      </c>
      <c r="CD778" s="138">
        <v>0</v>
      </c>
      <c r="CE778" s="124">
        <v>0</v>
      </c>
      <c r="CF778" s="124">
        <v>0</v>
      </c>
      <c r="CG778" s="124">
        <v>1</v>
      </c>
      <c r="CH778" s="124">
        <v>1</v>
      </c>
      <c r="CI778" s="124">
        <v>0</v>
      </c>
      <c r="CJ778" s="124">
        <v>0</v>
      </c>
      <c r="CK778" s="124">
        <v>0</v>
      </c>
      <c r="CL778" s="124">
        <v>0</v>
      </c>
      <c r="CM778" s="124">
        <v>0</v>
      </c>
      <c r="CN778" s="124">
        <v>0</v>
      </c>
      <c r="CO778" s="124">
        <v>0</v>
      </c>
      <c r="CP778" s="138">
        <v>0</v>
      </c>
      <c r="CQ778">
        <v>0.20599999999999999</v>
      </c>
      <c r="CR778">
        <v>0</v>
      </c>
      <c r="CS778">
        <v>1</v>
      </c>
      <c r="CT778">
        <v>0</v>
      </c>
      <c r="CU778">
        <v>34</v>
      </c>
      <c r="CV778" s="140"/>
      <c r="DA778" s="33" t="s">
        <v>85</v>
      </c>
    </row>
    <row r="779" spans="1:105" x14ac:dyDescent="0.25">
      <c r="A779">
        <v>778</v>
      </c>
      <c r="B779">
        <v>52</v>
      </c>
      <c r="C779" s="24" t="s">
        <v>481</v>
      </c>
      <c r="D779" s="12">
        <v>6.55</v>
      </c>
      <c r="E779" s="13">
        <v>0.03</v>
      </c>
      <c r="F779" s="7">
        <f t="shared" si="136"/>
        <v>218.33333333333334</v>
      </c>
      <c r="G779" s="7">
        <f t="shared" si="137"/>
        <v>6.52</v>
      </c>
      <c r="H779" s="15">
        <f t="shared" si="138"/>
        <v>6.58</v>
      </c>
      <c r="I779" s="11">
        <f>IFERROR(F779/SQRT(F779^2+U779), "X")</f>
        <v>0.38170020583238862</v>
      </c>
      <c r="J779" s="32">
        <f>IFERROR(SQRT((1-I779^2)/U779), "X")</f>
        <v>1.7482452175529249E-3</v>
      </c>
      <c r="K779" s="32">
        <f t="shared" si="139"/>
        <v>572.00213674814574</v>
      </c>
      <c r="L779" s="8">
        <v>1</v>
      </c>
      <c r="M779" s="9">
        <v>0</v>
      </c>
      <c r="N779" s="8">
        <v>0</v>
      </c>
      <c r="O779" s="9">
        <v>0</v>
      </c>
      <c r="P779" s="9">
        <v>0</v>
      </c>
      <c r="Q779" s="9">
        <v>1</v>
      </c>
      <c r="R779" s="9">
        <v>0</v>
      </c>
      <c r="S779" s="8">
        <v>279522</v>
      </c>
      <c r="T779" s="9">
        <v>4</v>
      </c>
      <c r="U779" s="9">
        <f t="shared" si="140"/>
        <v>279517</v>
      </c>
      <c r="V779" s="9">
        <f>COUNTIF(B:B,B779)</f>
        <v>8</v>
      </c>
      <c r="W779" s="7">
        <v>13.04</v>
      </c>
      <c r="X779" s="7">
        <f>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v>0</v>
      </c>
      <c r="BU779" s="17">
        <v>0</v>
      </c>
      <c r="BV779">
        <v>0</v>
      </c>
      <c r="BW779">
        <v>0</v>
      </c>
      <c r="BX779">
        <v>1</v>
      </c>
      <c r="BY779" s="17">
        <v>0</v>
      </c>
      <c r="BZ779">
        <v>0</v>
      </c>
      <c r="CA779">
        <v>0</v>
      </c>
      <c r="CB779">
        <v>0</v>
      </c>
      <c r="CC779">
        <v>0</v>
      </c>
      <c r="CD779" s="17">
        <v>0</v>
      </c>
      <c r="CE779">
        <v>0</v>
      </c>
      <c r="CF779">
        <v>0</v>
      </c>
      <c r="CG779">
        <v>0</v>
      </c>
      <c r="CH779">
        <v>0</v>
      </c>
      <c r="CI779">
        <v>0</v>
      </c>
      <c r="CJ779">
        <v>0</v>
      </c>
      <c r="CK779">
        <v>0</v>
      </c>
      <c r="CL779">
        <v>0</v>
      </c>
      <c r="CM779">
        <v>0</v>
      </c>
      <c r="CN779">
        <v>0</v>
      </c>
      <c r="CO779">
        <v>0</v>
      </c>
      <c r="CP779" s="17">
        <v>1</v>
      </c>
      <c r="CQ779">
        <v>6.9000000000000006E-2</v>
      </c>
      <c r="CR779">
        <v>47</v>
      </c>
      <c r="CS779">
        <v>1</v>
      </c>
      <c r="CT779">
        <v>0</v>
      </c>
      <c r="CU779">
        <v>31</v>
      </c>
      <c r="DA779" s="33" t="s">
        <v>85</v>
      </c>
    </row>
    <row r="780" spans="1:105" x14ac:dyDescent="0.25">
      <c r="A780">
        <v>779</v>
      </c>
      <c r="B780">
        <v>52</v>
      </c>
      <c r="C780" s="24" t="s">
        <v>481</v>
      </c>
      <c r="D780" s="12">
        <v>9.6</v>
      </c>
      <c r="E780" s="13">
        <v>4.4000000000000004</v>
      </c>
      <c r="F780" s="7">
        <f t="shared" si="136"/>
        <v>2.1818181818181817</v>
      </c>
      <c r="G780" s="7">
        <f t="shared" si="137"/>
        <v>5.1999999999999993</v>
      </c>
      <c r="H780" s="15">
        <f t="shared" si="138"/>
        <v>14</v>
      </c>
      <c r="I780" s="11">
        <f>IFERROR(F780/SQRT(F780^2+U780), "X")</f>
        <v>4.1267745656530536E-3</v>
      </c>
      <c r="J780" s="32">
        <f>IFERROR(SQRT((1-I780^2)/U780), "X")</f>
        <v>1.891438342590983E-3</v>
      </c>
      <c r="K780" s="32">
        <f t="shared" si="139"/>
        <v>528.69817507778339</v>
      </c>
      <c r="L780" s="8">
        <v>1</v>
      </c>
      <c r="M780" s="9">
        <v>0</v>
      </c>
      <c r="N780" s="8">
        <v>0</v>
      </c>
      <c r="O780" s="9">
        <v>0</v>
      </c>
      <c r="P780" s="9">
        <v>0</v>
      </c>
      <c r="Q780" s="9">
        <v>1</v>
      </c>
      <c r="R780" s="9">
        <v>0</v>
      </c>
      <c r="S780" s="8">
        <v>279522</v>
      </c>
      <c r="T780" s="9">
        <v>4</v>
      </c>
      <c r="U780" s="9">
        <f t="shared" si="140"/>
        <v>279517</v>
      </c>
      <c r="V780" s="9">
        <f>COUNTIF(B:B,B780)</f>
        <v>8</v>
      </c>
      <c r="W780" s="7">
        <v>13.04</v>
      </c>
      <c r="X780" s="7">
        <f>BM780-W780-6</f>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0</v>
      </c>
      <c r="BR780">
        <v>1</v>
      </c>
      <c r="BS780">
        <v>0</v>
      </c>
      <c r="BT780">
        <v>0</v>
      </c>
      <c r="BU780" s="17">
        <v>0</v>
      </c>
      <c r="BV780">
        <v>0</v>
      </c>
      <c r="BW780">
        <v>1</v>
      </c>
      <c r="BX780">
        <v>0</v>
      </c>
      <c r="BY780" s="17">
        <v>0</v>
      </c>
      <c r="BZ780">
        <v>0</v>
      </c>
      <c r="CA780">
        <v>0</v>
      </c>
      <c r="CB780">
        <v>0</v>
      </c>
      <c r="CC780">
        <v>0</v>
      </c>
      <c r="CD780" s="17">
        <v>0</v>
      </c>
      <c r="CE780">
        <v>0</v>
      </c>
      <c r="CF780">
        <v>0</v>
      </c>
      <c r="CG780">
        <v>0</v>
      </c>
      <c r="CH780">
        <v>0</v>
      </c>
      <c r="CI780">
        <v>0</v>
      </c>
      <c r="CJ780">
        <v>0</v>
      </c>
      <c r="CK780">
        <v>0</v>
      </c>
      <c r="CL780">
        <v>0</v>
      </c>
      <c r="CM780">
        <v>0</v>
      </c>
      <c r="CN780">
        <v>0</v>
      </c>
      <c r="CO780">
        <v>0</v>
      </c>
      <c r="CP780" s="17">
        <v>1</v>
      </c>
      <c r="CQ780">
        <v>6.9000000000000006E-2</v>
      </c>
      <c r="CR780">
        <v>47</v>
      </c>
      <c r="CS780">
        <v>1</v>
      </c>
      <c r="CT780">
        <v>0</v>
      </c>
      <c r="CU780">
        <v>31</v>
      </c>
      <c r="DA780" s="33" t="s">
        <v>85</v>
      </c>
    </row>
    <row r="781" spans="1:105" x14ac:dyDescent="0.25">
      <c r="A781">
        <v>780</v>
      </c>
      <c r="B781">
        <v>52</v>
      </c>
      <c r="C781" s="24" t="s">
        <v>481</v>
      </c>
      <c r="D781" s="12">
        <v>9.8000000000000007</v>
      </c>
      <c r="E781" s="13">
        <v>2</v>
      </c>
      <c r="F781" s="7">
        <f t="shared" si="136"/>
        <v>4.9000000000000004</v>
      </c>
      <c r="G781" s="7">
        <f t="shared" si="137"/>
        <v>7.8000000000000007</v>
      </c>
      <c r="H781" s="15">
        <f t="shared" si="138"/>
        <v>11.8</v>
      </c>
      <c r="I781" s="11">
        <f>IFERROR(F781/SQRT(F781^2+U781), "X")</f>
        <v>9.2677287664315669E-3</v>
      </c>
      <c r="J781" s="32">
        <f>IFERROR(SQRT((1-I781^2)/U781), "X")</f>
        <v>1.8913732176390956E-3</v>
      </c>
      <c r="K781" s="32">
        <f t="shared" si="139"/>
        <v>528.7163795457825</v>
      </c>
      <c r="L781" s="8">
        <v>1</v>
      </c>
      <c r="M781" s="9">
        <v>0</v>
      </c>
      <c r="N781" s="8">
        <v>0</v>
      </c>
      <c r="O781" s="9">
        <v>0</v>
      </c>
      <c r="P781" s="9">
        <v>0</v>
      </c>
      <c r="Q781" s="9">
        <v>1</v>
      </c>
      <c r="R781" s="9">
        <v>0</v>
      </c>
      <c r="S781" s="8">
        <v>279522</v>
      </c>
      <c r="T781" s="9">
        <v>4</v>
      </c>
      <c r="U781" s="9">
        <f t="shared" si="140"/>
        <v>279517</v>
      </c>
      <c r="V781" s="9">
        <f>COUNTIF(B:B,B781)</f>
        <v>8</v>
      </c>
      <c r="W781" s="7">
        <v>13.04</v>
      </c>
      <c r="X781" s="7">
        <f>BM781-W781-6</f>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0</v>
      </c>
      <c r="BR781">
        <v>1</v>
      </c>
      <c r="BS781">
        <v>0</v>
      </c>
      <c r="BT781">
        <v>0</v>
      </c>
      <c r="BU781" s="17">
        <v>0</v>
      </c>
      <c r="BV781">
        <v>0</v>
      </c>
      <c r="BW781">
        <v>1</v>
      </c>
      <c r="BX781">
        <v>0</v>
      </c>
      <c r="BY781" s="17">
        <v>0</v>
      </c>
      <c r="BZ781">
        <v>0</v>
      </c>
      <c r="CA781">
        <v>0</v>
      </c>
      <c r="CB781">
        <v>0</v>
      </c>
      <c r="CC781">
        <v>0</v>
      </c>
      <c r="CD781" s="17">
        <v>0</v>
      </c>
      <c r="CE781">
        <v>0</v>
      </c>
      <c r="CF781">
        <v>0</v>
      </c>
      <c r="CG781">
        <v>0</v>
      </c>
      <c r="CH781">
        <v>0</v>
      </c>
      <c r="CI781">
        <v>0</v>
      </c>
      <c r="CJ781">
        <v>0</v>
      </c>
      <c r="CK781">
        <v>0</v>
      </c>
      <c r="CL781">
        <v>0</v>
      </c>
      <c r="CM781">
        <v>0</v>
      </c>
      <c r="CN781">
        <v>0</v>
      </c>
      <c r="CO781">
        <v>0</v>
      </c>
      <c r="CP781" s="17">
        <v>1</v>
      </c>
      <c r="CQ781">
        <v>6.9000000000000006E-2</v>
      </c>
      <c r="CR781">
        <v>47</v>
      </c>
      <c r="CS781">
        <v>1</v>
      </c>
      <c r="CT781">
        <v>0</v>
      </c>
      <c r="CU781">
        <v>31</v>
      </c>
      <c r="DA781" s="33" t="s">
        <v>85</v>
      </c>
    </row>
    <row r="782" spans="1:105" x14ac:dyDescent="0.25">
      <c r="A782">
        <v>781</v>
      </c>
      <c r="B782">
        <v>52</v>
      </c>
      <c r="C782" s="24" t="s">
        <v>481</v>
      </c>
      <c r="D782" s="12">
        <v>9.8000000000000007</v>
      </c>
      <c r="E782" s="13">
        <v>1.8</v>
      </c>
      <c r="F782" s="7">
        <f t="shared" si="136"/>
        <v>5.4444444444444446</v>
      </c>
      <c r="G782" s="7">
        <f t="shared" si="137"/>
        <v>8</v>
      </c>
      <c r="H782" s="15">
        <f t="shared" si="138"/>
        <v>11.600000000000001</v>
      </c>
      <c r="I782" s="11">
        <f>IFERROR(F782/SQRT(F782^2+U782), "X")</f>
        <v>1.0297372675932382E-2</v>
      </c>
      <c r="J782" s="32">
        <f>IFERROR(SQRT((1-I782^2)/U782), "X")</f>
        <v>1.8913541649671723E-3</v>
      </c>
      <c r="K782" s="32">
        <f t="shared" si="139"/>
        <v>528.72170560258701</v>
      </c>
      <c r="L782" s="8">
        <v>1</v>
      </c>
      <c r="M782" s="9">
        <v>0</v>
      </c>
      <c r="N782" s="8">
        <v>0</v>
      </c>
      <c r="O782" s="9">
        <v>0</v>
      </c>
      <c r="P782" s="9">
        <v>0</v>
      </c>
      <c r="Q782" s="9">
        <v>1</v>
      </c>
      <c r="R782" s="9">
        <v>0</v>
      </c>
      <c r="S782" s="8">
        <v>279522</v>
      </c>
      <c r="T782" s="9">
        <v>4</v>
      </c>
      <c r="U782" s="9">
        <f t="shared" si="140"/>
        <v>279517</v>
      </c>
      <c r="V782" s="9">
        <f>COUNTIF(B:B,B782)</f>
        <v>8</v>
      </c>
      <c r="W782" s="7">
        <v>13.04</v>
      </c>
      <c r="X782" s="7">
        <f>BM782-W782-6</f>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0</v>
      </c>
      <c r="BR782">
        <v>1</v>
      </c>
      <c r="BS782">
        <v>0</v>
      </c>
      <c r="BT782">
        <v>0</v>
      </c>
      <c r="BU782" s="17">
        <v>0</v>
      </c>
      <c r="BV782">
        <v>0</v>
      </c>
      <c r="BW782">
        <v>1</v>
      </c>
      <c r="BX782">
        <v>0</v>
      </c>
      <c r="BY782" s="17">
        <v>0</v>
      </c>
      <c r="BZ782">
        <v>0</v>
      </c>
      <c r="CA782">
        <v>0</v>
      </c>
      <c r="CB782">
        <v>0</v>
      </c>
      <c r="CC782">
        <v>0</v>
      </c>
      <c r="CD782" s="17">
        <v>0</v>
      </c>
      <c r="CE782">
        <v>0</v>
      </c>
      <c r="CF782">
        <v>0</v>
      </c>
      <c r="CG782">
        <v>0</v>
      </c>
      <c r="CH782">
        <v>0</v>
      </c>
      <c r="CI782">
        <v>0</v>
      </c>
      <c r="CJ782">
        <v>0</v>
      </c>
      <c r="CK782">
        <v>0</v>
      </c>
      <c r="CL782">
        <v>0</v>
      </c>
      <c r="CM782">
        <v>0</v>
      </c>
      <c r="CN782">
        <v>0</v>
      </c>
      <c r="CO782">
        <v>0</v>
      </c>
      <c r="CP782" s="17">
        <v>1</v>
      </c>
      <c r="CQ782">
        <v>6.9000000000000006E-2</v>
      </c>
      <c r="CR782">
        <v>47</v>
      </c>
      <c r="CS782">
        <v>1</v>
      </c>
      <c r="CT782">
        <v>0</v>
      </c>
      <c r="CU782">
        <v>31</v>
      </c>
      <c r="DA782" s="33" t="s">
        <v>85</v>
      </c>
    </row>
    <row r="783" spans="1:105" x14ac:dyDescent="0.25">
      <c r="A783">
        <v>782</v>
      </c>
      <c r="B783">
        <v>52</v>
      </c>
      <c r="C783" s="24" t="s">
        <v>481</v>
      </c>
      <c r="D783" s="12">
        <v>7.43</v>
      </c>
      <c r="E783" s="13">
        <v>0.04</v>
      </c>
      <c r="F783" s="7">
        <f t="shared" si="136"/>
        <v>185.75</v>
      </c>
      <c r="G783" s="7">
        <f t="shared" si="137"/>
        <v>7.39</v>
      </c>
      <c r="H783" s="15">
        <f t="shared" si="138"/>
        <v>7.47</v>
      </c>
      <c r="I783" s="11">
        <f>IFERROR(F783/SQRT(F783^2+U783), "X")</f>
        <v>0.33147450030132436</v>
      </c>
      <c r="J783" s="32">
        <f>IFERROR(SQRT((1-I783^2)/U783), "X")</f>
        <v>1.7845195170999963E-3</v>
      </c>
      <c r="K783" s="32">
        <f t="shared" si="139"/>
        <v>560.37493029221071</v>
      </c>
      <c r="L783" s="8">
        <v>1</v>
      </c>
      <c r="M783" s="9">
        <v>0</v>
      </c>
      <c r="N783" s="8">
        <v>0</v>
      </c>
      <c r="O783" s="9">
        <v>0</v>
      </c>
      <c r="P783" s="9">
        <v>0</v>
      </c>
      <c r="Q783" s="9">
        <v>1</v>
      </c>
      <c r="R783" s="9">
        <v>0</v>
      </c>
      <c r="S783" s="8">
        <v>279522</v>
      </c>
      <c r="T783" s="9">
        <v>4</v>
      </c>
      <c r="U783" s="9">
        <f t="shared" si="140"/>
        <v>279517</v>
      </c>
      <c r="V783" s="9">
        <f>COUNTIF(B:B,B783)</f>
        <v>8</v>
      </c>
      <c r="W783" s="7">
        <v>13.04</v>
      </c>
      <c r="X783" s="7">
        <f>BM783-W783-6</f>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v>0</v>
      </c>
      <c r="BU783" s="17">
        <v>0</v>
      </c>
      <c r="BV783">
        <v>0</v>
      </c>
      <c r="BW783">
        <v>0</v>
      </c>
      <c r="BX783">
        <v>1</v>
      </c>
      <c r="BY783" s="17">
        <v>0</v>
      </c>
      <c r="BZ783">
        <v>0</v>
      </c>
      <c r="CA783">
        <v>0</v>
      </c>
      <c r="CB783">
        <v>0</v>
      </c>
      <c r="CC783">
        <v>0</v>
      </c>
      <c r="CD783" s="17">
        <v>0</v>
      </c>
      <c r="CE783">
        <v>0</v>
      </c>
      <c r="CF783">
        <v>0</v>
      </c>
      <c r="CG783">
        <v>0</v>
      </c>
      <c r="CH783">
        <v>0</v>
      </c>
      <c r="CI783">
        <v>0</v>
      </c>
      <c r="CJ783">
        <v>0</v>
      </c>
      <c r="CK783">
        <v>0</v>
      </c>
      <c r="CL783">
        <v>0</v>
      </c>
      <c r="CM783">
        <v>0</v>
      </c>
      <c r="CN783">
        <v>0</v>
      </c>
      <c r="CO783">
        <v>0</v>
      </c>
      <c r="CP783" s="17">
        <v>1</v>
      </c>
      <c r="CQ783">
        <v>6.9000000000000006E-2</v>
      </c>
      <c r="CR783">
        <v>47</v>
      </c>
      <c r="CS783">
        <v>1</v>
      </c>
      <c r="CT783">
        <v>0</v>
      </c>
      <c r="CU783">
        <v>31</v>
      </c>
      <c r="DA783" s="33" t="s">
        <v>85</v>
      </c>
    </row>
    <row r="784" spans="1:105" x14ac:dyDescent="0.25">
      <c r="A784">
        <v>783</v>
      </c>
      <c r="B784">
        <v>52</v>
      </c>
      <c r="C784" s="24" t="s">
        <v>481</v>
      </c>
      <c r="D784" s="12">
        <v>11.8</v>
      </c>
      <c r="E784" s="13">
        <v>5.6</v>
      </c>
      <c r="F784" s="7">
        <f t="shared" si="136"/>
        <v>2.1071428571428572</v>
      </c>
      <c r="G784" s="7">
        <f t="shared" si="137"/>
        <v>6.2000000000000011</v>
      </c>
      <c r="H784" s="15">
        <f t="shared" si="138"/>
        <v>17.399999999999999</v>
      </c>
      <c r="I784" s="11">
        <f>IFERROR(F784/SQRT(F784^2+U784), "X")</f>
        <v>3.9855330766543993E-3</v>
      </c>
      <c r="J784" s="32">
        <f>IFERROR(SQRT((1-I784^2)/U784), "X")</f>
        <v>1.8914394262088674E-3</v>
      </c>
      <c r="K784" s="32">
        <f t="shared" si="139"/>
        <v>528.69787218317833</v>
      </c>
      <c r="L784" s="8">
        <v>1</v>
      </c>
      <c r="M784" s="9">
        <v>0</v>
      </c>
      <c r="N784" s="8">
        <v>0</v>
      </c>
      <c r="O784" s="9">
        <v>0</v>
      </c>
      <c r="P784" s="9">
        <v>0</v>
      </c>
      <c r="Q784" s="9">
        <v>1</v>
      </c>
      <c r="R784" s="9">
        <v>0</v>
      </c>
      <c r="S784" s="8">
        <v>279522</v>
      </c>
      <c r="T784" s="9">
        <v>4</v>
      </c>
      <c r="U784" s="9">
        <f t="shared" si="140"/>
        <v>279517</v>
      </c>
      <c r="V784" s="9">
        <f>COUNTIF(B:B,B784)</f>
        <v>8</v>
      </c>
      <c r="W784" s="7">
        <v>13.04</v>
      </c>
      <c r="X784" s="7">
        <f>BM784-W784-6</f>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0</v>
      </c>
      <c r="BR784">
        <v>1</v>
      </c>
      <c r="BS784">
        <v>0</v>
      </c>
      <c r="BT784">
        <v>0</v>
      </c>
      <c r="BU784" s="17">
        <v>0</v>
      </c>
      <c r="BV784">
        <v>0</v>
      </c>
      <c r="BW784">
        <v>1</v>
      </c>
      <c r="BX784">
        <v>0</v>
      </c>
      <c r="BY784" s="17">
        <v>0</v>
      </c>
      <c r="BZ784">
        <v>0</v>
      </c>
      <c r="CA784">
        <v>0</v>
      </c>
      <c r="CB784">
        <v>0</v>
      </c>
      <c r="CC784">
        <v>0</v>
      </c>
      <c r="CD784" s="17">
        <v>0</v>
      </c>
      <c r="CE784">
        <v>0</v>
      </c>
      <c r="CF784">
        <v>0</v>
      </c>
      <c r="CG784">
        <v>0</v>
      </c>
      <c r="CH784">
        <v>0</v>
      </c>
      <c r="CI784">
        <v>0</v>
      </c>
      <c r="CJ784">
        <v>0</v>
      </c>
      <c r="CK784">
        <v>0</v>
      </c>
      <c r="CL784">
        <v>0</v>
      </c>
      <c r="CM784">
        <v>0</v>
      </c>
      <c r="CN784">
        <v>0</v>
      </c>
      <c r="CO784">
        <v>0</v>
      </c>
      <c r="CP784" s="17">
        <v>1</v>
      </c>
      <c r="CQ784">
        <v>6.9000000000000006E-2</v>
      </c>
      <c r="CR784">
        <v>47</v>
      </c>
      <c r="CS784">
        <v>1</v>
      </c>
      <c r="CT784">
        <v>0</v>
      </c>
      <c r="CU784">
        <v>31</v>
      </c>
      <c r="DA784" s="33" t="s">
        <v>85</v>
      </c>
    </row>
    <row r="785" spans="1:105" x14ac:dyDescent="0.25">
      <c r="A785">
        <v>784</v>
      </c>
      <c r="B785">
        <v>52</v>
      </c>
      <c r="C785" s="24" t="s">
        <v>481</v>
      </c>
      <c r="D785" s="12">
        <v>11.3</v>
      </c>
      <c r="E785" s="13">
        <v>2.2999999999999998</v>
      </c>
      <c r="F785" s="7">
        <f t="shared" si="136"/>
        <v>4.9130434782608701</v>
      </c>
      <c r="G785" s="7">
        <f t="shared" si="137"/>
        <v>9</v>
      </c>
      <c r="H785" s="15">
        <f t="shared" si="138"/>
        <v>13.600000000000001</v>
      </c>
      <c r="I785" s="11">
        <f>IFERROR(F785/SQRT(F785^2+U785), "X")</f>
        <v>9.2923967244782774E-3</v>
      </c>
      <c r="J785" s="32">
        <f>IFERROR(SQRT((1-I785^2)/U785), "X")</f>
        <v>1.8913727846283218E-3</v>
      </c>
      <c r="K785" s="32">
        <f t="shared" si="139"/>
        <v>528.71650059007925</v>
      </c>
      <c r="L785" s="8">
        <v>1</v>
      </c>
      <c r="M785" s="9">
        <v>0</v>
      </c>
      <c r="N785" s="8">
        <v>0</v>
      </c>
      <c r="O785" s="9">
        <v>0</v>
      </c>
      <c r="P785" s="9">
        <v>0</v>
      </c>
      <c r="Q785" s="9">
        <v>1</v>
      </c>
      <c r="R785" s="9">
        <v>0</v>
      </c>
      <c r="S785" s="8">
        <v>279522</v>
      </c>
      <c r="T785" s="9">
        <v>4</v>
      </c>
      <c r="U785" s="9">
        <f t="shared" si="140"/>
        <v>279517</v>
      </c>
      <c r="V785" s="9">
        <f>COUNTIF(B:B,B785)</f>
        <v>8</v>
      </c>
      <c r="W785" s="7">
        <v>13.04</v>
      </c>
      <c r="X785" s="7">
        <f>BM785-W785-6</f>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0</v>
      </c>
      <c r="BR785">
        <v>1</v>
      </c>
      <c r="BS785">
        <v>0</v>
      </c>
      <c r="BT785">
        <v>0</v>
      </c>
      <c r="BU785" s="17">
        <v>0</v>
      </c>
      <c r="BV785">
        <v>0</v>
      </c>
      <c r="BW785">
        <v>1</v>
      </c>
      <c r="BX785">
        <v>0</v>
      </c>
      <c r="BY785" s="17">
        <v>0</v>
      </c>
      <c r="BZ785">
        <v>0</v>
      </c>
      <c r="CA785">
        <v>0</v>
      </c>
      <c r="CB785">
        <v>0</v>
      </c>
      <c r="CC785">
        <v>0</v>
      </c>
      <c r="CD785" s="17">
        <v>0</v>
      </c>
      <c r="CE785">
        <v>0</v>
      </c>
      <c r="CF785">
        <v>0</v>
      </c>
      <c r="CG785">
        <v>0</v>
      </c>
      <c r="CH785">
        <v>0</v>
      </c>
      <c r="CI785">
        <v>0</v>
      </c>
      <c r="CJ785">
        <v>0</v>
      </c>
      <c r="CK785">
        <v>0</v>
      </c>
      <c r="CL785">
        <v>0</v>
      </c>
      <c r="CM785">
        <v>0</v>
      </c>
      <c r="CN785">
        <v>0</v>
      </c>
      <c r="CO785">
        <v>0</v>
      </c>
      <c r="CP785" s="17">
        <v>1</v>
      </c>
      <c r="CQ785">
        <v>6.9000000000000006E-2</v>
      </c>
      <c r="CR785">
        <v>47</v>
      </c>
      <c r="CS785">
        <v>1</v>
      </c>
      <c r="CT785">
        <v>0</v>
      </c>
      <c r="CU785">
        <v>31</v>
      </c>
      <c r="DA785" s="33" t="s">
        <v>85</v>
      </c>
    </row>
    <row r="786" spans="1:105" x14ac:dyDescent="0.25">
      <c r="A786">
        <v>785</v>
      </c>
      <c r="B786">
        <v>52</v>
      </c>
      <c r="C786" s="24" t="s">
        <v>481</v>
      </c>
      <c r="D786" s="12">
        <v>11.2</v>
      </c>
      <c r="E786" s="13">
        <v>2.1</v>
      </c>
      <c r="F786" s="7">
        <f t="shared" si="136"/>
        <v>5.333333333333333</v>
      </c>
      <c r="G786" s="7">
        <f t="shared" si="137"/>
        <v>9.1</v>
      </c>
      <c r="H786" s="15">
        <f t="shared" si="138"/>
        <v>13.299999999999999</v>
      </c>
      <c r="I786" s="11">
        <f>IFERROR(F786/SQRT(F786^2+U786), "X")</f>
        <v>1.0087243819210572E-2</v>
      </c>
      <c r="J786" s="32">
        <f>IFERROR(SQRT((1-I786^2)/U786), "X")</f>
        <v>1.8913582161019823E-3</v>
      </c>
      <c r="K786" s="32">
        <f t="shared" si="139"/>
        <v>528.72057312388029</v>
      </c>
      <c r="L786" s="8">
        <v>1</v>
      </c>
      <c r="M786" s="9">
        <v>0</v>
      </c>
      <c r="N786" s="8">
        <v>0</v>
      </c>
      <c r="O786" s="9">
        <v>0</v>
      </c>
      <c r="P786" s="9">
        <v>0</v>
      </c>
      <c r="Q786" s="9">
        <v>1</v>
      </c>
      <c r="R786" s="9">
        <v>0</v>
      </c>
      <c r="S786" s="8">
        <v>279522</v>
      </c>
      <c r="T786" s="9">
        <v>4</v>
      </c>
      <c r="U786" s="9">
        <f t="shared" si="140"/>
        <v>279517</v>
      </c>
      <c r="V786" s="9">
        <f>COUNTIF(B:B,B786)</f>
        <v>8</v>
      </c>
      <c r="W786" s="7">
        <v>13.04</v>
      </c>
      <c r="X786" s="7">
        <f>BM786-W786-6</f>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0</v>
      </c>
      <c r="BR786">
        <v>1</v>
      </c>
      <c r="BS786">
        <v>0</v>
      </c>
      <c r="BT786">
        <v>0</v>
      </c>
      <c r="BU786" s="17">
        <v>0</v>
      </c>
      <c r="BV786">
        <v>0</v>
      </c>
      <c r="BW786">
        <v>1</v>
      </c>
      <c r="BX786">
        <v>0</v>
      </c>
      <c r="BY786" s="17">
        <v>0</v>
      </c>
      <c r="BZ786">
        <v>0</v>
      </c>
      <c r="CA786">
        <v>0</v>
      </c>
      <c r="CB786">
        <v>0</v>
      </c>
      <c r="CC786">
        <v>0</v>
      </c>
      <c r="CD786" s="17">
        <v>0</v>
      </c>
      <c r="CE786">
        <v>0</v>
      </c>
      <c r="CF786">
        <v>0</v>
      </c>
      <c r="CG786">
        <v>0</v>
      </c>
      <c r="CH786">
        <v>0</v>
      </c>
      <c r="CI786">
        <v>0</v>
      </c>
      <c r="CJ786">
        <v>0</v>
      </c>
      <c r="CK786">
        <v>0</v>
      </c>
      <c r="CL786">
        <v>0</v>
      </c>
      <c r="CM786">
        <v>0</v>
      </c>
      <c r="CN786">
        <v>0</v>
      </c>
      <c r="CO786">
        <v>0</v>
      </c>
      <c r="CP786" s="17">
        <v>1</v>
      </c>
      <c r="CQ786">
        <v>6.9000000000000006E-2</v>
      </c>
      <c r="CR786">
        <v>47</v>
      </c>
      <c r="CS786">
        <v>1</v>
      </c>
      <c r="CT786">
        <v>0</v>
      </c>
      <c r="CU786">
        <v>31</v>
      </c>
      <c r="DA786" s="33" t="s">
        <v>85</v>
      </c>
    </row>
    <row r="787" spans="1:105" x14ac:dyDescent="0.25">
      <c r="A787">
        <v>786</v>
      </c>
      <c r="B787">
        <v>53</v>
      </c>
      <c r="C787" s="24" t="s">
        <v>4020</v>
      </c>
      <c r="D787" s="12">
        <v>8.5299999999999994</v>
      </c>
      <c r="E787" s="13">
        <f t="shared" ref="E787:E797" si="141">D787/F787</f>
        <v>0.92818280739934711</v>
      </c>
      <c r="F787" s="7">
        <v>9.19</v>
      </c>
      <c r="G787" s="7">
        <f t="shared" si="137"/>
        <v>7.6018171926006524</v>
      </c>
      <c r="H787" s="15">
        <f t="shared" si="138"/>
        <v>9.4581828073993464</v>
      </c>
      <c r="I787" s="11">
        <f>IFERROR(F787/SQRT(F787^2+U787), "X")</f>
        <v>0.4255103448500257</v>
      </c>
      <c r="J787" s="32">
        <f>IFERROR(SQRT((1-I787^2)/U787), "X")</f>
        <v>4.630145210555231E-2</v>
      </c>
      <c r="K787" s="32">
        <f t="shared" si="139"/>
        <v>21.59759477349272</v>
      </c>
      <c r="L787" s="8">
        <v>1</v>
      </c>
      <c r="M787" s="9">
        <v>0</v>
      </c>
      <c r="N787" s="8">
        <v>0</v>
      </c>
      <c r="O787" s="9">
        <v>1</v>
      </c>
      <c r="P787" s="9">
        <v>0</v>
      </c>
      <c r="Q787" s="9">
        <v>0</v>
      </c>
      <c r="R787" s="9">
        <v>0</v>
      </c>
      <c r="S787" s="8">
        <v>389</v>
      </c>
      <c r="T787" s="9">
        <v>6</v>
      </c>
      <c r="U787" s="9">
        <f t="shared" si="140"/>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W787+X787+6</f>
        <v>33.92</v>
      </c>
      <c r="BN787">
        <v>1</v>
      </c>
      <c r="BO787">
        <v>0</v>
      </c>
      <c r="BP787">
        <v>0</v>
      </c>
      <c r="BQ787">
        <v>0</v>
      </c>
      <c r="BR787">
        <v>0</v>
      </c>
      <c r="BS787">
        <v>0</v>
      </c>
      <c r="BT787">
        <v>0</v>
      </c>
      <c r="BU787" s="17">
        <v>0</v>
      </c>
      <c r="BV787">
        <v>0</v>
      </c>
      <c r="BW787">
        <v>0</v>
      </c>
      <c r="BX787">
        <v>1</v>
      </c>
      <c r="BY787" s="17">
        <v>0</v>
      </c>
      <c r="BZ787">
        <v>0</v>
      </c>
      <c r="CA787">
        <v>0</v>
      </c>
      <c r="CB787">
        <v>0</v>
      </c>
      <c r="CC787">
        <v>0</v>
      </c>
      <c r="CD787" s="17">
        <v>0</v>
      </c>
      <c r="CE787">
        <v>0</v>
      </c>
      <c r="CF787">
        <v>0</v>
      </c>
      <c r="CG787">
        <v>1</v>
      </c>
      <c r="CH787">
        <v>0</v>
      </c>
      <c r="CI787">
        <v>0</v>
      </c>
      <c r="CJ787">
        <v>0</v>
      </c>
      <c r="CK787">
        <v>1</v>
      </c>
      <c r="CL787">
        <v>0</v>
      </c>
      <c r="CM787">
        <v>0</v>
      </c>
      <c r="CN787">
        <v>0</v>
      </c>
      <c r="CO787">
        <v>1</v>
      </c>
      <c r="CP787" s="17">
        <v>0</v>
      </c>
      <c r="CQ787">
        <v>0.76700000000000002</v>
      </c>
      <c r="CR787">
        <v>347</v>
      </c>
      <c r="CS787">
        <v>1</v>
      </c>
      <c r="CT787">
        <v>0</v>
      </c>
      <c r="CU787">
        <v>17</v>
      </c>
      <c r="DA787" s="33" t="s">
        <v>85</v>
      </c>
    </row>
    <row r="788" spans="1:105" x14ac:dyDescent="0.25">
      <c r="A788">
        <v>787</v>
      </c>
      <c r="B788">
        <v>53</v>
      </c>
      <c r="C788" s="24" t="s">
        <v>4020</v>
      </c>
      <c r="D788" s="12">
        <v>7.51</v>
      </c>
      <c r="E788" s="13">
        <f t="shared" si="141"/>
        <v>1.0080536912751676</v>
      </c>
      <c r="F788" s="7">
        <v>7.45</v>
      </c>
      <c r="G788" s="7">
        <f t="shared" si="137"/>
        <v>6.5019463087248326</v>
      </c>
      <c r="H788" s="15">
        <f t="shared" si="138"/>
        <v>8.518053691275167</v>
      </c>
      <c r="I788" s="11">
        <f>IFERROR(F788/SQRT(F788^2+U788), "X")</f>
        <v>0.4409113869173576</v>
      </c>
      <c r="J788" s="32">
        <f>IFERROR(SQRT((1-I788^2)/U788), "X")</f>
        <v>5.9182736498974167E-2</v>
      </c>
      <c r="K788" s="32">
        <f t="shared" si="139"/>
        <v>16.896819227298376</v>
      </c>
      <c r="L788" s="8">
        <v>1</v>
      </c>
      <c r="M788" s="9">
        <v>0</v>
      </c>
      <c r="N788" s="8">
        <v>0</v>
      </c>
      <c r="O788" s="9">
        <v>1</v>
      </c>
      <c r="P788" s="9">
        <v>0</v>
      </c>
      <c r="Q788" s="9">
        <v>0</v>
      </c>
      <c r="R788" s="9">
        <v>0</v>
      </c>
      <c r="S788" s="8">
        <v>237</v>
      </c>
      <c r="T788" s="9">
        <v>6</v>
      </c>
      <c r="U788" s="9">
        <f t="shared" si="140"/>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W788+X788+6</f>
        <v>33.92</v>
      </c>
      <c r="BN788">
        <v>1</v>
      </c>
      <c r="BO788">
        <v>0</v>
      </c>
      <c r="BP788">
        <v>0</v>
      </c>
      <c r="BQ788">
        <v>0</v>
      </c>
      <c r="BR788">
        <v>0</v>
      </c>
      <c r="BS788">
        <v>0</v>
      </c>
      <c r="BT788">
        <v>0</v>
      </c>
      <c r="BU788" s="17">
        <v>0</v>
      </c>
      <c r="BV788">
        <v>0</v>
      </c>
      <c r="BW788">
        <v>0</v>
      </c>
      <c r="BX788">
        <v>1</v>
      </c>
      <c r="BY788" s="17">
        <v>0</v>
      </c>
      <c r="BZ788">
        <v>0</v>
      </c>
      <c r="CA788">
        <v>0</v>
      </c>
      <c r="CB788">
        <v>0</v>
      </c>
      <c r="CC788">
        <v>0</v>
      </c>
      <c r="CD788" s="17">
        <v>0</v>
      </c>
      <c r="CE788">
        <v>0</v>
      </c>
      <c r="CF788">
        <v>0</v>
      </c>
      <c r="CG788">
        <v>1</v>
      </c>
      <c r="CH788">
        <v>0</v>
      </c>
      <c r="CI788">
        <v>0</v>
      </c>
      <c r="CJ788">
        <v>0</v>
      </c>
      <c r="CK788">
        <v>1</v>
      </c>
      <c r="CL788">
        <v>0</v>
      </c>
      <c r="CM788">
        <v>0</v>
      </c>
      <c r="CN788">
        <v>0</v>
      </c>
      <c r="CO788">
        <v>1</v>
      </c>
      <c r="CP788" s="17">
        <v>0</v>
      </c>
      <c r="CQ788">
        <v>0.76700000000000002</v>
      </c>
      <c r="CR788">
        <v>347</v>
      </c>
      <c r="CS788">
        <v>1</v>
      </c>
      <c r="CT788">
        <v>0</v>
      </c>
      <c r="CU788">
        <v>17</v>
      </c>
      <c r="DA788" s="33" t="s">
        <v>85</v>
      </c>
    </row>
    <row r="789" spans="1:105" x14ac:dyDescent="0.25">
      <c r="A789">
        <v>788</v>
      </c>
      <c r="B789">
        <v>53</v>
      </c>
      <c r="C789" s="24" t="s">
        <v>4020</v>
      </c>
      <c r="D789" s="12">
        <v>6.04</v>
      </c>
      <c r="E789" s="13">
        <f t="shared" si="141"/>
        <v>1.6547945205479453</v>
      </c>
      <c r="F789" s="7">
        <v>3.65</v>
      </c>
      <c r="G789" s="7">
        <f t="shared" si="137"/>
        <v>4.385205479452055</v>
      </c>
      <c r="H789" s="15">
        <f t="shared" si="138"/>
        <v>7.6947945205479451</v>
      </c>
      <c r="I789" s="11">
        <f>IFERROR(F789/SQRT(F789^2+U789), "X")</f>
        <v>0.23447470277510901</v>
      </c>
      <c r="J789" s="32">
        <f>IFERROR(SQRT((1-I789^2)/U789), "X")</f>
        <v>6.4239644595920284E-2</v>
      </c>
      <c r="K789" s="32">
        <f t="shared" si="139"/>
        <v>15.566711277594891</v>
      </c>
      <c r="L789" s="8">
        <v>1</v>
      </c>
      <c r="M789" s="9">
        <v>0</v>
      </c>
      <c r="N789" s="8">
        <v>0</v>
      </c>
      <c r="O789" s="9">
        <v>1</v>
      </c>
      <c r="P789" s="9">
        <v>0</v>
      </c>
      <c r="Q789" s="9">
        <v>0</v>
      </c>
      <c r="R789" s="9">
        <v>0</v>
      </c>
      <c r="S789" s="8">
        <v>237</v>
      </c>
      <c r="T789" s="9">
        <v>7</v>
      </c>
      <c r="U789" s="9">
        <f t="shared" si="140"/>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W789+X789+6</f>
        <v>33.92</v>
      </c>
      <c r="BN789">
        <v>0</v>
      </c>
      <c r="BO789">
        <v>0</v>
      </c>
      <c r="BP789">
        <v>0</v>
      </c>
      <c r="BQ789">
        <v>0</v>
      </c>
      <c r="BR789">
        <v>1</v>
      </c>
      <c r="BS789">
        <v>0</v>
      </c>
      <c r="BT789">
        <v>0</v>
      </c>
      <c r="BU789" s="17">
        <v>0</v>
      </c>
      <c r="BV789">
        <v>0</v>
      </c>
      <c r="BW789">
        <v>0</v>
      </c>
      <c r="BX789">
        <v>1</v>
      </c>
      <c r="BY789" s="17">
        <v>0</v>
      </c>
      <c r="BZ789">
        <v>0</v>
      </c>
      <c r="CA789">
        <v>0</v>
      </c>
      <c r="CB789">
        <v>0</v>
      </c>
      <c r="CC789">
        <v>0</v>
      </c>
      <c r="CD789" s="17">
        <v>0</v>
      </c>
      <c r="CE789">
        <v>0</v>
      </c>
      <c r="CF789">
        <v>0</v>
      </c>
      <c r="CG789">
        <v>1</v>
      </c>
      <c r="CH789">
        <v>0</v>
      </c>
      <c r="CI789">
        <v>0</v>
      </c>
      <c r="CJ789">
        <v>0</v>
      </c>
      <c r="CK789">
        <v>1</v>
      </c>
      <c r="CL789">
        <v>0</v>
      </c>
      <c r="CM789">
        <v>0</v>
      </c>
      <c r="CN789">
        <v>0</v>
      </c>
      <c r="CO789">
        <v>1</v>
      </c>
      <c r="CP789" s="17">
        <v>0</v>
      </c>
      <c r="CQ789">
        <v>0.76700000000000002</v>
      </c>
      <c r="CR789">
        <v>347</v>
      </c>
      <c r="CS789">
        <v>1</v>
      </c>
      <c r="CT789">
        <v>0</v>
      </c>
      <c r="CU789">
        <v>17</v>
      </c>
      <c r="DA789" s="33" t="s">
        <v>85</v>
      </c>
    </row>
    <row r="790" spans="1:105" x14ac:dyDescent="0.25">
      <c r="A790">
        <v>789</v>
      </c>
      <c r="B790">
        <v>53</v>
      </c>
      <c r="C790" s="24" t="s">
        <v>4020</v>
      </c>
      <c r="D790" s="12">
        <v>3.87</v>
      </c>
      <c r="E790" s="13">
        <f t="shared" si="141"/>
        <v>1.3253424657534247</v>
      </c>
      <c r="F790" s="7">
        <v>2.92</v>
      </c>
      <c r="G790" s="7">
        <f t="shared" si="137"/>
        <v>2.5446575342465754</v>
      </c>
      <c r="H790" s="15">
        <f t="shared" si="138"/>
        <v>5.1953424657534253</v>
      </c>
      <c r="I790" s="11">
        <f>IFERROR(F790/SQRT(F790^2+U790), "X")</f>
        <v>0.18946408995865949</v>
      </c>
      <c r="J790" s="32">
        <f>IFERROR(SQRT((1-I790^2)/U790), "X")</f>
        <v>6.4884962314609412E-2</v>
      </c>
      <c r="K790" s="32">
        <f t="shared" si="139"/>
        <v>15.411891512724841</v>
      </c>
      <c r="L790" s="8">
        <v>1</v>
      </c>
      <c r="M790" s="9">
        <v>0</v>
      </c>
      <c r="N790" s="8">
        <v>0</v>
      </c>
      <c r="O790" s="9">
        <v>1</v>
      </c>
      <c r="P790" s="9">
        <v>0</v>
      </c>
      <c r="Q790" s="9">
        <v>0</v>
      </c>
      <c r="R790" s="9">
        <v>0</v>
      </c>
      <c r="S790" s="8">
        <v>237</v>
      </c>
      <c r="T790" s="9">
        <v>7</v>
      </c>
      <c r="U790" s="9">
        <f t="shared" si="140"/>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W790+X790+6</f>
        <v>33.92</v>
      </c>
      <c r="BN790">
        <v>0</v>
      </c>
      <c r="BO790">
        <v>0</v>
      </c>
      <c r="BP790">
        <v>0</v>
      </c>
      <c r="BQ790">
        <v>0</v>
      </c>
      <c r="BR790">
        <v>1</v>
      </c>
      <c r="BS790">
        <v>0</v>
      </c>
      <c r="BT790">
        <v>0</v>
      </c>
      <c r="BU790" s="17">
        <v>0</v>
      </c>
      <c r="BV790">
        <v>0</v>
      </c>
      <c r="BW790">
        <v>0</v>
      </c>
      <c r="BX790">
        <v>1</v>
      </c>
      <c r="BY790" s="17">
        <v>0</v>
      </c>
      <c r="BZ790">
        <v>0</v>
      </c>
      <c r="CA790">
        <v>0</v>
      </c>
      <c r="CB790">
        <v>0</v>
      </c>
      <c r="CC790">
        <v>0</v>
      </c>
      <c r="CD790" s="17">
        <v>0</v>
      </c>
      <c r="CE790">
        <v>0</v>
      </c>
      <c r="CF790">
        <v>0</v>
      </c>
      <c r="CG790">
        <v>1</v>
      </c>
      <c r="CH790">
        <v>0</v>
      </c>
      <c r="CI790">
        <v>0</v>
      </c>
      <c r="CJ790">
        <v>0</v>
      </c>
      <c r="CK790">
        <v>1</v>
      </c>
      <c r="CL790">
        <v>0</v>
      </c>
      <c r="CM790">
        <v>0</v>
      </c>
      <c r="CN790">
        <v>0</v>
      </c>
      <c r="CO790">
        <v>1</v>
      </c>
      <c r="CP790" s="17">
        <v>0</v>
      </c>
      <c r="CQ790">
        <v>0.76700000000000002</v>
      </c>
      <c r="CR790">
        <v>347</v>
      </c>
      <c r="CS790">
        <v>1</v>
      </c>
      <c r="CT790">
        <v>0</v>
      </c>
      <c r="CU790">
        <v>17</v>
      </c>
      <c r="DA790" s="33" t="s">
        <v>85</v>
      </c>
    </row>
    <row r="791" spans="1:105" x14ac:dyDescent="0.25">
      <c r="A791">
        <v>790</v>
      </c>
      <c r="B791">
        <v>53</v>
      </c>
      <c r="C791" s="24" t="s">
        <v>4020</v>
      </c>
      <c r="D791" s="12">
        <v>7.28</v>
      </c>
      <c r="E791" s="13">
        <f t="shared" si="141"/>
        <v>2.1927710843373496</v>
      </c>
      <c r="F791" s="7">
        <v>3.32</v>
      </c>
      <c r="G791" s="7">
        <f t="shared" si="137"/>
        <v>5.0872289156626511</v>
      </c>
      <c r="H791" s="15">
        <f t="shared" si="138"/>
        <v>9.4727710843373494</v>
      </c>
      <c r="I791" s="11">
        <f>IFERROR(F791/SQRT(F791^2+U791), "X")</f>
        <v>0.26579365338014427</v>
      </c>
      <c r="J791" s="32">
        <f>IFERROR(SQRT((1-I791^2)/U791), "X")</f>
        <v>8.0058329331368777E-2</v>
      </c>
      <c r="K791" s="32">
        <f t="shared" si="139"/>
        <v>12.49089268227055</v>
      </c>
      <c r="L791" s="8">
        <v>1</v>
      </c>
      <c r="M791" s="9">
        <v>0</v>
      </c>
      <c r="N791" s="8">
        <v>0</v>
      </c>
      <c r="O791" s="9">
        <v>1</v>
      </c>
      <c r="P791" s="9">
        <v>0</v>
      </c>
      <c r="Q791" s="9">
        <v>0</v>
      </c>
      <c r="R791" s="9">
        <v>0</v>
      </c>
      <c r="S791" s="8">
        <v>152</v>
      </c>
      <c r="T791" s="9">
        <v>6</v>
      </c>
      <c r="U791" s="9">
        <f t="shared" si="140"/>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W791+X791+6</f>
        <v>33.92</v>
      </c>
      <c r="BN791">
        <v>1</v>
      </c>
      <c r="BO791">
        <v>0</v>
      </c>
      <c r="BP791">
        <v>0</v>
      </c>
      <c r="BQ791">
        <v>0</v>
      </c>
      <c r="BR791">
        <v>0</v>
      </c>
      <c r="BS791">
        <v>0</v>
      </c>
      <c r="BT791">
        <v>0</v>
      </c>
      <c r="BU791" s="17">
        <v>0</v>
      </c>
      <c r="BV791">
        <v>0</v>
      </c>
      <c r="BW791">
        <v>0</v>
      </c>
      <c r="BX791">
        <v>1</v>
      </c>
      <c r="BY791" s="17">
        <v>0</v>
      </c>
      <c r="BZ791">
        <v>0</v>
      </c>
      <c r="CA791">
        <v>0</v>
      </c>
      <c r="CB791">
        <v>0</v>
      </c>
      <c r="CC791">
        <v>0</v>
      </c>
      <c r="CD791" s="17">
        <v>0</v>
      </c>
      <c r="CE791">
        <v>0</v>
      </c>
      <c r="CF791">
        <v>0</v>
      </c>
      <c r="CG791">
        <v>1</v>
      </c>
      <c r="CH791">
        <v>0</v>
      </c>
      <c r="CI791">
        <v>0</v>
      </c>
      <c r="CJ791">
        <v>0</v>
      </c>
      <c r="CK791">
        <v>1</v>
      </c>
      <c r="CL791">
        <v>0</v>
      </c>
      <c r="CM791">
        <v>0</v>
      </c>
      <c r="CN791">
        <v>0</v>
      </c>
      <c r="CO791">
        <v>1</v>
      </c>
      <c r="CP791" s="17">
        <v>0</v>
      </c>
      <c r="CQ791">
        <v>0.76700000000000002</v>
      </c>
      <c r="CR791">
        <v>347</v>
      </c>
      <c r="CS791">
        <v>1</v>
      </c>
      <c r="CT791">
        <v>0</v>
      </c>
      <c r="CU791">
        <v>17</v>
      </c>
      <c r="DA791" s="33" t="s">
        <v>85</v>
      </c>
    </row>
    <row r="792" spans="1:105" x14ac:dyDescent="0.25">
      <c r="A792">
        <v>791</v>
      </c>
      <c r="B792">
        <v>53</v>
      </c>
      <c r="C792" s="24" t="s">
        <v>4020</v>
      </c>
      <c r="D792" s="12">
        <v>0.32</v>
      </c>
      <c r="E792" s="13">
        <f t="shared" si="141"/>
        <v>4</v>
      </c>
      <c r="F792" s="7">
        <v>0.08</v>
      </c>
      <c r="G792" s="7">
        <f t="shared" si="137"/>
        <v>-3.68</v>
      </c>
      <c r="H792" s="15">
        <f t="shared" si="138"/>
        <v>4.32</v>
      </c>
      <c r="I792" s="11">
        <f>IFERROR(F792/SQRT(F792^2+U792), "X")</f>
        <v>6.6665185234566068E-3</v>
      </c>
      <c r="J792" s="32">
        <f>IFERROR(SQRT((1-I792^2)/U792), "X")</f>
        <v>8.3331481543207589E-2</v>
      </c>
      <c r="K792" s="32">
        <f t="shared" si="139"/>
        <v>12.000266663703769</v>
      </c>
      <c r="L792" s="8">
        <v>1</v>
      </c>
      <c r="M792" s="9">
        <v>0</v>
      </c>
      <c r="N792" s="8">
        <v>0</v>
      </c>
      <c r="O792" s="9">
        <v>1</v>
      </c>
      <c r="P792" s="9">
        <v>0</v>
      </c>
      <c r="Q792" s="9">
        <v>0</v>
      </c>
      <c r="R792" s="9">
        <v>0</v>
      </c>
      <c r="S792" s="8">
        <v>152</v>
      </c>
      <c r="T792" s="9">
        <v>7</v>
      </c>
      <c r="U792" s="9">
        <f t="shared" si="140"/>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W792+X792+6</f>
        <v>33.92</v>
      </c>
      <c r="BN792">
        <v>0</v>
      </c>
      <c r="BO792">
        <v>0</v>
      </c>
      <c r="BP792">
        <v>0</v>
      </c>
      <c r="BQ792">
        <v>0</v>
      </c>
      <c r="BR792">
        <v>1</v>
      </c>
      <c r="BS792">
        <v>0</v>
      </c>
      <c r="BT792">
        <v>0</v>
      </c>
      <c r="BU792" s="17">
        <v>0</v>
      </c>
      <c r="BV792">
        <v>0</v>
      </c>
      <c r="BW792">
        <v>0</v>
      </c>
      <c r="BX792">
        <v>1</v>
      </c>
      <c r="BY792" s="17">
        <v>0</v>
      </c>
      <c r="BZ792">
        <v>0</v>
      </c>
      <c r="CA792">
        <v>0</v>
      </c>
      <c r="CB792">
        <v>0</v>
      </c>
      <c r="CC792">
        <v>0</v>
      </c>
      <c r="CD792" s="17">
        <v>0</v>
      </c>
      <c r="CE792">
        <v>0</v>
      </c>
      <c r="CF792">
        <v>0</v>
      </c>
      <c r="CG792">
        <v>1</v>
      </c>
      <c r="CH792">
        <v>0</v>
      </c>
      <c r="CI792">
        <v>0</v>
      </c>
      <c r="CJ792">
        <v>0</v>
      </c>
      <c r="CK792">
        <v>1</v>
      </c>
      <c r="CL792">
        <v>0</v>
      </c>
      <c r="CM792">
        <v>0</v>
      </c>
      <c r="CN792">
        <v>0</v>
      </c>
      <c r="CO792">
        <v>1</v>
      </c>
      <c r="CP792" s="17">
        <v>0</v>
      </c>
      <c r="CQ792">
        <v>0.76700000000000002</v>
      </c>
      <c r="CR792">
        <v>347</v>
      </c>
      <c r="CS792">
        <v>1</v>
      </c>
      <c r="CT792">
        <v>0</v>
      </c>
      <c r="CU792">
        <v>17</v>
      </c>
      <c r="DA792" s="33" t="s">
        <v>85</v>
      </c>
    </row>
    <row r="793" spans="1:105" x14ac:dyDescent="0.25">
      <c r="A793">
        <v>792</v>
      </c>
      <c r="B793">
        <v>53</v>
      </c>
      <c r="C793" s="24" t="s">
        <v>4020</v>
      </c>
      <c r="D793" s="12">
        <v>-0.45</v>
      </c>
      <c r="E793" s="13">
        <f t="shared" si="141"/>
        <v>10</v>
      </c>
      <c r="F793" s="7">
        <v>-4.4999999999999998E-2</v>
      </c>
      <c r="G793" s="7">
        <f t="shared" si="137"/>
        <v>-10.45</v>
      </c>
      <c r="H793" s="15">
        <f t="shared" si="138"/>
        <v>9.5500000000000007</v>
      </c>
      <c r="I793" s="11">
        <f>IFERROR(F793/SQRT(F793^2+U793), "X")</f>
        <v>-3.749973633090588E-3</v>
      </c>
      <c r="J793" s="32">
        <f>IFERROR(SQRT((1-I793^2)/U793), "X")</f>
        <v>8.3332747402013074E-2</v>
      </c>
      <c r="K793" s="32">
        <f t="shared" si="139"/>
        <v>12.00008437470337</v>
      </c>
      <c r="L793" s="8">
        <v>1</v>
      </c>
      <c r="M793" s="9">
        <v>0</v>
      </c>
      <c r="N793" s="8">
        <v>0</v>
      </c>
      <c r="O793" s="9">
        <v>1</v>
      </c>
      <c r="P793" s="9">
        <v>0</v>
      </c>
      <c r="Q793" s="9">
        <v>0</v>
      </c>
      <c r="R793" s="9">
        <v>0</v>
      </c>
      <c r="S793" s="8">
        <v>152</v>
      </c>
      <c r="T793" s="9">
        <v>7</v>
      </c>
      <c r="U793" s="9">
        <f t="shared" si="140"/>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W793+X793+6</f>
        <v>33.92</v>
      </c>
      <c r="BN793">
        <v>0</v>
      </c>
      <c r="BO793">
        <v>0</v>
      </c>
      <c r="BP793">
        <v>0</v>
      </c>
      <c r="BQ793">
        <v>0</v>
      </c>
      <c r="BR793">
        <v>1</v>
      </c>
      <c r="BS793">
        <v>0</v>
      </c>
      <c r="BT793">
        <v>0</v>
      </c>
      <c r="BU793" s="17">
        <v>0</v>
      </c>
      <c r="BV793">
        <v>0</v>
      </c>
      <c r="BW793">
        <v>0</v>
      </c>
      <c r="BX793">
        <v>1</v>
      </c>
      <c r="BY793" s="17">
        <v>0</v>
      </c>
      <c r="BZ793">
        <v>0</v>
      </c>
      <c r="CA793">
        <v>0</v>
      </c>
      <c r="CB793">
        <v>0</v>
      </c>
      <c r="CC793">
        <v>0</v>
      </c>
      <c r="CD793" s="17">
        <v>0</v>
      </c>
      <c r="CE793">
        <v>0</v>
      </c>
      <c r="CF793">
        <v>0</v>
      </c>
      <c r="CG793">
        <v>1</v>
      </c>
      <c r="CH793">
        <v>0</v>
      </c>
      <c r="CI793">
        <v>0</v>
      </c>
      <c r="CJ793">
        <v>0</v>
      </c>
      <c r="CK793">
        <v>1</v>
      </c>
      <c r="CL793">
        <v>0</v>
      </c>
      <c r="CM793">
        <v>0</v>
      </c>
      <c r="CN793">
        <v>0</v>
      </c>
      <c r="CO793">
        <v>1</v>
      </c>
      <c r="CP793" s="17">
        <v>0</v>
      </c>
      <c r="CQ793">
        <v>0.76700000000000002</v>
      </c>
      <c r="CR793">
        <v>347</v>
      </c>
      <c r="CS793">
        <v>1</v>
      </c>
      <c r="CT793">
        <v>0</v>
      </c>
      <c r="CU793">
        <v>17</v>
      </c>
      <c r="DA793" s="33" t="s">
        <v>85</v>
      </c>
    </row>
    <row r="794" spans="1:105" x14ac:dyDescent="0.25">
      <c r="A794">
        <v>793</v>
      </c>
      <c r="B794">
        <v>53</v>
      </c>
      <c r="C794" s="24" t="s">
        <v>4020</v>
      </c>
      <c r="D794" s="12">
        <v>2.2200000000000002</v>
      </c>
      <c r="E794" s="13">
        <f t="shared" si="141"/>
        <v>2.3368421052631581</v>
      </c>
      <c r="F794" s="7">
        <v>0.95</v>
      </c>
      <c r="G794" s="7">
        <f t="shared" si="137"/>
        <v>-0.11684210526315786</v>
      </c>
      <c r="H794" s="15">
        <f t="shared" si="138"/>
        <v>4.5568421052631578</v>
      </c>
      <c r="I794" s="11">
        <f>IFERROR(F794/SQRT(F794^2+U794), "X")</f>
        <v>6.3918016547565334E-2</v>
      </c>
      <c r="J794" s="32">
        <f>IFERROR(SQRT((1-I794^2)/U794), "X")</f>
        <v>6.7282122681647724E-2</v>
      </c>
      <c r="K794" s="32">
        <f t="shared" si="139"/>
        <v>14.86278910568269</v>
      </c>
      <c r="L794" s="8">
        <v>1</v>
      </c>
      <c r="M794" s="9">
        <v>0</v>
      </c>
      <c r="N794" s="8">
        <v>0</v>
      </c>
      <c r="O794" s="9">
        <v>1</v>
      </c>
      <c r="P794" s="9">
        <v>0</v>
      </c>
      <c r="Q794" s="9">
        <v>0</v>
      </c>
      <c r="R794" s="9">
        <v>0</v>
      </c>
      <c r="S794" s="8">
        <v>237</v>
      </c>
      <c r="T794" s="9">
        <v>16</v>
      </c>
      <c r="U794" s="9">
        <f t="shared" si="140"/>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W794+X794+6</f>
        <v>33.92</v>
      </c>
      <c r="BN794">
        <v>1</v>
      </c>
      <c r="BO794">
        <v>0</v>
      </c>
      <c r="BP794">
        <v>0</v>
      </c>
      <c r="BQ794">
        <v>0</v>
      </c>
      <c r="BR794">
        <v>0</v>
      </c>
      <c r="BS794">
        <v>0</v>
      </c>
      <c r="BT794">
        <v>0</v>
      </c>
      <c r="BU794" s="17">
        <v>0</v>
      </c>
      <c r="BV794">
        <v>1</v>
      </c>
      <c r="BW794">
        <v>0</v>
      </c>
      <c r="BX794">
        <v>0</v>
      </c>
      <c r="BY794" s="17">
        <v>0</v>
      </c>
      <c r="BZ794">
        <v>0</v>
      </c>
      <c r="CA794">
        <v>0</v>
      </c>
      <c r="CB794">
        <v>0</v>
      </c>
      <c r="CC794">
        <v>0</v>
      </c>
      <c r="CD794" s="17">
        <v>0</v>
      </c>
      <c r="CE794">
        <v>1</v>
      </c>
      <c r="CF794">
        <v>1</v>
      </c>
      <c r="CG794">
        <v>0</v>
      </c>
      <c r="CH794">
        <v>0</v>
      </c>
      <c r="CI794">
        <v>0</v>
      </c>
      <c r="CJ794">
        <v>0</v>
      </c>
      <c r="CK794">
        <v>1</v>
      </c>
      <c r="CL794">
        <v>0</v>
      </c>
      <c r="CM794">
        <v>0</v>
      </c>
      <c r="CN794">
        <v>0</v>
      </c>
      <c r="CO794">
        <v>1</v>
      </c>
      <c r="CP794" s="17">
        <v>0</v>
      </c>
      <c r="CQ794">
        <v>0.76700000000000002</v>
      </c>
      <c r="CR794">
        <v>347</v>
      </c>
      <c r="CS794">
        <v>1</v>
      </c>
      <c r="CT794">
        <v>0</v>
      </c>
      <c r="CU794">
        <v>17</v>
      </c>
      <c r="DA794" s="33" t="s">
        <v>85</v>
      </c>
    </row>
    <row r="795" spans="1:105" x14ac:dyDescent="0.25">
      <c r="A795">
        <v>794</v>
      </c>
      <c r="B795">
        <v>53</v>
      </c>
      <c r="C795" s="24" t="s">
        <v>4020</v>
      </c>
      <c r="D795" s="12">
        <v>4.82</v>
      </c>
      <c r="E795" s="13">
        <f t="shared" si="141"/>
        <v>2.9036144578313254</v>
      </c>
      <c r="F795" s="7">
        <v>1.66</v>
      </c>
      <c r="G795" s="7">
        <f t="shared" si="137"/>
        <v>1.9163855421686748</v>
      </c>
      <c r="H795" s="15">
        <f t="shared" si="138"/>
        <v>7.7236144578313262</v>
      </c>
      <c r="I795" s="11">
        <f>IFERROR(F795/SQRT(F795^2+U795), "X")</f>
        <v>0.1112227868108151</v>
      </c>
      <c r="J795" s="32">
        <f>IFERROR(SQRT((1-I795^2)/U795), "X")</f>
        <v>6.7001678801695844E-2</v>
      </c>
      <c r="K795" s="32">
        <f t="shared" si="139"/>
        <v>14.924999162479038</v>
      </c>
      <c r="L795" s="8">
        <v>1</v>
      </c>
      <c r="M795" s="9">
        <v>0</v>
      </c>
      <c r="N795" s="8">
        <v>0</v>
      </c>
      <c r="O795" s="9">
        <v>1</v>
      </c>
      <c r="P795" s="9">
        <v>0</v>
      </c>
      <c r="Q795" s="9">
        <v>0</v>
      </c>
      <c r="R795" s="9">
        <v>0</v>
      </c>
      <c r="S795" s="8">
        <v>237</v>
      </c>
      <c r="T795" s="9">
        <v>16</v>
      </c>
      <c r="U795" s="9">
        <f t="shared" si="140"/>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W795+X795+6</f>
        <v>33.92</v>
      </c>
      <c r="BN795">
        <v>1</v>
      </c>
      <c r="BO795">
        <v>0</v>
      </c>
      <c r="BP795">
        <v>0</v>
      </c>
      <c r="BQ795">
        <v>0</v>
      </c>
      <c r="BR795">
        <v>0</v>
      </c>
      <c r="BS795">
        <v>0</v>
      </c>
      <c r="BT795">
        <v>0</v>
      </c>
      <c r="BU795" s="17">
        <v>0</v>
      </c>
      <c r="BV795">
        <v>1</v>
      </c>
      <c r="BW795">
        <v>0</v>
      </c>
      <c r="BX795">
        <v>0</v>
      </c>
      <c r="BY795" s="17">
        <v>0</v>
      </c>
      <c r="BZ795">
        <v>0</v>
      </c>
      <c r="CA795">
        <v>0</v>
      </c>
      <c r="CB795">
        <v>0</v>
      </c>
      <c r="CC795">
        <v>0</v>
      </c>
      <c r="CD795" s="17">
        <v>0</v>
      </c>
      <c r="CE795">
        <v>1</v>
      </c>
      <c r="CF795">
        <v>1</v>
      </c>
      <c r="CG795">
        <v>0</v>
      </c>
      <c r="CH795">
        <v>0</v>
      </c>
      <c r="CI795">
        <v>0</v>
      </c>
      <c r="CJ795">
        <v>0</v>
      </c>
      <c r="CK795">
        <v>1</v>
      </c>
      <c r="CL795">
        <v>0</v>
      </c>
      <c r="CM795">
        <v>0</v>
      </c>
      <c r="CN795">
        <v>0</v>
      </c>
      <c r="CO795">
        <v>1</v>
      </c>
      <c r="CP795" s="17">
        <v>0</v>
      </c>
      <c r="CQ795">
        <v>0.76700000000000002</v>
      </c>
      <c r="CR795">
        <v>347</v>
      </c>
      <c r="CS795">
        <v>1</v>
      </c>
      <c r="CT795">
        <v>0</v>
      </c>
      <c r="CU795">
        <v>17</v>
      </c>
      <c r="DA795" s="33" t="s">
        <v>85</v>
      </c>
    </row>
    <row r="796" spans="1:105" x14ac:dyDescent="0.25">
      <c r="A796">
        <v>795</v>
      </c>
      <c r="B796">
        <v>53</v>
      </c>
      <c r="C796" s="24" t="s">
        <v>4020</v>
      </c>
      <c r="D796" s="12">
        <v>9.76</v>
      </c>
      <c r="E796" s="13">
        <f t="shared" si="141"/>
        <v>2.8208092485549132</v>
      </c>
      <c r="F796" s="7">
        <v>3.46</v>
      </c>
      <c r="G796" s="7">
        <f t="shared" si="137"/>
        <v>6.9391907514450866</v>
      </c>
      <c r="H796" s="15">
        <f t="shared" si="138"/>
        <v>12.580809248554914</v>
      </c>
      <c r="I796" s="11">
        <f>IFERROR(F796/SQRT(F796^2+U796), "X")</f>
        <v>0.17611584209363634</v>
      </c>
      <c r="J796" s="32">
        <f>IFERROR(SQRT((1-I796^2)/U796), "X")</f>
        <v>5.0900532397004726E-2</v>
      </c>
      <c r="K796" s="32">
        <f t="shared" si="139"/>
        <v>19.646159930123748</v>
      </c>
      <c r="L796" s="8">
        <v>1</v>
      </c>
      <c r="M796" s="9">
        <v>0</v>
      </c>
      <c r="N796" s="8">
        <v>0</v>
      </c>
      <c r="O796" s="9">
        <v>1</v>
      </c>
      <c r="P796" s="9">
        <v>0</v>
      </c>
      <c r="Q796" s="9">
        <v>0</v>
      </c>
      <c r="R796" s="9">
        <v>0</v>
      </c>
      <c r="S796" s="8">
        <v>389</v>
      </c>
      <c r="T796" s="9">
        <v>14</v>
      </c>
      <c r="U796" s="9">
        <f t="shared" si="140"/>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W796+X796+6</f>
        <v>33.92</v>
      </c>
      <c r="BN796">
        <v>0</v>
      </c>
      <c r="BO796">
        <v>0</v>
      </c>
      <c r="BP796">
        <v>0</v>
      </c>
      <c r="BQ796">
        <v>0</v>
      </c>
      <c r="BR796">
        <v>1</v>
      </c>
      <c r="BS796">
        <v>0</v>
      </c>
      <c r="BT796">
        <v>0</v>
      </c>
      <c r="BU796" s="17">
        <v>0</v>
      </c>
      <c r="BV796">
        <v>1</v>
      </c>
      <c r="BW796">
        <v>0</v>
      </c>
      <c r="BX796">
        <v>0</v>
      </c>
      <c r="BY796" s="17">
        <v>0</v>
      </c>
      <c r="BZ796">
        <v>0</v>
      </c>
      <c r="CA796">
        <v>0</v>
      </c>
      <c r="CB796">
        <v>0</v>
      </c>
      <c r="CC796">
        <v>0</v>
      </c>
      <c r="CD796" s="17">
        <v>0</v>
      </c>
      <c r="CE796">
        <v>0</v>
      </c>
      <c r="CF796">
        <v>0</v>
      </c>
      <c r="CG796">
        <v>1</v>
      </c>
      <c r="CH796">
        <v>1</v>
      </c>
      <c r="CI796">
        <v>0</v>
      </c>
      <c r="CJ796">
        <v>0</v>
      </c>
      <c r="CK796">
        <v>1</v>
      </c>
      <c r="CL796">
        <v>0</v>
      </c>
      <c r="CM796">
        <v>0</v>
      </c>
      <c r="CN796">
        <v>0</v>
      </c>
      <c r="CO796">
        <v>1</v>
      </c>
      <c r="CP796" s="17">
        <v>0</v>
      </c>
      <c r="CQ796">
        <v>0.76700000000000002</v>
      </c>
      <c r="CR796">
        <v>347</v>
      </c>
      <c r="CS796">
        <v>1</v>
      </c>
      <c r="CT796">
        <v>0</v>
      </c>
      <c r="CU796">
        <v>17</v>
      </c>
      <c r="DA796" s="33" t="s">
        <v>85</v>
      </c>
    </row>
    <row r="797" spans="1:105" x14ac:dyDescent="0.25">
      <c r="A797">
        <v>796</v>
      </c>
      <c r="B797">
        <v>53</v>
      </c>
      <c r="C797" s="24" t="s">
        <v>4020</v>
      </c>
      <c r="D797" s="12">
        <v>12.12</v>
      </c>
      <c r="E797" s="13">
        <f t="shared" si="141"/>
        <v>3.8113207547169807</v>
      </c>
      <c r="F797" s="7">
        <v>3.18</v>
      </c>
      <c r="G797" s="7">
        <f t="shared" si="137"/>
        <v>8.3086792452830185</v>
      </c>
      <c r="H797" s="15">
        <f t="shared" si="138"/>
        <v>15.93132075471698</v>
      </c>
      <c r="I797" s="11">
        <f>IFERROR(F797/SQRT(F797^2+U797), "X")</f>
        <v>6.4694677588783278E-2</v>
      </c>
      <c r="J797" s="32">
        <f>IFERROR(SQRT((1-I797^2)/U797), "X")</f>
        <v>2.0344238235466439E-2</v>
      </c>
      <c r="K797" s="32">
        <f t="shared" si="139"/>
        <v>49.153966269264579</v>
      </c>
      <c r="L797" s="8">
        <v>1</v>
      </c>
      <c r="M797" s="9">
        <v>0</v>
      </c>
      <c r="N797" s="8">
        <v>0</v>
      </c>
      <c r="O797" s="9">
        <v>1</v>
      </c>
      <c r="P797" s="9">
        <v>0</v>
      </c>
      <c r="Q797" s="9">
        <v>0</v>
      </c>
      <c r="R797" s="9">
        <v>0</v>
      </c>
      <c r="S797" s="8">
        <v>2421</v>
      </c>
      <c r="T797" s="9">
        <v>14</v>
      </c>
      <c r="U797" s="9">
        <f t="shared" si="140"/>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W797+X797+6</f>
        <v>33.92</v>
      </c>
      <c r="BN797">
        <v>0</v>
      </c>
      <c r="BO797">
        <v>0</v>
      </c>
      <c r="BP797">
        <v>0</v>
      </c>
      <c r="BQ797">
        <v>0</v>
      </c>
      <c r="BR797">
        <v>1</v>
      </c>
      <c r="BS797">
        <v>0</v>
      </c>
      <c r="BT797">
        <v>0</v>
      </c>
      <c r="BU797" s="17">
        <v>0</v>
      </c>
      <c r="BV797">
        <v>1</v>
      </c>
      <c r="BW797">
        <v>0</v>
      </c>
      <c r="BX797">
        <v>0</v>
      </c>
      <c r="BY797" s="17">
        <v>0</v>
      </c>
      <c r="BZ797">
        <v>0</v>
      </c>
      <c r="CA797">
        <v>0</v>
      </c>
      <c r="CB797">
        <v>0</v>
      </c>
      <c r="CC797">
        <v>0</v>
      </c>
      <c r="CD797" s="17">
        <v>0</v>
      </c>
      <c r="CE797">
        <v>0</v>
      </c>
      <c r="CF797">
        <v>0</v>
      </c>
      <c r="CG797">
        <v>1</v>
      </c>
      <c r="CH797">
        <v>1</v>
      </c>
      <c r="CI797">
        <v>0</v>
      </c>
      <c r="CJ797">
        <v>0</v>
      </c>
      <c r="CK797">
        <v>1</v>
      </c>
      <c r="CL797">
        <v>0</v>
      </c>
      <c r="CM797">
        <v>0</v>
      </c>
      <c r="CN797">
        <v>0</v>
      </c>
      <c r="CO797">
        <v>1</v>
      </c>
      <c r="CP797" s="17">
        <v>0</v>
      </c>
      <c r="CQ797">
        <v>0.76700000000000002</v>
      </c>
      <c r="CR797">
        <v>347</v>
      </c>
      <c r="CS797">
        <v>1</v>
      </c>
      <c r="CT797">
        <v>0</v>
      </c>
      <c r="CU797">
        <v>17</v>
      </c>
      <c r="DA797" s="33" t="s">
        <v>85</v>
      </c>
    </row>
    <row r="798" spans="1:105" x14ac:dyDescent="0.25">
      <c r="A798">
        <v>797</v>
      </c>
      <c r="B798">
        <v>54</v>
      </c>
      <c r="C798" s="24" t="s">
        <v>483</v>
      </c>
      <c r="D798" s="12">
        <v>1.580170904221512</v>
      </c>
      <c r="E798" s="13">
        <v>0.1374061655844793</v>
      </c>
      <c r="F798" s="7">
        <v>11.5</v>
      </c>
      <c r="G798" s="7">
        <f t="shared" si="137"/>
        <v>1.4427647386370326</v>
      </c>
      <c r="H798" s="15">
        <f t="shared" si="138"/>
        <v>1.7175770698059913</v>
      </c>
      <c r="I798" s="11">
        <f>IFERROR(F798/SQRT(F798^2+U798), "X")</f>
        <v>0.18736377137981769</v>
      </c>
      <c r="J798" s="32">
        <f>IFERROR(SQRT((1-I798^2)/U798), "X")</f>
        <v>1.6292501859114582E-2</v>
      </c>
      <c r="K798" s="32">
        <f t="shared" si="139"/>
        <v>61.377927628749404</v>
      </c>
      <c r="L798" s="8">
        <v>1</v>
      </c>
      <c r="M798" s="9">
        <v>0</v>
      </c>
      <c r="N798" s="8">
        <v>0</v>
      </c>
      <c r="O798" s="9">
        <v>0</v>
      </c>
      <c r="P798" s="9">
        <v>1</v>
      </c>
      <c r="Q798" s="9">
        <v>0</v>
      </c>
      <c r="R798" s="9">
        <v>0</v>
      </c>
      <c r="S798" s="8">
        <v>3639</v>
      </c>
      <c r="T798" s="9">
        <v>3</v>
      </c>
      <c r="U798" s="9">
        <f t="shared" si="140"/>
        <v>3635</v>
      </c>
      <c r="V798" s="9">
        <f>COUNTIF(B:B,B798)</f>
        <v>15</v>
      </c>
      <c r="W798" s="7">
        <f t="shared" ref="W798:W812" si="142">AM798*13+AN798*16</f>
        <v>13.849</v>
      </c>
      <c r="X798" s="7">
        <f>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v>0</v>
      </c>
      <c r="BU798" s="17">
        <v>0</v>
      </c>
      <c r="BV798">
        <v>0</v>
      </c>
      <c r="BW798">
        <v>1</v>
      </c>
      <c r="BX798">
        <v>0</v>
      </c>
      <c r="BY798" s="17">
        <v>0</v>
      </c>
      <c r="BZ798">
        <v>0</v>
      </c>
      <c r="CA798">
        <v>0</v>
      </c>
      <c r="CB798">
        <v>0</v>
      </c>
      <c r="CC798">
        <v>0</v>
      </c>
      <c r="CD798" s="17">
        <v>0</v>
      </c>
      <c r="CE798">
        <v>0</v>
      </c>
      <c r="CF798">
        <v>0</v>
      </c>
      <c r="CG798">
        <v>0</v>
      </c>
      <c r="CH798">
        <v>0</v>
      </c>
      <c r="CI798">
        <v>1</v>
      </c>
      <c r="CJ798">
        <v>0</v>
      </c>
      <c r="CK798">
        <v>0</v>
      </c>
      <c r="CL798">
        <v>0</v>
      </c>
      <c r="CM798">
        <v>0</v>
      </c>
      <c r="CN798">
        <v>0</v>
      </c>
      <c r="CO798">
        <v>1</v>
      </c>
      <c r="CP798" s="17">
        <v>0</v>
      </c>
      <c r="CQ798">
        <v>0</v>
      </c>
      <c r="CR798">
        <v>125</v>
      </c>
      <c r="CS798">
        <v>0</v>
      </c>
      <c r="CT798">
        <v>1</v>
      </c>
      <c r="CU798">
        <v>22</v>
      </c>
      <c r="DA798" s="33" t="s">
        <v>85</v>
      </c>
    </row>
    <row r="799" spans="1:105" x14ac:dyDescent="0.25">
      <c r="A799">
        <v>798</v>
      </c>
      <c r="B799">
        <v>54</v>
      </c>
      <c r="C799" s="24" t="s">
        <v>483</v>
      </c>
      <c r="D799" s="12">
        <v>0.64378274412375536</v>
      </c>
      <c r="E799" s="13">
        <v>0.1095800415529796</v>
      </c>
      <c r="F799" s="7">
        <v>5.875</v>
      </c>
      <c r="G799" s="7">
        <f t="shared" si="137"/>
        <v>0.53420270257077573</v>
      </c>
      <c r="H799" s="15">
        <f t="shared" si="138"/>
        <v>0.75336278567673498</v>
      </c>
      <c r="I799" s="11">
        <f>IFERROR(F799/SQRT(F799^2+U799), "X")</f>
        <v>9.6984761089135257E-2</v>
      </c>
      <c r="J799" s="32">
        <f>IFERROR(SQRT((1-I799^2)/U799), "X")</f>
        <v>1.6508044440703872E-2</v>
      </c>
      <c r="K799" s="32">
        <f t="shared" si="139"/>
        <v>60.576527013357243</v>
      </c>
      <c r="L799" s="8">
        <v>1</v>
      </c>
      <c r="M799" s="9">
        <v>0</v>
      </c>
      <c r="N799" s="8">
        <v>0</v>
      </c>
      <c r="O799" s="9">
        <v>0</v>
      </c>
      <c r="P799" s="9">
        <v>1</v>
      </c>
      <c r="Q799" s="9">
        <v>0</v>
      </c>
      <c r="R799" s="9">
        <v>0</v>
      </c>
      <c r="S799" s="8">
        <v>3639</v>
      </c>
      <c r="T799" s="9">
        <v>3</v>
      </c>
      <c r="U799" s="9">
        <f t="shared" si="140"/>
        <v>3635</v>
      </c>
      <c r="V799" s="9">
        <f>COUNTIF(B:B,B799)</f>
        <v>15</v>
      </c>
      <c r="W799" s="7">
        <f t="shared" si="142"/>
        <v>13.849</v>
      </c>
      <c r="X799" s="7">
        <f>BM799-W799-6</f>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v>0</v>
      </c>
      <c r="BU799" s="17">
        <v>0</v>
      </c>
      <c r="BV799">
        <v>0</v>
      </c>
      <c r="BW799">
        <v>1</v>
      </c>
      <c r="BX799">
        <v>0</v>
      </c>
      <c r="BY799" s="17">
        <v>0</v>
      </c>
      <c r="BZ799">
        <v>0</v>
      </c>
      <c r="CA799">
        <v>0</v>
      </c>
      <c r="CB799">
        <v>0</v>
      </c>
      <c r="CC799">
        <v>0</v>
      </c>
      <c r="CD799" s="17">
        <v>0</v>
      </c>
      <c r="CE799">
        <v>0</v>
      </c>
      <c r="CF799">
        <v>0</v>
      </c>
      <c r="CG799">
        <v>0</v>
      </c>
      <c r="CH799">
        <v>0</v>
      </c>
      <c r="CI799">
        <v>1</v>
      </c>
      <c r="CJ799">
        <v>0</v>
      </c>
      <c r="CK799">
        <v>0</v>
      </c>
      <c r="CL799">
        <v>0</v>
      </c>
      <c r="CM799">
        <v>0</v>
      </c>
      <c r="CN799">
        <v>0</v>
      </c>
      <c r="CO799">
        <v>1</v>
      </c>
      <c r="CP799" s="17">
        <v>0</v>
      </c>
      <c r="CQ799">
        <v>0</v>
      </c>
      <c r="CR799">
        <v>125</v>
      </c>
      <c r="CS799">
        <v>0</v>
      </c>
      <c r="CT799">
        <v>1</v>
      </c>
      <c r="CU799">
        <v>22</v>
      </c>
      <c r="DA799" s="33" t="s">
        <v>85</v>
      </c>
    </row>
    <row r="800" spans="1:105" x14ac:dyDescent="0.25">
      <c r="A800">
        <v>799</v>
      </c>
      <c r="B800">
        <v>54</v>
      </c>
      <c r="C800" s="24" t="s">
        <v>483</v>
      </c>
      <c r="D800" s="12">
        <v>1.6435133671292901</v>
      </c>
      <c r="E800" s="13">
        <v>8.8242328436471951E-2</v>
      </c>
      <c r="F800" s="7">
        <v>18.625</v>
      </c>
      <c r="G800" s="7">
        <f t="shared" si="137"/>
        <v>1.5552710386928181</v>
      </c>
      <c r="H800" s="15">
        <f t="shared" si="138"/>
        <v>1.731755695565762</v>
      </c>
      <c r="I800" s="11">
        <f>IFERROR(F800/SQRT(F800^2+U800), "X")</f>
        <v>0.29515600137965536</v>
      </c>
      <c r="J800" s="32">
        <f>IFERROR(SQRT((1-I800^2)/U800), "X")</f>
        <v>1.5847302087498277E-2</v>
      </c>
      <c r="K800" s="32">
        <f t="shared" si="139"/>
        <v>63.102223613752308</v>
      </c>
      <c r="L800" s="8">
        <v>1</v>
      </c>
      <c r="M800" s="9">
        <v>0</v>
      </c>
      <c r="N800" s="8">
        <v>0</v>
      </c>
      <c r="O800" s="9">
        <v>0</v>
      </c>
      <c r="P800" s="9">
        <v>1</v>
      </c>
      <c r="Q800" s="9">
        <v>0</v>
      </c>
      <c r="R800" s="9">
        <v>0</v>
      </c>
      <c r="S800" s="8">
        <v>3639</v>
      </c>
      <c r="T800" s="9">
        <v>3</v>
      </c>
      <c r="U800" s="9">
        <f t="shared" si="140"/>
        <v>3635</v>
      </c>
      <c r="V800" s="9">
        <f>COUNTIF(B:B,B800)</f>
        <v>15</v>
      </c>
      <c r="W800" s="7">
        <f t="shared" si="142"/>
        <v>13.849</v>
      </c>
      <c r="X800" s="7">
        <f>BM800-W800-6</f>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v>0</v>
      </c>
      <c r="BU800" s="17">
        <v>0</v>
      </c>
      <c r="BV800">
        <v>0</v>
      </c>
      <c r="BW800">
        <v>1</v>
      </c>
      <c r="BX800">
        <v>0</v>
      </c>
      <c r="BY800" s="17">
        <v>0</v>
      </c>
      <c r="BZ800">
        <v>0</v>
      </c>
      <c r="CA800">
        <v>0</v>
      </c>
      <c r="CB800">
        <v>0</v>
      </c>
      <c r="CC800">
        <v>0</v>
      </c>
      <c r="CD800" s="17">
        <v>0</v>
      </c>
      <c r="CE800">
        <v>0</v>
      </c>
      <c r="CF800">
        <v>0</v>
      </c>
      <c r="CG800">
        <v>0</v>
      </c>
      <c r="CH800">
        <v>0</v>
      </c>
      <c r="CI800">
        <v>1</v>
      </c>
      <c r="CJ800">
        <v>0</v>
      </c>
      <c r="CK800">
        <v>0</v>
      </c>
      <c r="CL800">
        <v>0</v>
      </c>
      <c r="CM800">
        <v>0</v>
      </c>
      <c r="CN800">
        <v>0</v>
      </c>
      <c r="CO800">
        <v>1</v>
      </c>
      <c r="CP800" s="17">
        <v>0</v>
      </c>
      <c r="CQ800">
        <v>0</v>
      </c>
      <c r="CR800">
        <v>125</v>
      </c>
      <c r="CS800">
        <v>0</v>
      </c>
      <c r="CT800">
        <v>1</v>
      </c>
      <c r="CU800">
        <v>22</v>
      </c>
      <c r="DA800" s="33" t="s">
        <v>85</v>
      </c>
    </row>
    <row r="801" spans="1:105" x14ac:dyDescent="0.25">
      <c r="A801">
        <v>800</v>
      </c>
      <c r="B801">
        <v>54</v>
      </c>
      <c r="C801" s="24" t="s">
        <v>483</v>
      </c>
      <c r="D801" s="12">
        <v>1.288050552599951</v>
      </c>
      <c r="E801" s="13">
        <v>0.1396681322096332</v>
      </c>
      <c r="F801" s="7">
        <v>9.2222222222222232</v>
      </c>
      <c r="G801" s="7">
        <f t="shared" si="137"/>
        <v>1.1483824203903179</v>
      </c>
      <c r="H801" s="15">
        <f t="shared" si="138"/>
        <v>1.4277186848095842</v>
      </c>
      <c r="I801" s="11">
        <f>IFERROR(F801/SQRT(F801^2+U801), "X")</f>
        <v>0.15120328631414434</v>
      </c>
      <c r="J801" s="32">
        <f>IFERROR(SQRT((1-I801^2)/U801), "X")</f>
        <v>1.6395537070208421E-2</v>
      </c>
      <c r="K801" s="32">
        <f t="shared" si="139"/>
        <v>60.992207557326935</v>
      </c>
      <c r="L801" s="8">
        <v>1</v>
      </c>
      <c r="M801" s="9">
        <v>0</v>
      </c>
      <c r="N801" s="8">
        <v>0</v>
      </c>
      <c r="O801" s="9">
        <v>0</v>
      </c>
      <c r="P801" s="9">
        <v>1</v>
      </c>
      <c r="Q801" s="9">
        <v>0</v>
      </c>
      <c r="R801" s="9">
        <v>0</v>
      </c>
      <c r="S801" s="8">
        <v>3639</v>
      </c>
      <c r="T801" s="9">
        <v>3</v>
      </c>
      <c r="U801" s="9">
        <f t="shared" si="140"/>
        <v>3635</v>
      </c>
      <c r="V801" s="9">
        <f>COUNTIF(B:B,B801)</f>
        <v>15</v>
      </c>
      <c r="W801" s="7">
        <f t="shared" si="142"/>
        <v>13.849</v>
      </c>
      <c r="X801" s="7">
        <f>BM801-W801-6</f>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v>0</v>
      </c>
      <c r="BU801" s="17">
        <v>0</v>
      </c>
      <c r="BV801">
        <v>0</v>
      </c>
      <c r="BW801">
        <v>1</v>
      </c>
      <c r="BX801">
        <v>0</v>
      </c>
      <c r="BY801" s="17">
        <v>0</v>
      </c>
      <c r="BZ801">
        <v>0</v>
      </c>
      <c r="CA801">
        <v>0</v>
      </c>
      <c r="CB801">
        <v>0</v>
      </c>
      <c r="CC801">
        <v>0</v>
      </c>
      <c r="CD801" s="17">
        <v>0</v>
      </c>
      <c r="CE801">
        <v>0</v>
      </c>
      <c r="CF801">
        <v>0</v>
      </c>
      <c r="CG801">
        <v>0</v>
      </c>
      <c r="CH801">
        <v>0</v>
      </c>
      <c r="CI801">
        <v>1</v>
      </c>
      <c r="CJ801">
        <v>0</v>
      </c>
      <c r="CK801">
        <v>0</v>
      </c>
      <c r="CL801">
        <v>0</v>
      </c>
      <c r="CM801">
        <v>0</v>
      </c>
      <c r="CN801">
        <v>0</v>
      </c>
      <c r="CO801">
        <v>1</v>
      </c>
      <c r="CP801" s="17">
        <v>0</v>
      </c>
      <c r="CQ801">
        <v>0</v>
      </c>
      <c r="CR801">
        <v>125</v>
      </c>
      <c r="CS801">
        <v>0</v>
      </c>
      <c r="CT801">
        <v>1</v>
      </c>
      <c r="CU801">
        <v>22</v>
      </c>
      <c r="DA801" s="33" t="s">
        <v>85</v>
      </c>
    </row>
    <row r="802" spans="1:105" x14ac:dyDescent="0.25">
      <c r="A802">
        <v>801</v>
      </c>
      <c r="B802">
        <v>54</v>
      </c>
      <c r="C802" s="24" t="s">
        <v>483</v>
      </c>
      <c r="D802" s="12">
        <v>0.53125904678845703</v>
      </c>
      <c r="E802" s="13">
        <v>0.1103914902417573</v>
      </c>
      <c r="F802" s="7">
        <v>4.8125</v>
      </c>
      <c r="G802" s="7">
        <f t="shared" si="137"/>
        <v>0.42086755654669972</v>
      </c>
      <c r="H802" s="15">
        <f t="shared" si="138"/>
        <v>0.64165053703021435</v>
      </c>
      <c r="I802" s="11">
        <f>IFERROR(F802/SQRT(F802^2+U802), "X")</f>
        <v>7.9568172773817836E-2</v>
      </c>
      <c r="J802" s="32">
        <f>IFERROR(SQRT((1-I802^2)/U802), "X")</f>
        <v>1.6533646290663447E-2</v>
      </c>
      <c r="K802" s="32">
        <f t="shared" si="139"/>
        <v>60.482726098035627</v>
      </c>
      <c r="L802" s="8">
        <v>1</v>
      </c>
      <c r="M802" s="9">
        <v>0</v>
      </c>
      <c r="N802" s="8">
        <v>0</v>
      </c>
      <c r="O802" s="9">
        <v>0</v>
      </c>
      <c r="P802" s="9">
        <v>1</v>
      </c>
      <c r="Q802" s="9">
        <v>0</v>
      </c>
      <c r="R802" s="9">
        <v>0</v>
      </c>
      <c r="S802" s="8">
        <v>3639</v>
      </c>
      <c r="T802" s="9">
        <v>3</v>
      </c>
      <c r="U802" s="9">
        <f t="shared" si="140"/>
        <v>3635</v>
      </c>
      <c r="V802" s="9">
        <f>COUNTIF(B:B,B802)</f>
        <v>15</v>
      </c>
      <c r="W802" s="7">
        <f t="shared" si="142"/>
        <v>13.849</v>
      </c>
      <c r="X802" s="7">
        <f>BM802-W802-6</f>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v>0</v>
      </c>
      <c r="BU802" s="17">
        <v>0</v>
      </c>
      <c r="BV802">
        <v>0</v>
      </c>
      <c r="BW802">
        <v>1</v>
      </c>
      <c r="BX802">
        <v>0</v>
      </c>
      <c r="BY802" s="17">
        <v>0</v>
      </c>
      <c r="BZ802">
        <v>0</v>
      </c>
      <c r="CA802">
        <v>0</v>
      </c>
      <c r="CB802">
        <v>0</v>
      </c>
      <c r="CC802">
        <v>0</v>
      </c>
      <c r="CD802" s="17">
        <v>0</v>
      </c>
      <c r="CE802">
        <v>0</v>
      </c>
      <c r="CF802">
        <v>0</v>
      </c>
      <c r="CG802">
        <v>0</v>
      </c>
      <c r="CH802">
        <v>0</v>
      </c>
      <c r="CI802">
        <v>1</v>
      </c>
      <c r="CJ802">
        <v>0</v>
      </c>
      <c r="CK802">
        <v>0</v>
      </c>
      <c r="CL802">
        <v>0</v>
      </c>
      <c r="CM802">
        <v>0</v>
      </c>
      <c r="CN802">
        <v>0</v>
      </c>
      <c r="CO802">
        <v>1</v>
      </c>
      <c r="CP802" s="17">
        <v>0</v>
      </c>
      <c r="CQ802">
        <v>0</v>
      </c>
      <c r="CR802">
        <v>125</v>
      </c>
      <c r="CS802">
        <v>0</v>
      </c>
      <c r="CT802">
        <v>1</v>
      </c>
      <c r="CU802">
        <v>22</v>
      </c>
      <c r="DA802" s="33" t="s">
        <v>85</v>
      </c>
    </row>
    <row r="803" spans="1:105" x14ac:dyDescent="0.25">
      <c r="A803">
        <v>802</v>
      </c>
      <c r="B803">
        <v>54</v>
      </c>
      <c r="C803" s="24" t="s">
        <v>483</v>
      </c>
      <c r="D803" s="12">
        <v>1.3993456453471831</v>
      </c>
      <c r="E803" s="13">
        <v>8.9917792472108155E-2</v>
      </c>
      <c r="F803" s="7">
        <v>15.5625</v>
      </c>
      <c r="G803" s="7">
        <f t="shared" si="137"/>
        <v>1.3094278528750749</v>
      </c>
      <c r="H803" s="15">
        <f t="shared" si="138"/>
        <v>1.4892634378192913</v>
      </c>
      <c r="I803" s="11">
        <f>IFERROR(F803/SQRT(F803^2+U803), "X")</f>
        <v>0.24993135499564653</v>
      </c>
      <c r="J803" s="32">
        <f>IFERROR(SQRT((1-I803^2)/U803), "X")</f>
        <v>1.605984610413793E-2</v>
      </c>
      <c r="K803" s="32">
        <f t="shared" si="139"/>
        <v>62.267097300661128</v>
      </c>
      <c r="L803" s="8">
        <v>1</v>
      </c>
      <c r="M803" s="9">
        <v>0</v>
      </c>
      <c r="N803" s="8">
        <v>0</v>
      </c>
      <c r="O803" s="9">
        <v>0</v>
      </c>
      <c r="P803" s="9">
        <v>1</v>
      </c>
      <c r="Q803" s="9">
        <v>0</v>
      </c>
      <c r="R803" s="9">
        <v>0</v>
      </c>
      <c r="S803" s="8">
        <v>3639</v>
      </c>
      <c r="T803" s="9">
        <v>3</v>
      </c>
      <c r="U803" s="9">
        <f t="shared" si="140"/>
        <v>3635</v>
      </c>
      <c r="V803" s="9">
        <f>COUNTIF(B:B,B803)</f>
        <v>15</v>
      </c>
      <c r="W803" s="7">
        <f t="shared" si="142"/>
        <v>13.849</v>
      </c>
      <c r="X803" s="7">
        <f>BM803-W803-6</f>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v>0</v>
      </c>
      <c r="BU803" s="17">
        <v>0</v>
      </c>
      <c r="BV803">
        <v>0</v>
      </c>
      <c r="BW803">
        <v>1</v>
      </c>
      <c r="BX803">
        <v>0</v>
      </c>
      <c r="BY803" s="17">
        <v>0</v>
      </c>
      <c r="BZ803">
        <v>0</v>
      </c>
      <c r="CA803">
        <v>0</v>
      </c>
      <c r="CB803">
        <v>0</v>
      </c>
      <c r="CC803">
        <v>0</v>
      </c>
      <c r="CD803" s="17">
        <v>0</v>
      </c>
      <c r="CE803">
        <v>0</v>
      </c>
      <c r="CF803">
        <v>0</v>
      </c>
      <c r="CG803">
        <v>0</v>
      </c>
      <c r="CH803">
        <v>0</v>
      </c>
      <c r="CI803">
        <v>1</v>
      </c>
      <c r="CJ803">
        <v>0</v>
      </c>
      <c r="CK803">
        <v>0</v>
      </c>
      <c r="CL803">
        <v>0</v>
      </c>
      <c r="CM803">
        <v>0</v>
      </c>
      <c r="CN803">
        <v>0</v>
      </c>
      <c r="CO803">
        <v>1</v>
      </c>
      <c r="CP803" s="17">
        <v>0</v>
      </c>
      <c r="CQ803">
        <v>0</v>
      </c>
      <c r="CR803">
        <v>125</v>
      </c>
      <c r="CS803">
        <v>0</v>
      </c>
      <c r="CT803">
        <v>1</v>
      </c>
      <c r="CU803">
        <v>22</v>
      </c>
      <c r="DA803" s="33" t="s">
        <v>85</v>
      </c>
    </row>
    <row r="804" spans="1:105" x14ac:dyDescent="0.25">
      <c r="A804">
        <v>803</v>
      </c>
      <c r="B804">
        <v>54</v>
      </c>
      <c r="C804" s="24" t="s">
        <v>483</v>
      </c>
      <c r="D804" s="12">
        <v>2.3082083868108949</v>
      </c>
      <c r="E804" s="13">
        <v>0.38836522063802359</v>
      </c>
      <c r="F804" s="7">
        <v>5.9433962264150946</v>
      </c>
      <c r="G804" s="7">
        <f t="shared" si="137"/>
        <v>1.9198431661728712</v>
      </c>
      <c r="H804" s="15">
        <f t="shared" si="138"/>
        <v>2.6965736074489186</v>
      </c>
      <c r="I804" s="11">
        <f>IFERROR(F804/SQRT(F804^2+U804), "X")</f>
        <v>9.8103044388919494E-2</v>
      </c>
      <c r="J804" s="32">
        <f>IFERROR(SQRT((1-I804^2)/U804), "X")</f>
        <v>1.6506226516230897E-2</v>
      </c>
      <c r="K804" s="32">
        <f t="shared" si="139"/>
        <v>60.583198650320249</v>
      </c>
      <c r="L804" s="8">
        <v>1</v>
      </c>
      <c r="M804" s="9">
        <v>0</v>
      </c>
      <c r="N804" s="8">
        <v>0</v>
      </c>
      <c r="O804" s="9">
        <v>0</v>
      </c>
      <c r="P804" s="9">
        <v>1</v>
      </c>
      <c r="Q804" s="9">
        <v>0</v>
      </c>
      <c r="R804" s="9">
        <v>0</v>
      </c>
      <c r="S804" s="8">
        <v>3639</v>
      </c>
      <c r="T804" s="9">
        <v>3</v>
      </c>
      <c r="U804" s="9">
        <f t="shared" si="140"/>
        <v>3635</v>
      </c>
      <c r="V804" s="9">
        <f>COUNTIF(B:B,B804)</f>
        <v>15</v>
      </c>
      <c r="W804" s="7">
        <f t="shared" si="142"/>
        <v>13.849</v>
      </c>
      <c r="X804" s="7">
        <f>BM804-W804-6</f>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v>0</v>
      </c>
      <c r="BU804" s="17">
        <v>1</v>
      </c>
      <c r="BV804">
        <v>0</v>
      </c>
      <c r="BW804">
        <v>1</v>
      </c>
      <c r="BX804">
        <v>0</v>
      </c>
      <c r="BY804" s="17">
        <v>0</v>
      </c>
      <c r="BZ804">
        <v>0</v>
      </c>
      <c r="CA804">
        <v>0</v>
      </c>
      <c r="CB804">
        <v>0</v>
      </c>
      <c r="CC804">
        <v>0</v>
      </c>
      <c r="CD804" s="17">
        <v>0</v>
      </c>
      <c r="CE804">
        <v>0</v>
      </c>
      <c r="CF804">
        <v>0</v>
      </c>
      <c r="CG804">
        <v>0</v>
      </c>
      <c r="CH804">
        <v>0</v>
      </c>
      <c r="CI804">
        <v>1</v>
      </c>
      <c r="CJ804">
        <v>0</v>
      </c>
      <c r="CK804">
        <v>0</v>
      </c>
      <c r="CL804">
        <v>0</v>
      </c>
      <c r="CM804">
        <v>0</v>
      </c>
      <c r="CN804">
        <v>0</v>
      </c>
      <c r="CO804">
        <v>1</v>
      </c>
      <c r="CP804" s="17">
        <v>0</v>
      </c>
      <c r="CQ804">
        <v>0</v>
      </c>
      <c r="CR804">
        <v>125</v>
      </c>
      <c r="CS804">
        <v>0</v>
      </c>
      <c r="CT804">
        <v>1</v>
      </c>
      <c r="CU804">
        <v>22</v>
      </c>
      <c r="DA804" s="33" t="s">
        <v>85</v>
      </c>
    </row>
    <row r="805" spans="1:105" x14ac:dyDescent="0.25">
      <c r="A805">
        <v>804</v>
      </c>
      <c r="B805">
        <v>54</v>
      </c>
      <c r="C805" s="24" t="s">
        <v>483</v>
      </c>
      <c r="D805" s="12">
        <v>1.1277672320530781</v>
      </c>
      <c r="E805" s="13">
        <v>0.2321873713050456</v>
      </c>
      <c r="F805" s="7">
        <v>4.8571428571428568</v>
      </c>
      <c r="G805" s="7">
        <f t="shared" si="137"/>
        <v>0.89557986074803242</v>
      </c>
      <c r="H805" s="15">
        <f t="shared" si="138"/>
        <v>1.3599546033581236</v>
      </c>
      <c r="I805" s="11">
        <f>IFERROR(F805/SQRT(F805^2+U805), "X")</f>
        <v>8.0301544138865227E-2</v>
      </c>
      <c r="J805" s="32">
        <f>IFERROR(SQRT((1-I805^2)/U805), "X")</f>
        <v>1.6532670852119312E-2</v>
      </c>
      <c r="K805" s="32">
        <f t="shared" si="139"/>
        <v>60.486294618985333</v>
      </c>
      <c r="L805" s="8">
        <v>1</v>
      </c>
      <c r="M805" s="9">
        <v>0</v>
      </c>
      <c r="N805" s="8">
        <v>0</v>
      </c>
      <c r="O805" s="9">
        <v>0</v>
      </c>
      <c r="P805" s="9">
        <v>1</v>
      </c>
      <c r="Q805" s="9">
        <v>0</v>
      </c>
      <c r="R805" s="9">
        <v>0</v>
      </c>
      <c r="S805" s="8">
        <v>3639</v>
      </c>
      <c r="T805" s="9">
        <v>3</v>
      </c>
      <c r="U805" s="9">
        <f t="shared" si="140"/>
        <v>3635</v>
      </c>
      <c r="V805" s="9">
        <f>COUNTIF(B:B,B805)</f>
        <v>15</v>
      </c>
      <c r="W805" s="7">
        <f t="shared" si="142"/>
        <v>13.849</v>
      </c>
      <c r="X805" s="7">
        <f>BM805-W805-6</f>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v>0</v>
      </c>
      <c r="BU805" s="17">
        <v>1</v>
      </c>
      <c r="BV805">
        <v>0</v>
      </c>
      <c r="BW805">
        <v>1</v>
      </c>
      <c r="BX805">
        <v>0</v>
      </c>
      <c r="BY805" s="17">
        <v>0</v>
      </c>
      <c r="BZ805">
        <v>0</v>
      </c>
      <c r="CA805">
        <v>0</v>
      </c>
      <c r="CB805">
        <v>0</v>
      </c>
      <c r="CC805">
        <v>0</v>
      </c>
      <c r="CD805" s="17">
        <v>0</v>
      </c>
      <c r="CE805">
        <v>0</v>
      </c>
      <c r="CF805">
        <v>0</v>
      </c>
      <c r="CG805">
        <v>0</v>
      </c>
      <c r="CH805">
        <v>0</v>
      </c>
      <c r="CI805">
        <v>1</v>
      </c>
      <c r="CJ805">
        <v>0</v>
      </c>
      <c r="CK805">
        <v>0</v>
      </c>
      <c r="CL805">
        <v>0</v>
      </c>
      <c r="CM805">
        <v>0</v>
      </c>
      <c r="CN805">
        <v>0</v>
      </c>
      <c r="CO805">
        <v>1</v>
      </c>
      <c r="CP805" s="17">
        <v>0</v>
      </c>
      <c r="CQ805">
        <v>0</v>
      </c>
      <c r="CR805">
        <v>125</v>
      </c>
      <c r="CS805">
        <v>0</v>
      </c>
      <c r="CT805">
        <v>1</v>
      </c>
      <c r="CU805">
        <v>22</v>
      </c>
      <c r="DA805" s="33" t="s">
        <v>85</v>
      </c>
    </row>
    <row r="806" spans="1:105" x14ac:dyDescent="0.25">
      <c r="A806">
        <v>805</v>
      </c>
      <c r="B806">
        <v>54</v>
      </c>
      <c r="C806" s="24" t="s">
        <v>483</v>
      </c>
      <c r="D806" s="12">
        <v>2.093230151342373</v>
      </c>
      <c r="E806" s="13">
        <v>0.15446227579880109</v>
      </c>
      <c r="F806" s="7">
        <v>13.55172413793103</v>
      </c>
      <c r="G806" s="7">
        <f t="shared" si="137"/>
        <v>1.938767875543572</v>
      </c>
      <c r="H806" s="15">
        <f t="shared" si="138"/>
        <v>2.2476924271411742</v>
      </c>
      <c r="I806" s="11">
        <f>IFERROR(F806/SQRT(F806^2+U806), "X")</f>
        <v>0.21930052382972096</v>
      </c>
      <c r="J806" s="32">
        <f>IFERROR(SQRT((1-I806^2)/U806), "X")</f>
        <v>1.6182481402193156E-2</v>
      </c>
      <c r="K806" s="32">
        <f t="shared" si="139"/>
        <v>61.795220099216273</v>
      </c>
      <c r="L806" s="8">
        <v>1</v>
      </c>
      <c r="M806" s="9">
        <v>0</v>
      </c>
      <c r="N806" s="8">
        <v>0</v>
      </c>
      <c r="O806" s="9">
        <v>0</v>
      </c>
      <c r="P806" s="9">
        <v>1</v>
      </c>
      <c r="Q806" s="9">
        <v>0</v>
      </c>
      <c r="R806" s="9">
        <v>0</v>
      </c>
      <c r="S806" s="8">
        <v>3639</v>
      </c>
      <c r="T806" s="9">
        <v>3</v>
      </c>
      <c r="U806" s="9">
        <f t="shared" si="140"/>
        <v>3635</v>
      </c>
      <c r="V806" s="9">
        <f>COUNTIF(B:B,B806)</f>
        <v>15</v>
      </c>
      <c r="W806" s="7">
        <f t="shared" si="142"/>
        <v>13.849</v>
      </c>
      <c r="X806" s="7">
        <f>BM806-W806-6</f>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v>0</v>
      </c>
      <c r="BU806" s="17">
        <v>1</v>
      </c>
      <c r="BV806">
        <v>0</v>
      </c>
      <c r="BW806">
        <v>1</v>
      </c>
      <c r="BX806">
        <v>0</v>
      </c>
      <c r="BY806" s="17">
        <v>0</v>
      </c>
      <c r="BZ806">
        <v>0</v>
      </c>
      <c r="CA806">
        <v>0</v>
      </c>
      <c r="CB806">
        <v>0</v>
      </c>
      <c r="CC806">
        <v>0</v>
      </c>
      <c r="CD806" s="17">
        <v>0</v>
      </c>
      <c r="CE806">
        <v>0</v>
      </c>
      <c r="CF806">
        <v>0</v>
      </c>
      <c r="CG806">
        <v>0</v>
      </c>
      <c r="CH806">
        <v>0</v>
      </c>
      <c r="CI806">
        <v>1</v>
      </c>
      <c r="CJ806">
        <v>0</v>
      </c>
      <c r="CK806">
        <v>0</v>
      </c>
      <c r="CL806">
        <v>0</v>
      </c>
      <c r="CM806">
        <v>0</v>
      </c>
      <c r="CN806">
        <v>0</v>
      </c>
      <c r="CO806">
        <v>1</v>
      </c>
      <c r="CP806" s="17">
        <v>0</v>
      </c>
      <c r="CQ806">
        <v>0</v>
      </c>
      <c r="CR806">
        <v>125</v>
      </c>
      <c r="CS806">
        <v>0</v>
      </c>
      <c r="CT806">
        <v>1</v>
      </c>
      <c r="CU806">
        <v>22</v>
      </c>
      <c r="DA806" s="33" t="s">
        <v>85</v>
      </c>
    </row>
    <row r="807" spans="1:105" x14ac:dyDescent="0.25">
      <c r="A807">
        <v>806</v>
      </c>
      <c r="B807">
        <v>54</v>
      </c>
      <c r="C807" s="24" t="s">
        <v>483</v>
      </c>
      <c r="D807" s="12">
        <v>2.1380925633558872</v>
      </c>
      <c r="E807" s="13">
        <v>7.3982441638612007E-2</v>
      </c>
      <c r="F807" s="7">
        <v>28.9</v>
      </c>
      <c r="G807" s="7">
        <f t="shared" si="137"/>
        <v>2.0641101217172753</v>
      </c>
      <c r="H807" s="15">
        <f t="shared" si="138"/>
        <v>2.2120750049944991</v>
      </c>
      <c r="I807" s="11">
        <f>IFERROR(F807/SQRT(F807^2+U807), "X")</f>
        <v>0.4322488832196768</v>
      </c>
      <c r="J807" s="32">
        <f>IFERROR(SQRT((1-I807^2)/U807), "X")</f>
        <v>1.4956708761926535E-2</v>
      </c>
      <c r="K807" s="32">
        <f t="shared" si="139"/>
        <v>66.859629074651622</v>
      </c>
      <c r="L807" s="8">
        <v>1</v>
      </c>
      <c r="M807" s="9">
        <v>0</v>
      </c>
      <c r="N807" s="8">
        <v>0</v>
      </c>
      <c r="O807" s="9">
        <v>0</v>
      </c>
      <c r="P807" s="9">
        <v>1</v>
      </c>
      <c r="Q807" s="9">
        <v>0</v>
      </c>
      <c r="R807" s="9">
        <v>0</v>
      </c>
      <c r="S807" s="8">
        <v>3639</v>
      </c>
      <c r="T807" s="9">
        <v>3</v>
      </c>
      <c r="U807" s="9">
        <f t="shared" si="140"/>
        <v>3635</v>
      </c>
      <c r="V807" s="9">
        <f>COUNTIF(B:B,B807)</f>
        <v>15</v>
      </c>
      <c r="W807" s="7">
        <f t="shared" si="142"/>
        <v>13.849</v>
      </c>
      <c r="X807" s="7">
        <f>BM807-W807-6</f>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v>0</v>
      </c>
      <c r="BU807" s="17">
        <v>1</v>
      </c>
      <c r="BV807">
        <v>0</v>
      </c>
      <c r="BW807">
        <v>1</v>
      </c>
      <c r="BX807">
        <v>0</v>
      </c>
      <c r="BY807" s="17">
        <v>0</v>
      </c>
      <c r="BZ807">
        <v>0</v>
      </c>
      <c r="CA807">
        <v>0</v>
      </c>
      <c r="CB807">
        <v>0</v>
      </c>
      <c r="CC807">
        <v>0</v>
      </c>
      <c r="CD807" s="17">
        <v>0</v>
      </c>
      <c r="CE807">
        <v>0</v>
      </c>
      <c r="CF807">
        <v>0</v>
      </c>
      <c r="CG807">
        <v>0</v>
      </c>
      <c r="CH807">
        <v>0</v>
      </c>
      <c r="CI807">
        <v>1</v>
      </c>
      <c r="CJ807">
        <v>0</v>
      </c>
      <c r="CK807">
        <v>0</v>
      </c>
      <c r="CL807">
        <v>0</v>
      </c>
      <c r="CM807">
        <v>0</v>
      </c>
      <c r="CN807">
        <v>0</v>
      </c>
      <c r="CO807">
        <v>1</v>
      </c>
      <c r="CP807" s="17">
        <v>0</v>
      </c>
      <c r="CQ807">
        <v>0</v>
      </c>
      <c r="CR807">
        <v>125</v>
      </c>
      <c r="CS807">
        <v>0</v>
      </c>
      <c r="CT807">
        <v>1</v>
      </c>
      <c r="CU807">
        <v>22</v>
      </c>
      <c r="DA807" s="33" t="s">
        <v>85</v>
      </c>
    </row>
    <row r="808" spans="1:105" x14ac:dyDescent="0.25">
      <c r="A808">
        <v>807</v>
      </c>
      <c r="B808">
        <v>54</v>
      </c>
      <c r="C808" s="24" t="s">
        <v>483</v>
      </c>
      <c r="D808" s="12">
        <v>1.103032521143499</v>
      </c>
      <c r="E808" s="13">
        <v>0.45184464721540918</v>
      </c>
      <c r="F808" s="7">
        <v>2.4411764705882351</v>
      </c>
      <c r="G808" s="7">
        <f t="shared" si="137"/>
        <v>0.65118787392808986</v>
      </c>
      <c r="H808" s="15">
        <f t="shared" si="138"/>
        <v>1.5548771683589082</v>
      </c>
      <c r="I808" s="11">
        <f>IFERROR(F808/SQRT(F808^2+U808), "X")</f>
        <v>4.0456775047596705E-2</v>
      </c>
      <c r="J808" s="32">
        <f>IFERROR(SQRT((1-I808^2)/U808), "X")</f>
        <v>1.6572654838774556E-2</v>
      </c>
      <c r="K808" s="32">
        <f t="shared" si="139"/>
        <v>60.340362466267578</v>
      </c>
      <c r="L808" s="8">
        <v>1</v>
      </c>
      <c r="M808" s="9">
        <v>0</v>
      </c>
      <c r="N808" s="8">
        <v>0</v>
      </c>
      <c r="O808" s="9">
        <v>0</v>
      </c>
      <c r="P808" s="9">
        <v>1</v>
      </c>
      <c r="Q808" s="9">
        <v>0</v>
      </c>
      <c r="R808" s="9">
        <v>0</v>
      </c>
      <c r="S808" s="8">
        <v>3639</v>
      </c>
      <c r="T808" s="9">
        <v>3</v>
      </c>
      <c r="U808" s="9">
        <f t="shared" si="140"/>
        <v>3635</v>
      </c>
      <c r="V808" s="9">
        <f>COUNTIF(B:B,B808)</f>
        <v>15</v>
      </c>
      <c r="W808" s="7">
        <f t="shared" si="142"/>
        <v>13.849</v>
      </c>
      <c r="X808" s="7">
        <f>BM808-W808-6</f>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v>0</v>
      </c>
      <c r="BU808" s="17">
        <v>1</v>
      </c>
      <c r="BV808">
        <v>0</v>
      </c>
      <c r="BW808">
        <v>1</v>
      </c>
      <c r="BX808">
        <v>0</v>
      </c>
      <c r="BY808" s="17">
        <v>0</v>
      </c>
      <c r="BZ808">
        <v>0</v>
      </c>
      <c r="CA808">
        <v>0</v>
      </c>
      <c r="CB808">
        <v>0</v>
      </c>
      <c r="CC808">
        <v>0</v>
      </c>
      <c r="CD808" s="17">
        <v>0</v>
      </c>
      <c r="CE808">
        <v>0</v>
      </c>
      <c r="CF808">
        <v>0</v>
      </c>
      <c r="CG808">
        <v>0</v>
      </c>
      <c r="CH808">
        <v>0</v>
      </c>
      <c r="CI808">
        <v>1</v>
      </c>
      <c r="CJ808">
        <v>0</v>
      </c>
      <c r="CK808">
        <v>0</v>
      </c>
      <c r="CL808">
        <v>0</v>
      </c>
      <c r="CM808">
        <v>0</v>
      </c>
      <c r="CN808">
        <v>0</v>
      </c>
      <c r="CO808">
        <v>1</v>
      </c>
      <c r="CP808" s="17">
        <v>0</v>
      </c>
      <c r="CQ808">
        <v>0</v>
      </c>
      <c r="CR808">
        <v>125</v>
      </c>
      <c r="CS808">
        <v>0</v>
      </c>
      <c r="CT808">
        <v>1</v>
      </c>
      <c r="CU808">
        <v>22</v>
      </c>
      <c r="DA808" s="33" t="s">
        <v>85</v>
      </c>
    </row>
    <row r="809" spans="1:105" x14ac:dyDescent="0.25">
      <c r="A809">
        <v>808</v>
      </c>
      <c r="B809">
        <v>54</v>
      </c>
      <c r="C809" s="24" t="s">
        <v>483</v>
      </c>
      <c r="D809" s="12">
        <v>2.0009950789031672</v>
      </c>
      <c r="E809" s="13">
        <v>0.33796967820616503</v>
      </c>
      <c r="F809" s="7">
        <v>5.9206349206349209</v>
      </c>
      <c r="G809" s="7">
        <f t="shared" si="137"/>
        <v>1.6630254006970022</v>
      </c>
      <c r="H809" s="15">
        <f t="shared" si="138"/>
        <v>2.3389647571093324</v>
      </c>
      <c r="I809" s="11">
        <f>IFERROR(F809/SQRT(F809^2+U809), "X")</f>
        <v>9.7730936419665043E-2</v>
      </c>
      <c r="J809" s="32">
        <f>IFERROR(SQRT((1-I809^2)/U809), "X")</f>
        <v>1.6506833765251739E-2</v>
      </c>
      <c r="K809" s="32">
        <f t="shared" si="139"/>
        <v>60.580969931682681</v>
      </c>
      <c r="L809" s="8">
        <v>1</v>
      </c>
      <c r="M809" s="9">
        <v>0</v>
      </c>
      <c r="N809" s="8">
        <v>0</v>
      </c>
      <c r="O809" s="9">
        <v>0</v>
      </c>
      <c r="P809" s="9">
        <v>1</v>
      </c>
      <c r="Q809" s="9">
        <v>0</v>
      </c>
      <c r="R809" s="9">
        <v>0</v>
      </c>
      <c r="S809" s="8">
        <v>3639</v>
      </c>
      <c r="T809" s="9">
        <v>3</v>
      </c>
      <c r="U809" s="9">
        <f t="shared" si="140"/>
        <v>3635</v>
      </c>
      <c r="V809" s="9">
        <f>COUNTIF(B:B,B809)</f>
        <v>15</v>
      </c>
      <c r="W809" s="7">
        <f t="shared" si="142"/>
        <v>13.849</v>
      </c>
      <c r="X809" s="7">
        <f>BM809-W809-6</f>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v>0</v>
      </c>
      <c r="BU809" s="17">
        <v>1</v>
      </c>
      <c r="BV809">
        <v>0</v>
      </c>
      <c r="BW809">
        <v>1</v>
      </c>
      <c r="BX809">
        <v>0</v>
      </c>
      <c r="BY809" s="17">
        <v>0</v>
      </c>
      <c r="BZ809">
        <v>0</v>
      </c>
      <c r="CA809">
        <v>0</v>
      </c>
      <c r="CB809">
        <v>0</v>
      </c>
      <c r="CC809">
        <v>0</v>
      </c>
      <c r="CD809" s="17">
        <v>0</v>
      </c>
      <c r="CE809">
        <v>0</v>
      </c>
      <c r="CF809">
        <v>0</v>
      </c>
      <c r="CG809">
        <v>0</v>
      </c>
      <c r="CH809">
        <v>0</v>
      </c>
      <c r="CI809">
        <v>1</v>
      </c>
      <c r="CJ809">
        <v>0</v>
      </c>
      <c r="CK809">
        <v>0</v>
      </c>
      <c r="CL809">
        <v>0</v>
      </c>
      <c r="CM809">
        <v>0</v>
      </c>
      <c r="CN809">
        <v>0</v>
      </c>
      <c r="CO809">
        <v>1</v>
      </c>
      <c r="CP809" s="17">
        <v>0</v>
      </c>
      <c r="CQ809">
        <v>0</v>
      </c>
      <c r="CR809">
        <v>125</v>
      </c>
      <c r="CS809">
        <v>0</v>
      </c>
      <c r="CT809">
        <v>1</v>
      </c>
      <c r="CU809">
        <v>22</v>
      </c>
      <c r="DA809" s="33" t="s">
        <v>85</v>
      </c>
    </row>
    <row r="810" spans="1:105" x14ac:dyDescent="0.25">
      <c r="A810">
        <v>809</v>
      </c>
      <c r="B810">
        <v>54</v>
      </c>
      <c r="C810" s="24" t="s">
        <v>483</v>
      </c>
      <c r="D810" s="12">
        <v>1.677838513019414</v>
      </c>
      <c r="E810" s="13">
        <v>7.5920294706760816E-2</v>
      </c>
      <c r="F810" s="7">
        <v>22.1</v>
      </c>
      <c r="G810" s="7">
        <f t="shared" si="137"/>
        <v>1.6019182183126532</v>
      </c>
      <c r="H810" s="15">
        <f t="shared" si="138"/>
        <v>1.7537588077261748</v>
      </c>
      <c r="I810" s="11">
        <f>IFERROR(F810/SQRT(F810^2+U810), "X")</f>
        <v>0.34416286928355505</v>
      </c>
      <c r="J810" s="32">
        <f>IFERROR(SQRT((1-I810^2)/U810), "X")</f>
        <v>1.5572980510568098E-2</v>
      </c>
      <c r="K810" s="32">
        <f t="shared" si="139"/>
        <v>64.21378356708162</v>
      </c>
      <c r="L810" s="8">
        <v>1</v>
      </c>
      <c r="M810" s="9">
        <v>0</v>
      </c>
      <c r="N810" s="8">
        <v>0</v>
      </c>
      <c r="O810" s="9">
        <v>0</v>
      </c>
      <c r="P810" s="9">
        <v>1</v>
      </c>
      <c r="Q810" s="9">
        <v>0</v>
      </c>
      <c r="R810" s="9">
        <v>0</v>
      </c>
      <c r="S810" s="8">
        <v>3639</v>
      </c>
      <c r="T810" s="9">
        <v>3</v>
      </c>
      <c r="U810" s="9">
        <f t="shared" si="140"/>
        <v>3635</v>
      </c>
      <c r="V810" s="9">
        <f>COUNTIF(B:B,B810)</f>
        <v>15</v>
      </c>
      <c r="W810" s="7">
        <f t="shared" si="142"/>
        <v>13.849</v>
      </c>
      <c r="X810" s="7">
        <f>BM810-W810-6</f>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v>0</v>
      </c>
      <c r="BU810" s="17">
        <v>1</v>
      </c>
      <c r="BV810">
        <v>0</v>
      </c>
      <c r="BW810">
        <v>1</v>
      </c>
      <c r="BX810">
        <v>0</v>
      </c>
      <c r="BY810" s="17">
        <v>0</v>
      </c>
      <c r="BZ810">
        <v>0</v>
      </c>
      <c r="CA810">
        <v>0</v>
      </c>
      <c r="CB810">
        <v>0</v>
      </c>
      <c r="CC810">
        <v>0</v>
      </c>
      <c r="CD810" s="17">
        <v>0</v>
      </c>
      <c r="CE810">
        <v>0</v>
      </c>
      <c r="CF810">
        <v>0</v>
      </c>
      <c r="CG810">
        <v>0</v>
      </c>
      <c r="CH810">
        <v>0</v>
      </c>
      <c r="CI810">
        <v>1</v>
      </c>
      <c r="CJ810">
        <v>0</v>
      </c>
      <c r="CK810">
        <v>0</v>
      </c>
      <c r="CL810">
        <v>0</v>
      </c>
      <c r="CM810">
        <v>0</v>
      </c>
      <c r="CN810">
        <v>0</v>
      </c>
      <c r="CO810">
        <v>1</v>
      </c>
      <c r="CP810" s="17">
        <v>0</v>
      </c>
      <c r="CQ810">
        <v>0</v>
      </c>
      <c r="CR810">
        <v>125</v>
      </c>
      <c r="CS810">
        <v>0</v>
      </c>
      <c r="CT810">
        <v>1</v>
      </c>
      <c r="CU810">
        <v>22</v>
      </c>
      <c r="DA810" s="33" t="s">
        <v>85</v>
      </c>
    </row>
    <row r="811" spans="1:105" x14ac:dyDescent="0.25">
      <c r="A811">
        <v>810</v>
      </c>
      <c r="B811">
        <v>54</v>
      </c>
      <c r="C811" s="24" t="s">
        <v>483</v>
      </c>
      <c r="D811" s="12">
        <v>1.034603563185343</v>
      </c>
      <c r="E811" s="13">
        <v>0.91445605262188434</v>
      </c>
      <c r="F811" s="7">
        <v>1.131386861313868</v>
      </c>
      <c r="G811" s="7">
        <f t="shared" si="137"/>
        <v>0.12014751056345863</v>
      </c>
      <c r="H811" s="15">
        <f t="shared" si="138"/>
        <v>1.9490596158072273</v>
      </c>
      <c r="I811" s="11">
        <f>IFERROR(F811/SQRT(F811^2+U811), "X")</f>
        <v>1.8762144231012204E-2</v>
      </c>
      <c r="J811" s="32">
        <f>IFERROR(SQRT((1-I811^2)/U811), "X")</f>
        <v>1.6583314578378538E-2</v>
      </c>
      <c r="K811" s="32">
        <f t="shared" si="139"/>
        <v>60.30157573587902</v>
      </c>
      <c r="L811" s="8">
        <v>1</v>
      </c>
      <c r="M811" s="9">
        <v>0</v>
      </c>
      <c r="N811" s="8">
        <v>0</v>
      </c>
      <c r="O811" s="9">
        <v>0</v>
      </c>
      <c r="P811" s="9">
        <v>1</v>
      </c>
      <c r="Q811" s="9">
        <v>0</v>
      </c>
      <c r="R811" s="9">
        <v>0</v>
      </c>
      <c r="S811" s="8">
        <v>3639</v>
      </c>
      <c r="T811" s="9">
        <v>3</v>
      </c>
      <c r="U811" s="9">
        <f t="shared" si="140"/>
        <v>3635</v>
      </c>
      <c r="V811" s="9">
        <f>COUNTIF(B:B,B811)</f>
        <v>15</v>
      </c>
      <c r="W811" s="7">
        <f t="shared" si="142"/>
        <v>13.849</v>
      </c>
      <c r="X811" s="7">
        <f>BM811-W811-6</f>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v>0</v>
      </c>
      <c r="BU811" s="17">
        <v>1</v>
      </c>
      <c r="BV811">
        <v>0</v>
      </c>
      <c r="BW811">
        <v>1</v>
      </c>
      <c r="BX811">
        <v>0</v>
      </c>
      <c r="BY811" s="17">
        <v>0</v>
      </c>
      <c r="BZ811">
        <v>0</v>
      </c>
      <c r="CA811">
        <v>0</v>
      </c>
      <c r="CB811">
        <v>0</v>
      </c>
      <c r="CC811">
        <v>0</v>
      </c>
      <c r="CD811" s="17">
        <v>0</v>
      </c>
      <c r="CE811">
        <v>0</v>
      </c>
      <c r="CF811">
        <v>0</v>
      </c>
      <c r="CG811">
        <v>0</v>
      </c>
      <c r="CH811">
        <v>0</v>
      </c>
      <c r="CI811">
        <v>1</v>
      </c>
      <c r="CJ811">
        <v>0</v>
      </c>
      <c r="CK811">
        <v>0</v>
      </c>
      <c r="CL811">
        <v>0</v>
      </c>
      <c r="CM811">
        <v>0</v>
      </c>
      <c r="CN811">
        <v>0</v>
      </c>
      <c r="CO811">
        <v>1</v>
      </c>
      <c r="CP811" s="17">
        <v>0</v>
      </c>
      <c r="CQ811">
        <v>0</v>
      </c>
      <c r="CR811">
        <v>125</v>
      </c>
      <c r="CS811">
        <v>0</v>
      </c>
      <c r="CT811">
        <v>1</v>
      </c>
      <c r="CU811">
        <v>22</v>
      </c>
      <c r="DA811" s="33" t="s">
        <v>85</v>
      </c>
    </row>
    <row r="812" spans="1:105" s="141" customFormat="1" x14ac:dyDescent="0.25">
      <c r="A812" s="141">
        <v>811</v>
      </c>
      <c r="B812" s="141">
        <v>54</v>
      </c>
      <c r="C812" s="142" t="s">
        <v>483</v>
      </c>
      <c r="D812" s="143">
        <v>1.8031294396511079</v>
      </c>
      <c r="E812" s="144">
        <v>0.83347070775413734</v>
      </c>
      <c r="F812" s="145">
        <v>2.1633986928104578</v>
      </c>
      <c r="G812" s="145">
        <f t="shared" si="137"/>
        <v>0.9696587318969706</v>
      </c>
      <c r="H812" s="146">
        <f t="shared" si="138"/>
        <v>2.6366001474052454</v>
      </c>
      <c r="I812" s="147">
        <f>IFERROR(F812/SQRT(F812^2+U812), "X")</f>
        <v>3.5859558999142858E-2</v>
      </c>
      <c r="J812" s="148">
        <f>IFERROR(SQRT((1-I812^2)/U812), "X")</f>
        <v>1.6575566546431591E-2</v>
      </c>
      <c r="K812" s="148">
        <f t="shared" si="139"/>
        <v>60.329762919342343</v>
      </c>
      <c r="L812" s="149">
        <v>1</v>
      </c>
      <c r="M812" s="150">
        <v>0</v>
      </c>
      <c r="N812" s="149">
        <v>0</v>
      </c>
      <c r="O812" s="150">
        <v>0</v>
      </c>
      <c r="P812" s="150">
        <v>1</v>
      </c>
      <c r="Q812" s="150">
        <v>0</v>
      </c>
      <c r="R812" s="150">
        <v>0</v>
      </c>
      <c r="S812" s="149">
        <v>3639</v>
      </c>
      <c r="T812" s="150">
        <v>3</v>
      </c>
      <c r="U812" s="150">
        <f t="shared" si="140"/>
        <v>3635</v>
      </c>
      <c r="V812" s="150">
        <f>COUNTIF(B:B,B812)</f>
        <v>15</v>
      </c>
      <c r="W812" s="145">
        <f t="shared" si="142"/>
        <v>13.849</v>
      </c>
      <c r="X812" s="145">
        <f>BM812-W812-6</f>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41">
        <v>0</v>
      </c>
      <c r="BU812" s="155">
        <v>1</v>
      </c>
      <c r="BV812" s="141">
        <v>0</v>
      </c>
      <c r="BW812" s="141">
        <v>1</v>
      </c>
      <c r="BX812" s="141">
        <v>0</v>
      </c>
      <c r="BY812" s="17">
        <v>0</v>
      </c>
      <c r="BZ812">
        <v>0</v>
      </c>
      <c r="CA812">
        <v>0</v>
      </c>
      <c r="CB812">
        <v>0</v>
      </c>
      <c r="CC812">
        <v>0</v>
      </c>
      <c r="CD812" s="17">
        <v>0</v>
      </c>
      <c r="CE812" s="141">
        <v>0</v>
      </c>
      <c r="CF812" s="141">
        <v>0</v>
      </c>
      <c r="CG812" s="141">
        <v>0</v>
      </c>
      <c r="CH812" s="141">
        <v>0</v>
      </c>
      <c r="CI812" s="141">
        <v>1</v>
      </c>
      <c r="CJ812" s="141">
        <v>0</v>
      </c>
      <c r="CK812" s="141">
        <v>0</v>
      </c>
      <c r="CL812">
        <v>0</v>
      </c>
      <c r="CM812" s="141">
        <v>0</v>
      </c>
      <c r="CN812" s="141">
        <v>0</v>
      </c>
      <c r="CO812" s="141">
        <v>1</v>
      </c>
      <c r="CP812" s="155">
        <v>0</v>
      </c>
      <c r="CQ812">
        <v>0</v>
      </c>
      <c r="CR812">
        <v>125</v>
      </c>
      <c r="CS812">
        <v>0</v>
      </c>
      <c r="CT812">
        <v>1</v>
      </c>
      <c r="CU812">
        <v>22</v>
      </c>
      <c r="CV812" s="157"/>
      <c r="DA812" s="33" t="s">
        <v>85</v>
      </c>
    </row>
    <row r="813" spans="1:105" x14ac:dyDescent="0.25">
      <c r="A813">
        <v>812</v>
      </c>
      <c r="B813">
        <v>55</v>
      </c>
      <c r="C813" s="24" t="s">
        <v>491</v>
      </c>
      <c r="D813" s="12">
        <v>3.329569823937617</v>
      </c>
      <c r="E813" s="13">
        <v>0.59017485800962188</v>
      </c>
      <c r="F813" s="7">
        <v>5.6416666666666666</v>
      </c>
      <c r="G813" s="7">
        <f t="shared" si="137"/>
        <v>2.7393949659279953</v>
      </c>
      <c r="H813" s="15">
        <f t="shared" si="138"/>
        <v>3.9197446819472388</v>
      </c>
      <c r="I813" s="11">
        <f>IFERROR(F813/SQRT(F813^2+U813), "X")</f>
        <v>5.1741366373935151E-2</v>
      </c>
      <c r="J813" s="32">
        <f>IFERROR(SQRT((1-I813^2)/U813), "X")</f>
        <v>9.1712909377728493E-3</v>
      </c>
      <c r="K813" s="32">
        <f t="shared" si="139"/>
        <v>109.03590419113226</v>
      </c>
      <c r="L813" s="8">
        <v>1</v>
      </c>
      <c r="M813" s="9">
        <v>0</v>
      </c>
      <c r="N813" s="8">
        <v>0</v>
      </c>
      <c r="O813" s="9">
        <v>1</v>
      </c>
      <c r="P813" s="9">
        <v>0</v>
      </c>
      <c r="Q813" s="9">
        <v>0</v>
      </c>
      <c r="R813" s="9">
        <v>0</v>
      </c>
      <c r="S813" s="8">
        <v>11878</v>
      </c>
      <c r="T813" s="9">
        <v>20</v>
      </c>
      <c r="U813" s="9">
        <f t="shared" si="140"/>
        <v>11857</v>
      </c>
      <c r="V813" s="9">
        <f>COUNTIF(B:B,B813)</f>
        <v>12</v>
      </c>
      <c r="W813" s="7">
        <v>12</v>
      </c>
      <c r="X813" s="7">
        <f>BM813-W813-6</f>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43">1-AP813</f>
        <v>0.48699999999999999</v>
      </c>
      <c r="AP813" s="17">
        <v>0.51300000000000001</v>
      </c>
      <c r="AQ813">
        <v>1</v>
      </c>
      <c r="AR813" s="39">
        <f t="shared" ref="AR813:AR836" si="144">1-AQ813</f>
        <v>0</v>
      </c>
      <c r="AS813" t="s">
        <v>98</v>
      </c>
      <c r="AT813" s="39" t="s">
        <v>98</v>
      </c>
      <c r="AU813">
        <v>0</v>
      </c>
      <c r="AV813" s="17">
        <v>1</v>
      </c>
      <c r="AW813">
        <f t="shared" ref="AW813:AW824" si="145">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v>0</v>
      </c>
      <c r="BU813" s="17">
        <v>0</v>
      </c>
      <c r="BV813">
        <v>0</v>
      </c>
      <c r="BW813">
        <v>0</v>
      </c>
      <c r="BX813">
        <v>0</v>
      </c>
      <c r="BY813" s="17">
        <v>0</v>
      </c>
      <c r="BZ813">
        <v>0</v>
      </c>
      <c r="CA813">
        <v>0</v>
      </c>
      <c r="CB813">
        <v>0</v>
      </c>
      <c r="CC813">
        <v>0</v>
      </c>
      <c r="CD813" s="17">
        <v>0</v>
      </c>
      <c r="CE813">
        <v>1</v>
      </c>
      <c r="CF813">
        <v>1</v>
      </c>
      <c r="CG813">
        <v>0</v>
      </c>
      <c r="CH813">
        <v>0</v>
      </c>
      <c r="CI813">
        <v>0</v>
      </c>
      <c r="CJ813">
        <v>0</v>
      </c>
      <c r="CK813">
        <v>0</v>
      </c>
      <c r="CL813">
        <v>1</v>
      </c>
      <c r="CM813">
        <v>1</v>
      </c>
      <c r="CN813">
        <v>1</v>
      </c>
      <c r="CO813">
        <v>1</v>
      </c>
      <c r="CP813" s="17">
        <v>1</v>
      </c>
      <c r="CQ813">
        <v>4.0000000000000001E-3</v>
      </c>
      <c r="CR813">
        <v>2</v>
      </c>
      <c r="CS813">
        <v>1</v>
      </c>
      <c r="CT813">
        <v>0</v>
      </c>
      <c r="CU813">
        <v>41</v>
      </c>
      <c r="DA813" s="33" t="s">
        <v>85</v>
      </c>
    </row>
    <row r="814" spans="1:105" x14ac:dyDescent="0.25">
      <c r="A814">
        <v>813</v>
      </c>
      <c r="B814">
        <v>55</v>
      </c>
      <c r="C814" s="24" t="s">
        <v>491</v>
      </c>
      <c r="D814" s="12">
        <v>1.453022975882035</v>
      </c>
      <c r="E814" s="13">
        <v>0.41584832643088532</v>
      </c>
      <c r="F814" s="7">
        <v>3.494117647058824</v>
      </c>
      <c r="G814" s="7">
        <f t="shared" si="137"/>
        <v>1.0371746494511496</v>
      </c>
      <c r="H814" s="15">
        <f t="shared" si="138"/>
        <v>1.8688713023129204</v>
      </c>
      <c r="I814" s="11">
        <f>IFERROR(F814/SQRT(F814^2+U814), "X")</f>
        <v>3.207204389156721E-2</v>
      </c>
      <c r="J814" s="32">
        <f>IFERROR(SQRT((1-I814^2)/U814), "X")</f>
        <v>9.178867780414858E-3</v>
      </c>
      <c r="K814" s="32">
        <f t="shared" si="139"/>
        <v>108.94589876691774</v>
      </c>
      <c r="L814" s="8">
        <v>1</v>
      </c>
      <c r="M814" s="9">
        <v>0</v>
      </c>
      <c r="N814" s="8">
        <v>0</v>
      </c>
      <c r="O814" s="9">
        <v>1</v>
      </c>
      <c r="P814" s="9">
        <v>0</v>
      </c>
      <c r="Q814" s="9">
        <v>0</v>
      </c>
      <c r="R814" s="9">
        <v>0</v>
      </c>
      <c r="S814" s="8">
        <v>11878</v>
      </c>
      <c r="T814" s="9">
        <v>20</v>
      </c>
      <c r="U814" s="9">
        <f t="shared" si="140"/>
        <v>11857</v>
      </c>
      <c r="V814" s="9">
        <f>COUNTIF(B:B,B814)</f>
        <v>12</v>
      </c>
      <c r="W814" s="7">
        <v>14</v>
      </c>
      <c r="X814" s="7">
        <f>BM814-W814-6</f>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43"/>
        <v>0.48699999999999999</v>
      </c>
      <c r="AP814" s="17">
        <v>0.51300000000000001</v>
      </c>
      <c r="AQ814">
        <v>1</v>
      </c>
      <c r="AR814" s="39">
        <f t="shared" si="144"/>
        <v>0</v>
      </c>
      <c r="AS814" t="s">
        <v>98</v>
      </c>
      <c r="AT814" s="39" t="s">
        <v>98</v>
      </c>
      <c r="AU814">
        <v>0</v>
      </c>
      <c r="AV814" s="17">
        <v>1</v>
      </c>
      <c r="AW814">
        <f t="shared" si="145"/>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v>0</v>
      </c>
      <c r="BU814" s="17">
        <v>0</v>
      </c>
      <c r="BV814">
        <v>0</v>
      </c>
      <c r="BW814">
        <v>0</v>
      </c>
      <c r="BX814">
        <v>0</v>
      </c>
      <c r="BY814" s="17">
        <v>0</v>
      </c>
      <c r="BZ814">
        <v>0</v>
      </c>
      <c r="CA814">
        <v>0</v>
      </c>
      <c r="CB814">
        <v>0</v>
      </c>
      <c r="CC814">
        <v>0</v>
      </c>
      <c r="CD814" s="17">
        <v>0</v>
      </c>
      <c r="CE814">
        <v>1</v>
      </c>
      <c r="CF814">
        <v>1</v>
      </c>
      <c r="CG814">
        <v>0</v>
      </c>
      <c r="CH814">
        <v>0</v>
      </c>
      <c r="CI814">
        <v>0</v>
      </c>
      <c r="CJ814">
        <v>0</v>
      </c>
      <c r="CK814">
        <v>0</v>
      </c>
      <c r="CL814">
        <v>1</v>
      </c>
      <c r="CM814">
        <v>1</v>
      </c>
      <c r="CN814">
        <v>1</v>
      </c>
      <c r="CO814">
        <v>1</v>
      </c>
      <c r="CP814" s="17">
        <v>1</v>
      </c>
      <c r="CQ814">
        <v>4.0000000000000001E-3</v>
      </c>
      <c r="CR814">
        <v>2</v>
      </c>
      <c r="CS814">
        <v>1</v>
      </c>
      <c r="CT814">
        <v>0</v>
      </c>
      <c r="CU814">
        <v>41</v>
      </c>
      <c r="DA814" s="33" t="s">
        <v>85</v>
      </c>
    </row>
    <row r="815" spans="1:105" x14ac:dyDescent="0.25">
      <c r="A815">
        <v>814</v>
      </c>
      <c r="B815">
        <v>55</v>
      </c>
      <c r="C815" s="24" t="s">
        <v>491</v>
      </c>
      <c r="D815" s="12">
        <v>3.3781829134533981</v>
      </c>
      <c r="E815" s="13">
        <v>0.2297041872248457</v>
      </c>
      <c r="F815" s="7">
        <v>14.706666666666671</v>
      </c>
      <c r="G815" s="7">
        <f t="shared" si="137"/>
        <v>3.1484787262285523</v>
      </c>
      <c r="H815" s="15">
        <f t="shared" si="138"/>
        <v>3.6078871006782438</v>
      </c>
      <c r="I815" s="11">
        <f>IFERROR(F815/SQRT(F815^2+U815), "X")</f>
        <v>0.13384480026334236</v>
      </c>
      <c r="J815" s="32">
        <f>IFERROR(SQRT((1-I815^2)/U815), "X")</f>
        <v>9.100961033318835E-3</v>
      </c>
      <c r="K815" s="32">
        <f t="shared" si="139"/>
        <v>109.878505834601</v>
      </c>
      <c r="L815" s="8">
        <v>1</v>
      </c>
      <c r="M815" s="9">
        <v>0</v>
      </c>
      <c r="N815" s="8">
        <v>0</v>
      </c>
      <c r="O815" s="9">
        <v>1</v>
      </c>
      <c r="P815" s="9">
        <v>0</v>
      </c>
      <c r="Q815" s="9">
        <v>0</v>
      </c>
      <c r="R815" s="9">
        <v>0</v>
      </c>
      <c r="S815" s="8">
        <v>11878</v>
      </c>
      <c r="T815" s="9">
        <v>20</v>
      </c>
      <c r="U815" s="9">
        <f t="shared" si="140"/>
        <v>11857</v>
      </c>
      <c r="V815" s="9">
        <f>COUNTIF(B:B,B815)</f>
        <v>12</v>
      </c>
      <c r="W815" s="7">
        <v>16</v>
      </c>
      <c r="X815" s="7">
        <f>BM815-W815-6</f>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43"/>
        <v>0.48699999999999999</v>
      </c>
      <c r="AP815" s="17">
        <v>0.51300000000000001</v>
      </c>
      <c r="AQ815">
        <v>1</v>
      </c>
      <c r="AR815" s="39">
        <f t="shared" si="144"/>
        <v>0</v>
      </c>
      <c r="AS815" t="s">
        <v>98</v>
      </c>
      <c r="AT815" s="39" t="s">
        <v>98</v>
      </c>
      <c r="AU815">
        <v>0</v>
      </c>
      <c r="AV815" s="17">
        <v>1</v>
      </c>
      <c r="AW815">
        <f t="shared" si="145"/>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v>0</v>
      </c>
      <c r="BU815" s="17">
        <v>0</v>
      </c>
      <c r="BV815">
        <v>0</v>
      </c>
      <c r="BW815">
        <v>0</v>
      </c>
      <c r="BX815">
        <v>0</v>
      </c>
      <c r="BY815" s="17">
        <v>0</v>
      </c>
      <c r="BZ815">
        <v>0</v>
      </c>
      <c r="CA815">
        <v>0</v>
      </c>
      <c r="CB815">
        <v>0</v>
      </c>
      <c r="CC815">
        <v>0</v>
      </c>
      <c r="CD815" s="17">
        <v>0</v>
      </c>
      <c r="CE815">
        <v>1</v>
      </c>
      <c r="CF815">
        <v>1</v>
      </c>
      <c r="CG815">
        <v>0</v>
      </c>
      <c r="CH815">
        <v>0</v>
      </c>
      <c r="CI815">
        <v>0</v>
      </c>
      <c r="CJ815">
        <v>0</v>
      </c>
      <c r="CK815">
        <v>0</v>
      </c>
      <c r="CL815">
        <v>1</v>
      </c>
      <c r="CM815">
        <v>1</v>
      </c>
      <c r="CN815">
        <v>1</v>
      </c>
      <c r="CO815">
        <v>1</v>
      </c>
      <c r="CP815" s="17">
        <v>1</v>
      </c>
      <c r="CQ815">
        <v>4.0000000000000001E-3</v>
      </c>
      <c r="CR815">
        <v>2</v>
      </c>
      <c r="CS815">
        <v>1</v>
      </c>
      <c r="CT815">
        <v>0</v>
      </c>
      <c r="CU815">
        <v>41</v>
      </c>
      <c r="DA815" s="33" t="s">
        <v>85</v>
      </c>
    </row>
    <row r="816" spans="1:105" x14ac:dyDescent="0.25">
      <c r="A816">
        <v>815</v>
      </c>
      <c r="B816">
        <v>55</v>
      </c>
      <c r="C816" s="24" t="s">
        <v>491</v>
      </c>
      <c r="D816" s="12">
        <v>3.8762935536986509</v>
      </c>
      <c r="E816" s="13">
        <v>0.95926274669707878</v>
      </c>
      <c r="F816" s="7">
        <v>4.0409090909090919</v>
      </c>
      <c r="G816" s="7">
        <f t="shared" si="137"/>
        <v>2.9170308070015722</v>
      </c>
      <c r="H816" s="15">
        <f t="shared" si="138"/>
        <v>4.83555630039573</v>
      </c>
      <c r="I816" s="11">
        <f>IFERROR(F816/SQRT(F816^2+U816), "X")</f>
        <v>3.7084534349250138E-2</v>
      </c>
      <c r="J816" s="32">
        <f>IFERROR(SQRT((1-I816^2)/U816), "X")</f>
        <v>9.1772750920529021E-3</v>
      </c>
      <c r="K816" s="32">
        <f t="shared" si="139"/>
        <v>108.96480599845525</v>
      </c>
      <c r="L816" s="8">
        <v>1</v>
      </c>
      <c r="M816" s="9">
        <v>0</v>
      </c>
      <c r="N816" s="8">
        <v>0</v>
      </c>
      <c r="O816" s="9">
        <v>1</v>
      </c>
      <c r="P816" s="9">
        <v>0</v>
      </c>
      <c r="Q816" s="9">
        <v>0</v>
      </c>
      <c r="R816" s="9">
        <v>0</v>
      </c>
      <c r="S816" s="8">
        <v>11878</v>
      </c>
      <c r="T816" s="9">
        <v>20</v>
      </c>
      <c r="U816" s="9">
        <f t="shared" si="140"/>
        <v>11857</v>
      </c>
      <c r="V816" s="9">
        <f>COUNTIF(B:B,B816)</f>
        <v>12</v>
      </c>
      <c r="W816" s="7">
        <v>18</v>
      </c>
      <c r="X816" s="7">
        <f>BM816-W816-6</f>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43"/>
        <v>0.48699999999999999</v>
      </c>
      <c r="AP816" s="17">
        <v>0.51300000000000001</v>
      </c>
      <c r="AQ816">
        <v>1</v>
      </c>
      <c r="AR816" s="39">
        <f t="shared" si="144"/>
        <v>0</v>
      </c>
      <c r="AS816" t="s">
        <v>98</v>
      </c>
      <c r="AT816" s="39" t="s">
        <v>98</v>
      </c>
      <c r="AU816">
        <v>0</v>
      </c>
      <c r="AV816" s="17">
        <v>1</v>
      </c>
      <c r="AW816">
        <f t="shared" si="145"/>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v>0</v>
      </c>
      <c r="BU816" s="17">
        <v>0</v>
      </c>
      <c r="BV816">
        <v>0</v>
      </c>
      <c r="BW816">
        <v>0</v>
      </c>
      <c r="BX816">
        <v>0</v>
      </c>
      <c r="BY816" s="17">
        <v>0</v>
      </c>
      <c r="BZ816">
        <v>0</v>
      </c>
      <c r="CA816">
        <v>0</v>
      </c>
      <c r="CB816">
        <v>0</v>
      </c>
      <c r="CC816">
        <v>0</v>
      </c>
      <c r="CD816" s="17">
        <v>0</v>
      </c>
      <c r="CE816">
        <v>1</v>
      </c>
      <c r="CF816">
        <v>1</v>
      </c>
      <c r="CG816">
        <v>0</v>
      </c>
      <c r="CH816">
        <v>0</v>
      </c>
      <c r="CI816">
        <v>0</v>
      </c>
      <c r="CJ816">
        <v>0</v>
      </c>
      <c r="CK816">
        <v>0</v>
      </c>
      <c r="CL816">
        <v>1</v>
      </c>
      <c r="CM816">
        <v>1</v>
      </c>
      <c r="CN816">
        <v>1</v>
      </c>
      <c r="CO816">
        <v>1</v>
      </c>
      <c r="CP816" s="17">
        <v>1</v>
      </c>
      <c r="CQ816">
        <v>4.0000000000000001E-3</v>
      </c>
      <c r="CR816">
        <v>2</v>
      </c>
      <c r="CS816">
        <v>1</v>
      </c>
      <c r="CT816">
        <v>0</v>
      </c>
      <c r="CU816">
        <v>41</v>
      </c>
      <c r="DA816" s="33" t="s">
        <v>85</v>
      </c>
    </row>
    <row r="817" spans="1:105" x14ac:dyDescent="0.25">
      <c r="A817">
        <v>816</v>
      </c>
      <c r="B817">
        <v>55</v>
      </c>
      <c r="C817" s="24" t="s">
        <v>491</v>
      </c>
      <c r="D817" s="12">
        <v>5.3879920666931591</v>
      </c>
      <c r="E817" s="13">
        <v>0.39245485630504118</v>
      </c>
      <c r="F817" s="7">
        <v>13.728947368421061</v>
      </c>
      <c r="G817" s="7">
        <f t="shared" si="137"/>
        <v>4.9955372103881182</v>
      </c>
      <c r="H817" s="15">
        <f t="shared" si="138"/>
        <v>5.7804469229982001</v>
      </c>
      <c r="I817" s="11">
        <f>IFERROR(F817/SQRT(F817^2+U817), "X")</f>
        <v>0.12509072587246783</v>
      </c>
      <c r="J817" s="32">
        <f>IFERROR(SQRT((1-I817^2)/U817), "X")</f>
        <v>9.1114578937200961E-3</v>
      </c>
      <c r="K817" s="32">
        <f t="shared" si="139"/>
        <v>109.75192023761988</v>
      </c>
      <c r="L817" s="8">
        <v>1</v>
      </c>
      <c r="M817" s="9">
        <v>0</v>
      </c>
      <c r="N817" s="8">
        <v>0</v>
      </c>
      <c r="O817" s="9">
        <v>1</v>
      </c>
      <c r="P817" s="9">
        <v>0</v>
      </c>
      <c r="Q817" s="9">
        <v>0</v>
      </c>
      <c r="R817" s="9">
        <v>0</v>
      </c>
      <c r="S817" s="8">
        <v>11878</v>
      </c>
      <c r="T817" s="9">
        <v>20</v>
      </c>
      <c r="U817" s="9">
        <f t="shared" si="140"/>
        <v>11857</v>
      </c>
      <c r="V817" s="9">
        <f>COUNTIF(B:B,B817)</f>
        <v>12</v>
      </c>
      <c r="W817" s="7">
        <v>18</v>
      </c>
      <c r="X817" s="7">
        <f>BM817-W817-6</f>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43"/>
        <v>0.48699999999999999</v>
      </c>
      <c r="AP817" s="17">
        <v>0.51300000000000001</v>
      </c>
      <c r="AQ817">
        <v>1</v>
      </c>
      <c r="AR817" s="39">
        <f t="shared" si="144"/>
        <v>0</v>
      </c>
      <c r="AS817" t="s">
        <v>98</v>
      </c>
      <c r="AT817" s="39" t="s">
        <v>98</v>
      </c>
      <c r="AU817">
        <v>0</v>
      </c>
      <c r="AV817" s="17">
        <v>1</v>
      </c>
      <c r="AW817">
        <f t="shared" si="145"/>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v>0</v>
      </c>
      <c r="BU817" s="17">
        <v>0</v>
      </c>
      <c r="BV817">
        <v>0</v>
      </c>
      <c r="BW817">
        <v>0</v>
      </c>
      <c r="BX817">
        <v>0</v>
      </c>
      <c r="BY817" s="17">
        <v>0</v>
      </c>
      <c r="BZ817">
        <v>0</v>
      </c>
      <c r="CA817">
        <v>0</v>
      </c>
      <c r="CB817">
        <v>0</v>
      </c>
      <c r="CC817">
        <v>0</v>
      </c>
      <c r="CD817" s="17">
        <v>0</v>
      </c>
      <c r="CE817">
        <v>1</v>
      </c>
      <c r="CF817">
        <v>1</v>
      </c>
      <c r="CG817">
        <v>0</v>
      </c>
      <c r="CH817">
        <v>0</v>
      </c>
      <c r="CI817">
        <v>0</v>
      </c>
      <c r="CJ817">
        <v>0</v>
      </c>
      <c r="CK817">
        <v>0</v>
      </c>
      <c r="CL817">
        <v>1</v>
      </c>
      <c r="CM817">
        <v>1</v>
      </c>
      <c r="CN817">
        <v>1</v>
      </c>
      <c r="CO817">
        <v>1</v>
      </c>
      <c r="CP817" s="17">
        <v>1</v>
      </c>
      <c r="CQ817">
        <v>4.0000000000000001E-3</v>
      </c>
      <c r="CR817">
        <v>2</v>
      </c>
      <c r="CS817">
        <v>1</v>
      </c>
      <c r="CT817">
        <v>0</v>
      </c>
      <c r="CU817">
        <v>41</v>
      </c>
      <c r="DA817" s="33" t="s">
        <v>85</v>
      </c>
    </row>
    <row r="818" spans="1:105" x14ac:dyDescent="0.25">
      <c r="A818">
        <v>817</v>
      </c>
      <c r="B818">
        <v>55</v>
      </c>
      <c r="C818" s="24" t="s">
        <v>491</v>
      </c>
      <c r="D818" s="12">
        <v>6.1610883636721514</v>
      </c>
      <c r="E818" s="13">
        <v>0.45802982497753331</v>
      </c>
      <c r="F818" s="7">
        <v>13.45128205128205</v>
      </c>
      <c r="G818" s="7">
        <f t="shared" si="137"/>
        <v>5.7030585386946182</v>
      </c>
      <c r="H818" s="15">
        <f t="shared" si="138"/>
        <v>6.6191181886496846</v>
      </c>
      <c r="I818" s="11">
        <f>IFERROR(F818/SQRT(F818^2+U818), "X")</f>
        <v>0.12259920284686227</v>
      </c>
      <c r="J818" s="32">
        <f>IFERROR(SQRT((1-I818^2)/U818), "X")</f>
        <v>9.1143135932665442E-3</v>
      </c>
      <c r="K818" s="32">
        <f t="shared" si="139"/>
        <v>109.71753273211689</v>
      </c>
      <c r="L818" s="8">
        <v>1</v>
      </c>
      <c r="M818" s="9">
        <v>0</v>
      </c>
      <c r="N818" s="8">
        <v>0</v>
      </c>
      <c r="O818" s="9">
        <v>1</v>
      </c>
      <c r="P818" s="9">
        <v>0</v>
      </c>
      <c r="Q818" s="9">
        <v>0</v>
      </c>
      <c r="R818" s="9">
        <v>0</v>
      </c>
      <c r="S818" s="8">
        <v>11878</v>
      </c>
      <c r="T818" s="9">
        <v>20</v>
      </c>
      <c r="U818" s="9">
        <f t="shared" si="140"/>
        <v>11857</v>
      </c>
      <c r="V818" s="9">
        <f>COUNTIF(B:B,B818)</f>
        <v>12</v>
      </c>
      <c r="W818" s="7">
        <v>22</v>
      </c>
      <c r="X818" s="7">
        <f>BM818-W818-6</f>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43"/>
        <v>0.48699999999999999</v>
      </c>
      <c r="AP818" s="17">
        <v>0.51300000000000001</v>
      </c>
      <c r="AQ818">
        <v>1</v>
      </c>
      <c r="AR818" s="39">
        <f t="shared" si="144"/>
        <v>0</v>
      </c>
      <c r="AS818" t="s">
        <v>98</v>
      </c>
      <c r="AT818" s="39" t="s">
        <v>98</v>
      </c>
      <c r="AU818">
        <v>0</v>
      </c>
      <c r="AV818" s="17">
        <v>1</v>
      </c>
      <c r="AW818">
        <f t="shared" si="145"/>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v>0</v>
      </c>
      <c r="BU818" s="17">
        <v>0</v>
      </c>
      <c r="BV818">
        <v>0</v>
      </c>
      <c r="BW818">
        <v>0</v>
      </c>
      <c r="BX818">
        <v>0</v>
      </c>
      <c r="BY818" s="17">
        <v>0</v>
      </c>
      <c r="BZ818">
        <v>0</v>
      </c>
      <c r="CA818">
        <v>0</v>
      </c>
      <c r="CB818">
        <v>0</v>
      </c>
      <c r="CC818">
        <v>0</v>
      </c>
      <c r="CD818" s="17">
        <v>0</v>
      </c>
      <c r="CE818">
        <v>1</v>
      </c>
      <c r="CF818">
        <v>1</v>
      </c>
      <c r="CG818">
        <v>0</v>
      </c>
      <c r="CH818">
        <v>0</v>
      </c>
      <c r="CI818">
        <v>0</v>
      </c>
      <c r="CJ818">
        <v>0</v>
      </c>
      <c r="CK818">
        <v>0</v>
      </c>
      <c r="CL818">
        <v>1</v>
      </c>
      <c r="CM818">
        <v>1</v>
      </c>
      <c r="CN818">
        <v>1</v>
      </c>
      <c r="CO818">
        <v>1</v>
      </c>
      <c r="CP818" s="17">
        <v>1</v>
      </c>
      <c r="CQ818">
        <v>4.0000000000000001E-3</v>
      </c>
      <c r="CR818">
        <v>2</v>
      </c>
      <c r="CS818">
        <v>1</v>
      </c>
      <c r="CT818">
        <v>0</v>
      </c>
      <c r="CU818">
        <v>41</v>
      </c>
      <c r="DA818" s="33" t="s">
        <v>85</v>
      </c>
    </row>
    <row r="819" spans="1:105" x14ac:dyDescent="0.25">
      <c r="A819">
        <v>818</v>
      </c>
      <c r="B819">
        <v>55</v>
      </c>
      <c r="C819" s="24" t="s">
        <v>491</v>
      </c>
      <c r="D819" s="12">
        <v>1.6562836228041671</v>
      </c>
      <c r="E819" s="13">
        <v>2.876181141396458</v>
      </c>
      <c r="F819" s="7">
        <v>0.57586206896551717</v>
      </c>
      <c r="G819" s="7">
        <f t="shared" si="137"/>
        <v>-1.2198975185922909</v>
      </c>
      <c r="H819" s="15">
        <f t="shared" si="138"/>
        <v>4.5324647642006255</v>
      </c>
      <c r="I819" s="11">
        <f>IFERROR(F819/SQRT(F819^2+U819), "X")</f>
        <v>5.2884084466817312E-3</v>
      </c>
      <c r="J819" s="32">
        <f>IFERROR(SQRT((1-I819^2)/U819), "X")</f>
        <v>9.1834637696868397E-3</v>
      </c>
      <c r="K819" s="32">
        <f t="shared" si="139"/>
        <v>108.89137531100647</v>
      </c>
      <c r="L819" s="8">
        <v>1</v>
      </c>
      <c r="M819" s="9">
        <v>0</v>
      </c>
      <c r="N819" s="8">
        <v>0</v>
      </c>
      <c r="O819" s="9">
        <v>1</v>
      </c>
      <c r="P819" s="9">
        <v>0</v>
      </c>
      <c r="Q819" s="9">
        <v>0</v>
      </c>
      <c r="R819" s="9">
        <v>0</v>
      </c>
      <c r="S819" s="8">
        <v>11878</v>
      </c>
      <c r="T819" s="9">
        <v>20</v>
      </c>
      <c r="U819" s="9">
        <f t="shared" si="140"/>
        <v>11857</v>
      </c>
      <c r="V819" s="9">
        <f>COUNTIF(B:B,B819)</f>
        <v>12</v>
      </c>
      <c r="W819" s="7">
        <v>12</v>
      </c>
      <c r="X819" s="7">
        <f>BM819-W819-6</f>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43"/>
        <v>0.48699999999999999</v>
      </c>
      <c r="AP819" s="17">
        <v>0.51300000000000001</v>
      </c>
      <c r="AQ819">
        <v>0</v>
      </c>
      <c r="AR819" s="39">
        <f t="shared" si="144"/>
        <v>1</v>
      </c>
      <c r="AS819" t="s">
        <v>98</v>
      </c>
      <c r="AT819" s="39" t="s">
        <v>98</v>
      </c>
      <c r="AU819">
        <v>0</v>
      </c>
      <c r="AV819" s="17">
        <v>1</v>
      </c>
      <c r="AW819">
        <f t="shared" si="145"/>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v>0</v>
      </c>
      <c r="BU819" s="17">
        <v>0</v>
      </c>
      <c r="BV819">
        <v>0</v>
      </c>
      <c r="BW819">
        <v>0</v>
      </c>
      <c r="BX819">
        <v>0</v>
      </c>
      <c r="BY819" s="17">
        <v>0</v>
      </c>
      <c r="BZ819">
        <v>0</v>
      </c>
      <c r="CA819">
        <v>0</v>
      </c>
      <c r="CB819">
        <v>0</v>
      </c>
      <c r="CC819">
        <v>0</v>
      </c>
      <c r="CD819" s="17">
        <v>0</v>
      </c>
      <c r="CE819">
        <v>1</v>
      </c>
      <c r="CF819">
        <v>1</v>
      </c>
      <c r="CG819">
        <v>0</v>
      </c>
      <c r="CH819">
        <v>0</v>
      </c>
      <c r="CI819">
        <v>0</v>
      </c>
      <c r="CJ819">
        <v>0</v>
      </c>
      <c r="CK819">
        <v>0</v>
      </c>
      <c r="CL819">
        <v>1</v>
      </c>
      <c r="CM819">
        <v>1</v>
      </c>
      <c r="CN819">
        <v>1</v>
      </c>
      <c r="CO819">
        <v>1</v>
      </c>
      <c r="CP819" s="17">
        <v>1</v>
      </c>
      <c r="CQ819">
        <v>4.0000000000000001E-3</v>
      </c>
      <c r="CR819">
        <v>2</v>
      </c>
      <c r="CS819">
        <v>1</v>
      </c>
      <c r="CT819">
        <v>0</v>
      </c>
      <c r="CU819">
        <v>41</v>
      </c>
      <c r="DA819" s="33" t="s">
        <v>85</v>
      </c>
    </row>
    <row r="820" spans="1:105" x14ac:dyDescent="0.25">
      <c r="A820">
        <v>819</v>
      </c>
      <c r="B820">
        <v>55</v>
      </c>
      <c r="C820" s="24" t="s">
        <v>491</v>
      </c>
      <c r="D820" s="12">
        <v>8.4910208745827109</v>
      </c>
      <c r="E820" s="13">
        <v>1.343934284767891</v>
      </c>
      <c r="F820" s="7">
        <v>6.3180327868852464</v>
      </c>
      <c r="G820" s="7">
        <f t="shared" si="137"/>
        <v>7.1470865898148199</v>
      </c>
      <c r="H820" s="15">
        <f t="shared" si="138"/>
        <v>9.8349551593506028</v>
      </c>
      <c r="I820" s="11">
        <f>IFERROR(F820/SQRT(F820^2+U820), "X")</f>
        <v>5.7924814228773547E-2</v>
      </c>
      <c r="J820" s="32">
        <f>IFERROR(SQRT((1-I820^2)/U820), "X")</f>
        <v>9.1681724648551774E-3</v>
      </c>
      <c r="K820" s="32">
        <f t="shared" si="139"/>
        <v>109.07299179125948</v>
      </c>
      <c r="L820" s="8">
        <v>1</v>
      </c>
      <c r="M820" s="9">
        <v>0</v>
      </c>
      <c r="N820" s="8">
        <v>0</v>
      </c>
      <c r="O820" s="9">
        <v>1</v>
      </c>
      <c r="P820" s="9">
        <v>0</v>
      </c>
      <c r="Q820" s="9">
        <v>0</v>
      </c>
      <c r="R820" s="9">
        <v>0</v>
      </c>
      <c r="S820" s="8">
        <v>11878</v>
      </c>
      <c r="T820" s="9">
        <v>20</v>
      </c>
      <c r="U820" s="9">
        <f t="shared" si="140"/>
        <v>11857</v>
      </c>
      <c r="V820" s="9">
        <f>COUNTIF(B:B,B820)</f>
        <v>12</v>
      </c>
      <c r="W820" s="7">
        <v>14</v>
      </c>
      <c r="X820" s="7">
        <f>BM820-W820-6</f>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43"/>
        <v>0.48699999999999999</v>
      </c>
      <c r="AP820" s="17">
        <v>0.51300000000000001</v>
      </c>
      <c r="AQ820">
        <v>0</v>
      </c>
      <c r="AR820" s="39">
        <f t="shared" si="144"/>
        <v>1</v>
      </c>
      <c r="AS820" t="s">
        <v>98</v>
      </c>
      <c r="AT820" s="39" t="s">
        <v>98</v>
      </c>
      <c r="AU820">
        <v>0</v>
      </c>
      <c r="AV820" s="17">
        <v>1</v>
      </c>
      <c r="AW820">
        <f t="shared" si="145"/>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v>0</v>
      </c>
      <c r="BU820" s="17">
        <v>0</v>
      </c>
      <c r="BV820">
        <v>0</v>
      </c>
      <c r="BW820">
        <v>0</v>
      </c>
      <c r="BX820">
        <v>0</v>
      </c>
      <c r="BY820" s="17">
        <v>0</v>
      </c>
      <c r="BZ820">
        <v>0</v>
      </c>
      <c r="CA820">
        <v>0</v>
      </c>
      <c r="CB820">
        <v>0</v>
      </c>
      <c r="CC820">
        <v>0</v>
      </c>
      <c r="CD820" s="17">
        <v>0</v>
      </c>
      <c r="CE820">
        <v>1</v>
      </c>
      <c r="CF820">
        <v>1</v>
      </c>
      <c r="CG820">
        <v>0</v>
      </c>
      <c r="CH820">
        <v>0</v>
      </c>
      <c r="CI820">
        <v>0</v>
      </c>
      <c r="CJ820">
        <v>0</v>
      </c>
      <c r="CK820">
        <v>0</v>
      </c>
      <c r="CL820">
        <v>1</v>
      </c>
      <c r="CM820">
        <v>1</v>
      </c>
      <c r="CN820">
        <v>1</v>
      </c>
      <c r="CO820">
        <v>1</v>
      </c>
      <c r="CP820" s="17">
        <v>1</v>
      </c>
      <c r="CQ820">
        <v>4.0000000000000001E-3</v>
      </c>
      <c r="CR820">
        <v>2</v>
      </c>
      <c r="CS820">
        <v>1</v>
      </c>
      <c r="CT820">
        <v>0</v>
      </c>
      <c r="CU820">
        <v>41</v>
      </c>
      <c r="DA820" s="33" t="s">
        <v>85</v>
      </c>
    </row>
    <row r="821" spans="1:105" x14ac:dyDescent="0.25">
      <c r="A821">
        <v>820</v>
      </c>
      <c r="B821">
        <v>55</v>
      </c>
      <c r="C821" s="24" t="s">
        <v>491</v>
      </c>
      <c r="D821" s="12">
        <v>7.0779257885790647</v>
      </c>
      <c r="E821" s="13">
        <v>0.79527256051450179</v>
      </c>
      <c r="F821" s="7">
        <v>8.8999999999999986</v>
      </c>
      <c r="G821" s="7">
        <f t="shared" si="137"/>
        <v>6.2826532280645626</v>
      </c>
      <c r="H821" s="15">
        <f t="shared" si="138"/>
        <v>7.8731983490935669</v>
      </c>
      <c r="I821" s="11">
        <f>IFERROR(F821/SQRT(F821^2+U821), "X")</f>
        <v>8.1462321271508209E-2</v>
      </c>
      <c r="J821" s="32">
        <f>IFERROR(SQRT((1-I821^2)/U821), "X")</f>
        <v>9.15306980578744E-3</v>
      </c>
      <c r="K821" s="32">
        <f t="shared" si="139"/>
        <v>109.25296334653812</v>
      </c>
      <c r="L821" s="8">
        <v>1</v>
      </c>
      <c r="M821" s="9">
        <v>0</v>
      </c>
      <c r="N821" s="8">
        <v>0</v>
      </c>
      <c r="O821" s="9">
        <v>1</v>
      </c>
      <c r="P821" s="9">
        <v>0</v>
      </c>
      <c r="Q821" s="9">
        <v>0</v>
      </c>
      <c r="R821" s="9">
        <v>0</v>
      </c>
      <c r="S821" s="8">
        <v>11878</v>
      </c>
      <c r="T821" s="9">
        <v>20</v>
      </c>
      <c r="U821" s="9">
        <f t="shared" si="140"/>
        <v>11857</v>
      </c>
      <c r="V821" s="9">
        <f>COUNTIF(B:B,B821)</f>
        <v>12</v>
      </c>
      <c r="W821" s="7">
        <v>16</v>
      </c>
      <c r="X821" s="7">
        <f>BM821-W821-6</f>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43"/>
        <v>0.48699999999999999</v>
      </c>
      <c r="AP821" s="17">
        <v>0.51300000000000001</v>
      </c>
      <c r="AQ821">
        <v>0</v>
      </c>
      <c r="AR821" s="39">
        <f t="shared" si="144"/>
        <v>1</v>
      </c>
      <c r="AS821" t="s">
        <v>98</v>
      </c>
      <c r="AT821" s="39" t="s">
        <v>98</v>
      </c>
      <c r="AU821">
        <v>0</v>
      </c>
      <c r="AV821" s="17">
        <v>1</v>
      </c>
      <c r="AW821">
        <f t="shared" si="145"/>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v>0</v>
      </c>
      <c r="BU821" s="17">
        <v>0</v>
      </c>
      <c r="BV821">
        <v>0</v>
      </c>
      <c r="BW821">
        <v>0</v>
      </c>
      <c r="BX821">
        <v>0</v>
      </c>
      <c r="BY821" s="17">
        <v>0</v>
      </c>
      <c r="BZ821">
        <v>0</v>
      </c>
      <c r="CA821">
        <v>0</v>
      </c>
      <c r="CB821">
        <v>0</v>
      </c>
      <c r="CC821">
        <v>0</v>
      </c>
      <c r="CD821" s="17">
        <v>0</v>
      </c>
      <c r="CE821">
        <v>1</v>
      </c>
      <c r="CF821">
        <v>1</v>
      </c>
      <c r="CG821">
        <v>0</v>
      </c>
      <c r="CH821">
        <v>0</v>
      </c>
      <c r="CI821">
        <v>0</v>
      </c>
      <c r="CJ821">
        <v>0</v>
      </c>
      <c r="CK821">
        <v>0</v>
      </c>
      <c r="CL821">
        <v>1</v>
      </c>
      <c r="CM821">
        <v>1</v>
      </c>
      <c r="CN821">
        <v>1</v>
      </c>
      <c r="CO821">
        <v>1</v>
      </c>
      <c r="CP821" s="17">
        <v>1</v>
      </c>
      <c r="CQ821">
        <v>4.0000000000000001E-3</v>
      </c>
      <c r="CR821">
        <v>2</v>
      </c>
      <c r="CS821">
        <v>1</v>
      </c>
      <c r="CT821">
        <v>0</v>
      </c>
      <c r="CU821">
        <v>41</v>
      </c>
      <c r="DA821" s="33" t="s">
        <v>85</v>
      </c>
    </row>
    <row r="822" spans="1:105" x14ac:dyDescent="0.25">
      <c r="A822">
        <v>821</v>
      </c>
      <c r="B822">
        <v>55</v>
      </c>
      <c r="C822" s="24" t="s">
        <v>491</v>
      </c>
      <c r="D822" s="12">
        <v>7.2165301368908308</v>
      </c>
      <c r="E822" s="13">
        <v>1.054143372984589</v>
      </c>
      <c r="F822" s="7">
        <v>6.8458715596330277</v>
      </c>
      <c r="G822" s="7">
        <f t="shared" si="137"/>
        <v>6.162386763906242</v>
      </c>
      <c r="H822" s="15">
        <f t="shared" si="138"/>
        <v>8.2706735098754205</v>
      </c>
      <c r="I822" s="11">
        <f>IFERROR(F822/SQRT(F822^2+U822), "X")</f>
        <v>6.2745810395942639E-2</v>
      </c>
      <c r="J822" s="32">
        <f>IFERROR(SQRT((1-I822^2)/U822), "X")</f>
        <v>9.1654962920902534E-3</v>
      </c>
      <c r="K822" s="32">
        <f t="shared" si="139"/>
        <v>109.10483929418984</v>
      </c>
      <c r="L822" s="8">
        <v>1</v>
      </c>
      <c r="M822" s="9">
        <v>0</v>
      </c>
      <c r="N822" s="8">
        <v>0</v>
      </c>
      <c r="O822" s="9">
        <v>1</v>
      </c>
      <c r="P822" s="9">
        <v>0</v>
      </c>
      <c r="Q822" s="9">
        <v>0</v>
      </c>
      <c r="R822" s="9">
        <v>0</v>
      </c>
      <c r="S822" s="8">
        <v>11878</v>
      </c>
      <c r="T822" s="9">
        <v>20</v>
      </c>
      <c r="U822" s="9">
        <f t="shared" si="140"/>
        <v>11857</v>
      </c>
      <c r="V822" s="9">
        <f>COUNTIF(B:B,B822)</f>
        <v>12</v>
      </c>
      <c r="W822" s="7">
        <v>18</v>
      </c>
      <c r="X822" s="7">
        <f>BM822-W822-6</f>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43"/>
        <v>0.48699999999999999</v>
      </c>
      <c r="AP822" s="17">
        <v>0.51300000000000001</v>
      </c>
      <c r="AQ822">
        <v>0</v>
      </c>
      <c r="AR822" s="39">
        <f t="shared" si="144"/>
        <v>1</v>
      </c>
      <c r="AS822" t="s">
        <v>98</v>
      </c>
      <c r="AT822" s="39" t="s">
        <v>98</v>
      </c>
      <c r="AU822">
        <v>0</v>
      </c>
      <c r="AV822" s="17">
        <v>1</v>
      </c>
      <c r="AW822">
        <f t="shared" si="145"/>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v>0</v>
      </c>
      <c r="BU822" s="17">
        <v>0</v>
      </c>
      <c r="BV822">
        <v>0</v>
      </c>
      <c r="BW822">
        <v>0</v>
      </c>
      <c r="BX822">
        <v>0</v>
      </c>
      <c r="BY822" s="17">
        <v>0</v>
      </c>
      <c r="BZ822">
        <v>0</v>
      </c>
      <c r="CA822">
        <v>0</v>
      </c>
      <c r="CB822">
        <v>0</v>
      </c>
      <c r="CC822">
        <v>0</v>
      </c>
      <c r="CD822" s="17">
        <v>0</v>
      </c>
      <c r="CE822">
        <v>1</v>
      </c>
      <c r="CF822">
        <v>1</v>
      </c>
      <c r="CG822">
        <v>0</v>
      </c>
      <c r="CH822">
        <v>0</v>
      </c>
      <c r="CI822">
        <v>0</v>
      </c>
      <c r="CJ822">
        <v>0</v>
      </c>
      <c r="CK822">
        <v>0</v>
      </c>
      <c r="CL822">
        <v>1</v>
      </c>
      <c r="CM822">
        <v>1</v>
      </c>
      <c r="CN822">
        <v>1</v>
      </c>
      <c r="CO822">
        <v>1</v>
      </c>
      <c r="CP822" s="17">
        <v>1</v>
      </c>
      <c r="CQ822">
        <v>4.0000000000000001E-3</v>
      </c>
      <c r="CR822">
        <v>2</v>
      </c>
      <c r="CS822">
        <v>1</v>
      </c>
      <c r="CT822">
        <v>0</v>
      </c>
      <c r="CU822">
        <v>41</v>
      </c>
      <c r="DA822" s="33" t="s">
        <v>85</v>
      </c>
    </row>
    <row r="823" spans="1:105" x14ac:dyDescent="0.25">
      <c r="A823">
        <v>822</v>
      </c>
      <c r="B823">
        <v>55</v>
      </c>
      <c r="C823" s="24" t="s">
        <v>491</v>
      </c>
      <c r="D823" s="12">
        <v>8.0507515161814869</v>
      </c>
      <c r="E823" s="13">
        <v>10.1894230053268</v>
      </c>
      <c r="F823" s="7">
        <v>0.79010867563087117</v>
      </c>
      <c r="G823" s="7">
        <f t="shared" si="137"/>
        <v>-2.1386714891453131</v>
      </c>
      <c r="H823" s="15">
        <f t="shared" si="138"/>
        <v>18.240174521508287</v>
      </c>
      <c r="I823" s="11">
        <f>IFERROR(F823/SQRT(F823^2+U823), "X")</f>
        <v>7.25584485540922E-3</v>
      </c>
      <c r="J823" s="32">
        <f>IFERROR(SQRT((1-I823^2)/U823), "X")</f>
        <v>9.1833504417803153E-3</v>
      </c>
      <c r="K823" s="32">
        <f t="shared" si="139"/>
        <v>108.89271909415848</v>
      </c>
      <c r="L823" s="8">
        <v>1</v>
      </c>
      <c r="M823" s="9">
        <v>0</v>
      </c>
      <c r="N823" s="8">
        <v>0</v>
      </c>
      <c r="O823" s="9">
        <v>1</v>
      </c>
      <c r="P823" s="9">
        <v>0</v>
      </c>
      <c r="Q823" s="9">
        <v>0</v>
      </c>
      <c r="R823" s="9">
        <v>0</v>
      </c>
      <c r="S823" s="8">
        <v>11878</v>
      </c>
      <c r="T823" s="9">
        <v>20</v>
      </c>
      <c r="U823" s="9">
        <f t="shared" si="140"/>
        <v>11857</v>
      </c>
      <c r="V823" s="9">
        <f>COUNTIF(B:B,B823)</f>
        <v>12</v>
      </c>
      <c r="W823" s="7">
        <v>18</v>
      </c>
      <c r="X823" s="7">
        <f>BM823-W823-6</f>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43"/>
        <v>0.48699999999999999</v>
      </c>
      <c r="AP823" s="17">
        <v>0.51300000000000001</v>
      </c>
      <c r="AQ823">
        <v>0</v>
      </c>
      <c r="AR823" s="39">
        <f t="shared" si="144"/>
        <v>1</v>
      </c>
      <c r="AS823" t="s">
        <v>98</v>
      </c>
      <c r="AT823" s="39" t="s">
        <v>98</v>
      </c>
      <c r="AU823">
        <v>0</v>
      </c>
      <c r="AV823" s="17">
        <v>1</v>
      </c>
      <c r="AW823">
        <f t="shared" si="145"/>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v>0</v>
      </c>
      <c r="BU823" s="17">
        <v>0</v>
      </c>
      <c r="BV823">
        <v>0</v>
      </c>
      <c r="BW823">
        <v>0</v>
      </c>
      <c r="BX823">
        <v>0</v>
      </c>
      <c r="BY823" s="17">
        <v>0</v>
      </c>
      <c r="BZ823">
        <v>0</v>
      </c>
      <c r="CA823">
        <v>0</v>
      </c>
      <c r="CB823">
        <v>0</v>
      </c>
      <c r="CC823">
        <v>0</v>
      </c>
      <c r="CD823" s="17">
        <v>0</v>
      </c>
      <c r="CE823">
        <v>1</v>
      </c>
      <c r="CF823">
        <v>1</v>
      </c>
      <c r="CG823">
        <v>0</v>
      </c>
      <c r="CH823">
        <v>0</v>
      </c>
      <c r="CI823">
        <v>0</v>
      </c>
      <c r="CJ823">
        <v>0</v>
      </c>
      <c r="CK823">
        <v>0</v>
      </c>
      <c r="CL823">
        <v>1</v>
      </c>
      <c r="CM823">
        <v>1</v>
      </c>
      <c r="CN823">
        <v>1</v>
      </c>
      <c r="CO823">
        <v>1</v>
      </c>
      <c r="CP823" s="17">
        <v>1</v>
      </c>
      <c r="CQ823">
        <v>4.0000000000000001E-3</v>
      </c>
      <c r="CR823">
        <v>2</v>
      </c>
      <c r="CS823">
        <v>1</v>
      </c>
      <c r="CT823">
        <v>0</v>
      </c>
      <c r="CU823">
        <v>41</v>
      </c>
      <c r="DA823" s="33" t="s">
        <v>85</v>
      </c>
    </row>
    <row r="824" spans="1:105" s="141" customFormat="1" x14ac:dyDescent="0.25">
      <c r="A824" s="141">
        <v>823</v>
      </c>
      <c r="B824" s="141">
        <v>55</v>
      </c>
      <c r="C824" s="142" t="s">
        <v>491</v>
      </c>
      <c r="D824" s="143">
        <v>6.3178181029901692</v>
      </c>
      <c r="E824" s="144">
        <v>0.78550878974366622</v>
      </c>
      <c r="F824" s="145">
        <v>8.0429629629629638</v>
      </c>
      <c r="G824" s="145">
        <f t="shared" si="137"/>
        <v>5.5323093132465031</v>
      </c>
      <c r="H824" s="146">
        <f t="shared" si="138"/>
        <v>7.1033268927338353</v>
      </c>
      <c r="I824" s="147">
        <f>IFERROR(F824/SQRT(F824^2+U824), "X")</f>
        <v>7.3662621441902193E-2</v>
      </c>
      <c r="J824" s="148">
        <f>IFERROR(SQRT((1-I824^2)/U824), "X")</f>
        <v>9.1586423785750548E-3</v>
      </c>
      <c r="K824" s="148">
        <f t="shared" si="139"/>
        <v>109.18648841877641</v>
      </c>
      <c r="L824" s="149">
        <v>1</v>
      </c>
      <c r="M824" s="150">
        <v>0</v>
      </c>
      <c r="N824" s="149">
        <v>0</v>
      </c>
      <c r="O824" s="150">
        <v>1</v>
      </c>
      <c r="P824" s="150">
        <v>0</v>
      </c>
      <c r="Q824" s="150">
        <v>0</v>
      </c>
      <c r="R824" s="150">
        <v>0</v>
      </c>
      <c r="S824" s="149">
        <v>11878</v>
      </c>
      <c r="T824" s="150">
        <v>20</v>
      </c>
      <c r="U824" s="150">
        <f t="shared" si="140"/>
        <v>11857</v>
      </c>
      <c r="V824" s="150">
        <f>COUNTIF(B:B,B824)</f>
        <v>12</v>
      </c>
      <c r="W824" s="145">
        <v>22</v>
      </c>
      <c r="X824" s="145">
        <f>BM824-W824-6</f>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43"/>
        <v>0.48699999999999999</v>
      </c>
      <c r="AP824" s="155">
        <v>0.51300000000000001</v>
      </c>
      <c r="AQ824" s="141">
        <v>0</v>
      </c>
      <c r="AR824" s="156">
        <f t="shared" si="144"/>
        <v>1</v>
      </c>
      <c r="AS824" s="141" t="s">
        <v>98</v>
      </c>
      <c r="AT824" s="156" t="s">
        <v>98</v>
      </c>
      <c r="AU824">
        <v>0</v>
      </c>
      <c r="AV824" s="155">
        <v>1</v>
      </c>
      <c r="AW824" s="141">
        <f t="shared" si="145"/>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41">
        <v>0</v>
      </c>
      <c r="BU824" s="155">
        <v>0</v>
      </c>
      <c r="BV824" s="141">
        <v>0</v>
      </c>
      <c r="BW824" s="141">
        <v>0</v>
      </c>
      <c r="BX824" s="141">
        <v>0</v>
      </c>
      <c r="BY824" s="17">
        <v>0</v>
      </c>
      <c r="BZ824">
        <v>0</v>
      </c>
      <c r="CA824">
        <v>0</v>
      </c>
      <c r="CB824">
        <v>0</v>
      </c>
      <c r="CC824">
        <v>0</v>
      </c>
      <c r="CD824" s="17">
        <v>0</v>
      </c>
      <c r="CE824" s="141">
        <v>1</v>
      </c>
      <c r="CF824" s="141">
        <v>1</v>
      </c>
      <c r="CG824" s="141">
        <v>0</v>
      </c>
      <c r="CH824" s="141">
        <v>0</v>
      </c>
      <c r="CI824" s="141">
        <v>0</v>
      </c>
      <c r="CJ824" s="141">
        <v>0</v>
      </c>
      <c r="CK824" s="141">
        <v>0</v>
      </c>
      <c r="CL824">
        <v>1</v>
      </c>
      <c r="CM824" s="141">
        <v>1</v>
      </c>
      <c r="CN824" s="141">
        <v>1</v>
      </c>
      <c r="CO824" s="141">
        <v>1</v>
      </c>
      <c r="CP824" s="155">
        <v>1</v>
      </c>
      <c r="CQ824">
        <v>4.0000000000000001E-3</v>
      </c>
      <c r="CR824">
        <v>2</v>
      </c>
      <c r="CS824">
        <v>1</v>
      </c>
      <c r="CT824">
        <v>0</v>
      </c>
      <c r="CU824">
        <v>41</v>
      </c>
      <c r="CV824" s="157"/>
      <c r="DA824" s="33" t="s">
        <v>85</v>
      </c>
    </row>
    <row r="825" spans="1:105" x14ac:dyDescent="0.25">
      <c r="A825">
        <v>824</v>
      </c>
      <c r="B825">
        <v>56</v>
      </c>
      <c r="C825" s="24" t="s">
        <v>3893</v>
      </c>
      <c r="D825" s="12">
        <v>1.4156120261221929</v>
      </c>
      <c r="E825" s="13">
        <v>3.2173000593686198E-2</v>
      </c>
      <c r="F825" s="7">
        <v>44</v>
      </c>
      <c r="G825" s="7">
        <f t="shared" si="137"/>
        <v>1.3834390255285067</v>
      </c>
      <c r="H825" s="15">
        <f t="shared" si="138"/>
        <v>1.4477850267158792</v>
      </c>
      <c r="I825" s="11">
        <f>IFERROR(F825/SQRT(F825^2+U825), "X")</f>
        <v>0.17759268931992303</v>
      </c>
      <c r="J825" s="32">
        <f>IFERROR(SQRT((1-I825^2)/U825), "X")</f>
        <v>4.0361974845437056E-3</v>
      </c>
      <c r="K825" s="32">
        <f t="shared" si="139"/>
        <v>247.7579463912308</v>
      </c>
      <c r="L825" s="8">
        <v>0</v>
      </c>
      <c r="M825" s="9">
        <v>1</v>
      </c>
      <c r="N825" s="8">
        <v>0</v>
      </c>
      <c r="O825" s="9">
        <v>0</v>
      </c>
      <c r="P825" s="9">
        <v>0</v>
      </c>
      <c r="Q825" s="9">
        <v>1</v>
      </c>
      <c r="R825" s="9">
        <v>0</v>
      </c>
      <c r="S825" s="8">
        <v>59461</v>
      </c>
      <c r="T825" s="9">
        <v>12</v>
      </c>
      <c r="U825" s="9">
        <f t="shared" si="140"/>
        <v>59448</v>
      </c>
      <c r="V825" s="9">
        <f>COUNTIF(B:B,B825)</f>
        <v>12</v>
      </c>
      <c r="W825" s="7">
        <f t="shared" ref="W825:W836" si="146">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44"/>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v>0</v>
      </c>
      <c r="BU825" s="17">
        <v>0</v>
      </c>
      <c r="BV825">
        <v>0</v>
      </c>
      <c r="BW825">
        <v>1</v>
      </c>
      <c r="BX825">
        <v>0</v>
      </c>
      <c r="BY825" s="17">
        <v>0</v>
      </c>
      <c r="BZ825">
        <v>0</v>
      </c>
      <c r="CA825">
        <v>0</v>
      </c>
      <c r="CB825">
        <v>0</v>
      </c>
      <c r="CC825">
        <v>0</v>
      </c>
      <c r="CD825" s="17">
        <v>0</v>
      </c>
      <c r="CE825">
        <v>0</v>
      </c>
      <c r="CF825">
        <v>0</v>
      </c>
      <c r="CG825">
        <v>0</v>
      </c>
      <c r="CH825">
        <v>0</v>
      </c>
      <c r="CI825">
        <v>0</v>
      </c>
      <c r="CJ825">
        <v>0</v>
      </c>
      <c r="CK825">
        <v>0</v>
      </c>
      <c r="CL825">
        <v>0</v>
      </c>
      <c r="CM825">
        <v>0</v>
      </c>
      <c r="CN825">
        <v>0</v>
      </c>
      <c r="CO825">
        <v>0</v>
      </c>
      <c r="CP825" s="17">
        <v>0</v>
      </c>
      <c r="CQ825">
        <v>4.149</v>
      </c>
      <c r="CR825">
        <v>8</v>
      </c>
      <c r="CS825">
        <v>1</v>
      </c>
      <c r="CT825">
        <v>0</v>
      </c>
      <c r="CU825">
        <v>40</v>
      </c>
      <c r="DA825" s="33" t="s">
        <v>85</v>
      </c>
    </row>
    <row r="826" spans="1:105" x14ac:dyDescent="0.25">
      <c r="A826">
        <v>825</v>
      </c>
      <c r="B826">
        <v>56</v>
      </c>
      <c r="C826" s="24" t="s">
        <v>3893</v>
      </c>
      <c r="D826" s="12">
        <v>1.9975480504584859</v>
      </c>
      <c r="E826" s="13">
        <v>0.19024267147223681</v>
      </c>
      <c r="F826" s="7">
        <v>10.5</v>
      </c>
      <c r="G826" s="7">
        <f t="shared" si="137"/>
        <v>1.8073053789862492</v>
      </c>
      <c r="H826" s="15">
        <f t="shared" si="138"/>
        <v>2.1877907219307229</v>
      </c>
      <c r="I826" s="11">
        <f>IFERROR(F826/SQRT(F826^2+U826), "X")</f>
        <v>4.3025831595010194E-2</v>
      </c>
      <c r="J826" s="32">
        <f>IFERROR(SQRT((1-I826^2)/U826), "X")</f>
        <v>4.0976982471438283E-3</v>
      </c>
      <c r="K826" s="32">
        <f t="shared" si="139"/>
        <v>244.03944353321248</v>
      </c>
      <c r="L826" s="8">
        <v>0</v>
      </c>
      <c r="M826" s="9">
        <v>1</v>
      </c>
      <c r="N826" s="8">
        <v>0</v>
      </c>
      <c r="O826" s="9">
        <v>0</v>
      </c>
      <c r="P826" s="9">
        <v>0</v>
      </c>
      <c r="Q826" s="9">
        <v>1</v>
      </c>
      <c r="R826" s="9">
        <v>0</v>
      </c>
      <c r="S826" s="8">
        <v>59461</v>
      </c>
      <c r="T826" s="9">
        <v>15</v>
      </c>
      <c r="U826" s="9">
        <f t="shared" si="140"/>
        <v>59445</v>
      </c>
      <c r="V826" s="9">
        <f>COUNTIF(B:B,B826)</f>
        <v>12</v>
      </c>
      <c r="W826" s="7">
        <f t="shared" si="146"/>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44"/>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v>0</v>
      </c>
      <c r="BU826" s="17">
        <v>1</v>
      </c>
      <c r="BV826">
        <v>0</v>
      </c>
      <c r="BW826">
        <v>1</v>
      </c>
      <c r="BX826">
        <v>0</v>
      </c>
      <c r="BY826" s="17">
        <v>0</v>
      </c>
      <c r="BZ826">
        <v>0</v>
      </c>
      <c r="CA826">
        <v>0</v>
      </c>
      <c r="CB826">
        <v>0</v>
      </c>
      <c r="CC826">
        <v>0</v>
      </c>
      <c r="CD826" s="17">
        <v>0</v>
      </c>
      <c r="CE826">
        <v>0</v>
      </c>
      <c r="CF826">
        <v>0</v>
      </c>
      <c r="CG826">
        <v>0</v>
      </c>
      <c r="CH826">
        <v>0</v>
      </c>
      <c r="CI826">
        <v>0</v>
      </c>
      <c r="CJ826">
        <v>0</v>
      </c>
      <c r="CK826">
        <v>0</v>
      </c>
      <c r="CL826">
        <v>0</v>
      </c>
      <c r="CM826">
        <v>0</v>
      </c>
      <c r="CN826">
        <v>0</v>
      </c>
      <c r="CO826">
        <v>0</v>
      </c>
      <c r="CP826" s="17">
        <v>0</v>
      </c>
      <c r="CQ826">
        <v>4.149</v>
      </c>
      <c r="CR826">
        <v>8</v>
      </c>
      <c r="CS826">
        <v>1</v>
      </c>
      <c r="CT826">
        <v>0</v>
      </c>
      <c r="CU826">
        <v>40</v>
      </c>
      <c r="DA826" s="33" t="s">
        <v>85</v>
      </c>
    </row>
    <row r="827" spans="1:105" x14ac:dyDescent="0.25">
      <c r="A827">
        <v>826</v>
      </c>
      <c r="B827">
        <v>56</v>
      </c>
      <c r="C827" s="24" t="s">
        <v>3893</v>
      </c>
      <c r="D827" s="12">
        <v>1.14977284621034</v>
      </c>
      <c r="E827" s="13">
        <v>3.2387967498882807E-2</v>
      </c>
      <c r="F827" s="7">
        <v>35.499999999999993</v>
      </c>
      <c r="G827" s="7">
        <f t="shared" si="137"/>
        <v>1.1173848787114573</v>
      </c>
      <c r="H827" s="15">
        <f t="shared" si="138"/>
        <v>1.1821608137092228</v>
      </c>
      <c r="I827" s="11">
        <f>IFERROR(F827/SQRT(F827^2+U827), "X")</f>
        <v>0.1440802641742904</v>
      </c>
      <c r="J827" s="32">
        <f>IFERROR(SQRT((1-I827^2)/U827), "X")</f>
        <v>4.0585989908250826E-3</v>
      </c>
      <c r="K827" s="32">
        <f t="shared" si="139"/>
        <v>246.39044218475684</v>
      </c>
      <c r="L827" s="8">
        <v>0</v>
      </c>
      <c r="M827" s="9">
        <v>1</v>
      </c>
      <c r="N827" s="8">
        <v>0</v>
      </c>
      <c r="O827" s="9">
        <v>0</v>
      </c>
      <c r="P827" s="9">
        <v>0</v>
      </c>
      <c r="Q827" s="9">
        <v>1</v>
      </c>
      <c r="R827" s="9">
        <v>0</v>
      </c>
      <c r="S827" s="8">
        <v>59461</v>
      </c>
      <c r="T827" s="9">
        <v>12</v>
      </c>
      <c r="U827" s="9">
        <f t="shared" si="140"/>
        <v>59448</v>
      </c>
      <c r="V827" s="9">
        <f>COUNTIF(B:B,B827)</f>
        <v>12</v>
      </c>
      <c r="W827" s="7">
        <f t="shared" si="146"/>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44"/>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v>0</v>
      </c>
      <c r="BU827" s="17">
        <v>0</v>
      </c>
      <c r="BV827">
        <v>0</v>
      </c>
      <c r="BW827">
        <v>1</v>
      </c>
      <c r="BX827">
        <v>0</v>
      </c>
      <c r="BY827" s="17">
        <v>0</v>
      </c>
      <c r="BZ827">
        <v>0</v>
      </c>
      <c r="CA827">
        <v>0</v>
      </c>
      <c r="CB827">
        <v>0</v>
      </c>
      <c r="CC827">
        <v>0</v>
      </c>
      <c r="CD827" s="17">
        <v>0</v>
      </c>
      <c r="CE827">
        <v>0</v>
      </c>
      <c r="CF827">
        <v>0</v>
      </c>
      <c r="CG827">
        <v>0</v>
      </c>
      <c r="CH827">
        <v>0</v>
      </c>
      <c r="CI827">
        <v>1</v>
      </c>
      <c r="CJ827">
        <v>0</v>
      </c>
      <c r="CK827">
        <v>1</v>
      </c>
      <c r="CL827">
        <v>0</v>
      </c>
      <c r="CM827">
        <v>0</v>
      </c>
      <c r="CN827">
        <v>0</v>
      </c>
      <c r="CO827">
        <v>0</v>
      </c>
      <c r="CP827" s="17">
        <v>0</v>
      </c>
      <c r="CQ827">
        <v>4.149</v>
      </c>
      <c r="CR827">
        <v>8</v>
      </c>
      <c r="CS827">
        <v>1</v>
      </c>
      <c r="CT827">
        <v>0</v>
      </c>
      <c r="CU827">
        <v>40</v>
      </c>
      <c r="DA827" s="33" t="s">
        <v>85</v>
      </c>
    </row>
    <row r="828" spans="1:105" x14ac:dyDescent="0.25">
      <c r="A828">
        <v>827</v>
      </c>
      <c r="B828">
        <v>56</v>
      </c>
      <c r="C828" s="24" t="s">
        <v>3893</v>
      </c>
      <c r="D828" s="12">
        <v>0.1494405741624405</v>
      </c>
      <c r="E828" s="13">
        <v>0.26567213184433869</v>
      </c>
      <c r="F828" s="7">
        <v>0.5625</v>
      </c>
      <c r="G828" s="7">
        <f t="shared" si="137"/>
        <v>-0.11623155768189819</v>
      </c>
      <c r="H828" s="15">
        <f t="shared" si="138"/>
        <v>0.41511270600677919</v>
      </c>
      <c r="I828" s="11">
        <f>IFERROR(F828/SQRT(F828^2+U828), "X")</f>
        <v>2.3070855830089852E-3</v>
      </c>
      <c r="J828" s="32">
        <f>IFERROR(SQRT((1-I828^2)/U828), "X")</f>
        <v>4.1014854809048621E-3</v>
      </c>
      <c r="K828" s="32">
        <f t="shared" si="139"/>
        <v>243.81410214803</v>
      </c>
      <c r="L828" s="8">
        <v>0</v>
      </c>
      <c r="M828" s="9">
        <v>1</v>
      </c>
      <c r="N828" s="8">
        <v>0</v>
      </c>
      <c r="O828" s="9">
        <v>0</v>
      </c>
      <c r="P828" s="9">
        <v>0</v>
      </c>
      <c r="Q828" s="9">
        <v>1</v>
      </c>
      <c r="R828" s="9">
        <v>0</v>
      </c>
      <c r="S828" s="8">
        <v>59461</v>
      </c>
      <c r="T828" s="9">
        <v>15</v>
      </c>
      <c r="U828" s="9">
        <f t="shared" si="140"/>
        <v>59445</v>
      </c>
      <c r="V828" s="9">
        <f>COUNTIF(B:B,B828)</f>
        <v>12</v>
      </c>
      <c r="W828" s="7">
        <f t="shared" si="146"/>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44"/>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v>0</v>
      </c>
      <c r="BU828" s="17">
        <v>1</v>
      </c>
      <c r="BV828">
        <v>0</v>
      </c>
      <c r="BW828">
        <v>1</v>
      </c>
      <c r="BX828">
        <v>0</v>
      </c>
      <c r="BY828" s="17">
        <v>0</v>
      </c>
      <c r="BZ828">
        <v>0</v>
      </c>
      <c r="CA828">
        <v>0</v>
      </c>
      <c r="CB828">
        <v>0</v>
      </c>
      <c r="CC828">
        <v>0</v>
      </c>
      <c r="CD828" s="17">
        <v>0</v>
      </c>
      <c r="CE828">
        <v>0</v>
      </c>
      <c r="CF828">
        <v>0</v>
      </c>
      <c r="CG828">
        <v>0</v>
      </c>
      <c r="CH828">
        <v>0</v>
      </c>
      <c r="CI828">
        <v>1</v>
      </c>
      <c r="CJ828">
        <v>0</v>
      </c>
      <c r="CK828">
        <v>1</v>
      </c>
      <c r="CL828">
        <v>0</v>
      </c>
      <c r="CM828">
        <v>0</v>
      </c>
      <c r="CN828">
        <v>0</v>
      </c>
      <c r="CO828">
        <v>0</v>
      </c>
      <c r="CP828" s="17">
        <v>0</v>
      </c>
      <c r="CQ828">
        <v>4.149</v>
      </c>
      <c r="CR828">
        <v>8</v>
      </c>
      <c r="CS828">
        <v>1</v>
      </c>
      <c r="CT828">
        <v>0</v>
      </c>
      <c r="CU828">
        <v>40</v>
      </c>
      <c r="DA828" s="33" t="s">
        <v>85</v>
      </c>
    </row>
    <row r="829" spans="1:105" x14ac:dyDescent="0.25">
      <c r="A829">
        <v>828</v>
      </c>
      <c r="B829">
        <v>56</v>
      </c>
      <c r="C829" s="24" t="s">
        <v>3893</v>
      </c>
      <c r="D829" s="12">
        <v>1.4931411025128849</v>
      </c>
      <c r="E829" s="13">
        <v>4.8165842016544683E-2</v>
      </c>
      <c r="F829" s="7">
        <v>31</v>
      </c>
      <c r="G829" s="7">
        <f t="shared" si="137"/>
        <v>1.4449752604963402</v>
      </c>
      <c r="H829" s="15">
        <f t="shared" si="138"/>
        <v>1.5413069445294296</v>
      </c>
      <c r="I829" s="11">
        <f>IFERROR(F829/SQRT(F829^2+U829), "X")</f>
        <v>0.15398131860068121</v>
      </c>
      <c r="J829" s="32">
        <f>IFERROR(SQRT((1-I829^2)/U829), "X")</f>
        <v>4.9671393096993935E-3</v>
      </c>
      <c r="K829" s="32">
        <f t="shared" si="139"/>
        <v>201.32312336142613</v>
      </c>
      <c r="L829" s="8">
        <v>0</v>
      </c>
      <c r="M829" s="9">
        <v>1</v>
      </c>
      <c r="N829" s="8">
        <v>0</v>
      </c>
      <c r="O829" s="9">
        <v>0</v>
      </c>
      <c r="P829" s="9">
        <v>0</v>
      </c>
      <c r="Q829" s="9">
        <v>1</v>
      </c>
      <c r="R829" s="9">
        <v>0</v>
      </c>
      <c r="S829" s="8">
        <v>39583</v>
      </c>
      <c r="T829" s="9">
        <v>12</v>
      </c>
      <c r="U829" s="9">
        <f t="shared" si="140"/>
        <v>39570</v>
      </c>
      <c r="V829" s="9">
        <f>COUNTIF(B:B,B829)</f>
        <v>12</v>
      </c>
      <c r="W829" s="7">
        <f t="shared" si="146"/>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44"/>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v>0</v>
      </c>
      <c r="BU829" s="17">
        <v>0</v>
      </c>
      <c r="BV829">
        <v>0</v>
      </c>
      <c r="BW829">
        <v>1</v>
      </c>
      <c r="BX829">
        <v>0</v>
      </c>
      <c r="BY829" s="17">
        <v>0</v>
      </c>
      <c r="BZ829">
        <v>0</v>
      </c>
      <c r="CA829">
        <v>0</v>
      </c>
      <c r="CB829">
        <v>0</v>
      </c>
      <c r="CC829">
        <v>0</v>
      </c>
      <c r="CD829" s="17">
        <v>0</v>
      </c>
      <c r="CE829">
        <v>0</v>
      </c>
      <c r="CF829">
        <v>0</v>
      </c>
      <c r="CG829">
        <v>0</v>
      </c>
      <c r="CH829">
        <v>0</v>
      </c>
      <c r="CI829">
        <v>0</v>
      </c>
      <c r="CJ829">
        <v>0</v>
      </c>
      <c r="CK829">
        <v>0</v>
      </c>
      <c r="CL829">
        <v>0</v>
      </c>
      <c r="CM829">
        <v>0</v>
      </c>
      <c r="CN829">
        <v>0</v>
      </c>
      <c r="CO829">
        <v>0</v>
      </c>
      <c r="CP829" s="17">
        <v>0</v>
      </c>
      <c r="CQ829">
        <v>4.149</v>
      </c>
      <c r="CR829">
        <v>8</v>
      </c>
      <c r="CS829">
        <v>1</v>
      </c>
      <c r="CT829">
        <v>0</v>
      </c>
      <c r="CU829">
        <v>40</v>
      </c>
      <c r="DA829" s="33" t="s">
        <v>85</v>
      </c>
    </row>
    <row r="830" spans="1:105" x14ac:dyDescent="0.25">
      <c r="A830">
        <v>829</v>
      </c>
      <c r="B830">
        <v>56</v>
      </c>
      <c r="C830" s="24" t="s">
        <v>3893</v>
      </c>
      <c r="D830" s="12">
        <v>-0.18417930403104019</v>
      </c>
      <c r="E830" s="13">
        <v>0.25115359640596402</v>
      </c>
      <c r="F830" s="7">
        <v>-0.73333333333333328</v>
      </c>
      <c r="G830" s="7">
        <f t="shared" si="137"/>
        <v>-0.43533290043700423</v>
      </c>
      <c r="H830" s="15">
        <f t="shared" si="138"/>
        <v>6.6974292374923833E-2</v>
      </c>
      <c r="I830" s="11">
        <f>IFERROR(F830/SQRT(F830^2+U830), "X")</f>
        <v>-3.6866500371270359E-3</v>
      </c>
      <c r="J830" s="32">
        <f>IFERROR(SQRT((1-I830^2)/U830), "X")</f>
        <v>5.0272500506277767E-3</v>
      </c>
      <c r="K830" s="32">
        <f t="shared" si="139"/>
        <v>198.91590629654979</v>
      </c>
      <c r="L830" s="8">
        <v>0</v>
      </c>
      <c r="M830" s="9">
        <v>1</v>
      </c>
      <c r="N830" s="8">
        <v>0</v>
      </c>
      <c r="O830" s="9">
        <v>0</v>
      </c>
      <c r="P830" s="9">
        <v>0</v>
      </c>
      <c r="Q830" s="9">
        <v>1</v>
      </c>
      <c r="R830" s="9">
        <v>0</v>
      </c>
      <c r="S830" s="8">
        <v>39583</v>
      </c>
      <c r="T830" s="9">
        <v>15</v>
      </c>
      <c r="U830" s="9">
        <f t="shared" si="140"/>
        <v>39567</v>
      </c>
      <c r="V830" s="9">
        <f>COUNTIF(B:B,B830)</f>
        <v>12</v>
      </c>
      <c r="W830" s="7">
        <f t="shared" si="146"/>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44"/>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v>0</v>
      </c>
      <c r="BU830" s="17">
        <v>1</v>
      </c>
      <c r="BV830">
        <v>0</v>
      </c>
      <c r="BW830">
        <v>1</v>
      </c>
      <c r="BX830">
        <v>0</v>
      </c>
      <c r="BY830" s="17">
        <v>0</v>
      </c>
      <c r="BZ830">
        <v>0</v>
      </c>
      <c r="CA830">
        <v>0</v>
      </c>
      <c r="CB830">
        <v>0</v>
      </c>
      <c r="CC830">
        <v>0</v>
      </c>
      <c r="CD830" s="17">
        <v>0</v>
      </c>
      <c r="CE830">
        <v>0</v>
      </c>
      <c r="CF830">
        <v>0</v>
      </c>
      <c r="CG830">
        <v>0</v>
      </c>
      <c r="CH830">
        <v>0</v>
      </c>
      <c r="CI830">
        <v>0</v>
      </c>
      <c r="CJ830">
        <v>0</v>
      </c>
      <c r="CK830">
        <v>0</v>
      </c>
      <c r="CL830">
        <v>0</v>
      </c>
      <c r="CM830">
        <v>0</v>
      </c>
      <c r="CN830">
        <v>0</v>
      </c>
      <c r="CO830">
        <v>0</v>
      </c>
      <c r="CP830" s="17">
        <v>0</v>
      </c>
      <c r="CQ830">
        <v>4.149</v>
      </c>
      <c r="CR830">
        <v>8</v>
      </c>
      <c r="CS830">
        <v>1</v>
      </c>
      <c r="CT830">
        <v>0</v>
      </c>
      <c r="CU830">
        <v>40</v>
      </c>
      <c r="DA830" s="33" t="s">
        <v>85</v>
      </c>
    </row>
    <row r="831" spans="1:105" x14ac:dyDescent="0.25">
      <c r="A831">
        <v>830</v>
      </c>
      <c r="B831">
        <v>56</v>
      </c>
      <c r="C831" s="24" t="s">
        <v>3893</v>
      </c>
      <c r="D831" s="12">
        <v>1.368951950366637</v>
      </c>
      <c r="E831" s="13">
        <v>4.8315951189410712E-2</v>
      </c>
      <c r="F831" s="7">
        <v>28.333333333333339</v>
      </c>
      <c r="G831" s="7">
        <f t="shared" si="137"/>
        <v>1.3206359991772263</v>
      </c>
      <c r="H831" s="15">
        <f t="shared" si="138"/>
        <v>1.4172679015560476</v>
      </c>
      <c r="I831" s="11">
        <f>IFERROR(F831/SQRT(F831^2+U831), "X")</f>
        <v>0.14101111782312364</v>
      </c>
      <c r="J831" s="32">
        <f>IFERROR(SQRT((1-I831^2)/U831), "X")</f>
        <v>4.9768629819925978E-3</v>
      </c>
      <c r="K831" s="32">
        <f t="shared" si="139"/>
        <v>200.92978320243563</v>
      </c>
      <c r="L831" s="8">
        <v>0</v>
      </c>
      <c r="M831" s="9">
        <v>1</v>
      </c>
      <c r="N831" s="8">
        <v>0</v>
      </c>
      <c r="O831" s="9">
        <v>0</v>
      </c>
      <c r="P831" s="9">
        <v>0</v>
      </c>
      <c r="Q831" s="9">
        <v>1</v>
      </c>
      <c r="R831" s="9">
        <v>0</v>
      </c>
      <c r="S831" s="8">
        <v>39583</v>
      </c>
      <c r="T831" s="9">
        <v>12</v>
      </c>
      <c r="U831" s="9">
        <f t="shared" si="140"/>
        <v>39570</v>
      </c>
      <c r="V831" s="9">
        <f>COUNTIF(B:B,B831)</f>
        <v>12</v>
      </c>
      <c r="W831" s="7">
        <f t="shared" si="146"/>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44"/>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v>0</v>
      </c>
      <c r="BU831" s="17">
        <v>0</v>
      </c>
      <c r="BV831">
        <v>0</v>
      </c>
      <c r="BW831">
        <v>1</v>
      </c>
      <c r="BX831">
        <v>0</v>
      </c>
      <c r="BY831" s="17">
        <v>0</v>
      </c>
      <c r="BZ831">
        <v>0</v>
      </c>
      <c r="CA831">
        <v>0</v>
      </c>
      <c r="CB831">
        <v>0</v>
      </c>
      <c r="CC831">
        <v>0</v>
      </c>
      <c r="CD831" s="17">
        <v>0</v>
      </c>
      <c r="CE831">
        <v>0</v>
      </c>
      <c r="CF831">
        <v>0</v>
      </c>
      <c r="CG831">
        <v>0</v>
      </c>
      <c r="CH831">
        <v>0</v>
      </c>
      <c r="CI831">
        <v>1</v>
      </c>
      <c r="CJ831">
        <v>0</v>
      </c>
      <c r="CK831">
        <v>1</v>
      </c>
      <c r="CL831">
        <v>0</v>
      </c>
      <c r="CM831">
        <v>0</v>
      </c>
      <c r="CN831">
        <v>0</v>
      </c>
      <c r="CO831">
        <v>0</v>
      </c>
      <c r="CP831" s="17">
        <v>0</v>
      </c>
      <c r="CQ831">
        <v>4.149</v>
      </c>
      <c r="CR831">
        <v>8</v>
      </c>
      <c r="CS831">
        <v>1</v>
      </c>
      <c r="CT831">
        <v>0</v>
      </c>
      <c r="CU831">
        <v>40</v>
      </c>
      <c r="DA831" s="33" t="s">
        <v>85</v>
      </c>
    </row>
    <row r="832" spans="1:105" x14ac:dyDescent="0.25">
      <c r="A832">
        <v>831</v>
      </c>
      <c r="B832">
        <v>56</v>
      </c>
      <c r="C832" s="24" t="s">
        <v>3893</v>
      </c>
      <c r="D832" s="12">
        <v>-1.5775932981637151</v>
      </c>
      <c r="E832" s="13">
        <v>0.38139618197364539</v>
      </c>
      <c r="F832" s="7">
        <v>-4.1363636363636367</v>
      </c>
      <c r="G832" s="7">
        <f t="shared" si="137"/>
        <v>-1.9589894801373604</v>
      </c>
      <c r="H832" s="15">
        <f t="shared" si="138"/>
        <v>-1.1961971161900697</v>
      </c>
      <c r="I832" s="11">
        <f>IFERROR(F832/SQRT(F832^2+U832), "X")</f>
        <v>-2.0790181071080629E-2</v>
      </c>
      <c r="J832" s="32">
        <f>IFERROR(SQRT((1-I832^2)/U832), "X")</f>
        <v>5.0261976215799321E-3</v>
      </c>
      <c r="K832" s="32">
        <f t="shared" si="139"/>
        <v>198.95755704202904</v>
      </c>
      <c r="L832" s="8">
        <v>0</v>
      </c>
      <c r="M832" s="9">
        <v>1</v>
      </c>
      <c r="N832" s="8">
        <v>0</v>
      </c>
      <c r="O832" s="9">
        <v>0</v>
      </c>
      <c r="P832" s="9">
        <v>0</v>
      </c>
      <c r="Q832" s="9">
        <v>1</v>
      </c>
      <c r="R832" s="9">
        <v>0</v>
      </c>
      <c r="S832" s="8">
        <v>39583</v>
      </c>
      <c r="T832" s="9">
        <v>15</v>
      </c>
      <c r="U832" s="9">
        <f t="shared" si="140"/>
        <v>39567</v>
      </c>
      <c r="V832" s="9">
        <f>COUNTIF(B:B,B832)</f>
        <v>12</v>
      </c>
      <c r="W832" s="7">
        <f t="shared" si="146"/>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44"/>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v>0</v>
      </c>
      <c r="BU832" s="17">
        <v>1</v>
      </c>
      <c r="BV832">
        <v>0</v>
      </c>
      <c r="BW832">
        <v>1</v>
      </c>
      <c r="BX832">
        <v>0</v>
      </c>
      <c r="BY832" s="17">
        <v>0</v>
      </c>
      <c r="BZ832">
        <v>0</v>
      </c>
      <c r="CA832">
        <v>0</v>
      </c>
      <c r="CB832">
        <v>0</v>
      </c>
      <c r="CC832">
        <v>0</v>
      </c>
      <c r="CD832" s="17">
        <v>0</v>
      </c>
      <c r="CE832">
        <v>0</v>
      </c>
      <c r="CF832">
        <v>0</v>
      </c>
      <c r="CG832">
        <v>0</v>
      </c>
      <c r="CH832">
        <v>0</v>
      </c>
      <c r="CI832">
        <v>1</v>
      </c>
      <c r="CJ832">
        <v>0</v>
      </c>
      <c r="CK832">
        <v>1</v>
      </c>
      <c r="CL832">
        <v>0</v>
      </c>
      <c r="CM832">
        <v>0</v>
      </c>
      <c r="CN832">
        <v>0</v>
      </c>
      <c r="CO832">
        <v>0</v>
      </c>
      <c r="CP832" s="17">
        <v>0</v>
      </c>
      <c r="CQ832">
        <v>4.149</v>
      </c>
      <c r="CR832">
        <v>8</v>
      </c>
      <c r="CS832">
        <v>1</v>
      </c>
      <c r="CT832">
        <v>0</v>
      </c>
      <c r="CU832">
        <v>40</v>
      </c>
      <c r="DA832" s="33" t="s">
        <v>85</v>
      </c>
    </row>
    <row r="833" spans="1:105" x14ac:dyDescent="0.25">
      <c r="A833">
        <v>832</v>
      </c>
      <c r="B833">
        <v>56</v>
      </c>
      <c r="C833" s="24" t="s">
        <v>3893</v>
      </c>
      <c r="D833" s="12">
        <v>0.84846446694681887</v>
      </c>
      <c r="E833" s="13">
        <v>4.8949873093085711E-2</v>
      </c>
      <c r="F833" s="7">
        <v>17.333333333333329</v>
      </c>
      <c r="G833" s="7">
        <f t="shared" si="137"/>
        <v>0.79951459385373314</v>
      </c>
      <c r="H833" s="15">
        <f t="shared" si="138"/>
        <v>0.89741434003990461</v>
      </c>
      <c r="I833" s="11">
        <f>IFERROR(F833/SQRT(F833^2+U833), "X")</f>
        <v>0.12206135585639513</v>
      </c>
      <c r="J833" s="32">
        <f>IFERROR(SQRT((1-I833^2)/U833), "X")</f>
        <v>7.0420012994074129E-3</v>
      </c>
      <c r="K833" s="32">
        <f t="shared" si="139"/>
        <v>142.00508598090579</v>
      </c>
      <c r="L833" s="8">
        <v>0</v>
      </c>
      <c r="M833" s="9">
        <v>1</v>
      </c>
      <c r="N833" s="8">
        <v>0</v>
      </c>
      <c r="O833" s="9">
        <v>0</v>
      </c>
      <c r="P833" s="9">
        <v>0</v>
      </c>
      <c r="Q833" s="9">
        <v>1</v>
      </c>
      <c r="R833" s="9">
        <v>0</v>
      </c>
      <c r="S833" s="8">
        <v>19878</v>
      </c>
      <c r="T833" s="9">
        <v>12</v>
      </c>
      <c r="U833" s="9">
        <f t="shared" si="140"/>
        <v>19865</v>
      </c>
      <c r="V833" s="9">
        <f>COUNTIF(B:B,B833)</f>
        <v>12</v>
      </c>
      <c r="W833" s="7">
        <f t="shared" si="146"/>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44"/>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v>0</v>
      </c>
      <c r="BU833" s="17">
        <v>0</v>
      </c>
      <c r="BV833">
        <v>0</v>
      </c>
      <c r="BW833">
        <v>1</v>
      </c>
      <c r="BX833">
        <v>0</v>
      </c>
      <c r="BY833" s="17">
        <v>0</v>
      </c>
      <c r="BZ833">
        <v>0</v>
      </c>
      <c r="CA833">
        <v>0</v>
      </c>
      <c r="CB833">
        <v>0</v>
      </c>
      <c r="CC833">
        <v>0</v>
      </c>
      <c r="CD833" s="17">
        <v>0</v>
      </c>
      <c r="CE833">
        <v>0</v>
      </c>
      <c r="CF833">
        <v>0</v>
      </c>
      <c r="CG833">
        <v>0</v>
      </c>
      <c r="CH833">
        <v>0</v>
      </c>
      <c r="CI833">
        <v>0</v>
      </c>
      <c r="CJ833">
        <v>0</v>
      </c>
      <c r="CK833">
        <v>0</v>
      </c>
      <c r="CL833">
        <v>0</v>
      </c>
      <c r="CM833">
        <v>0</v>
      </c>
      <c r="CN833">
        <v>0</v>
      </c>
      <c r="CO833">
        <v>0</v>
      </c>
      <c r="CP833" s="17">
        <v>0</v>
      </c>
      <c r="CQ833">
        <v>4.149</v>
      </c>
      <c r="CR833">
        <v>8</v>
      </c>
      <c r="CS833">
        <v>1</v>
      </c>
      <c r="CT833">
        <v>0</v>
      </c>
      <c r="CU833">
        <v>40</v>
      </c>
      <c r="DA833" s="33" t="s">
        <v>85</v>
      </c>
    </row>
    <row r="834" spans="1:105" x14ac:dyDescent="0.25">
      <c r="A834">
        <v>833</v>
      </c>
      <c r="B834">
        <v>56</v>
      </c>
      <c r="C834" s="24" t="s">
        <v>3893</v>
      </c>
      <c r="D834" s="12">
        <v>3.397935540207309</v>
      </c>
      <c r="E834" s="13">
        <v>0.38265039867199419</v>
      </c>
      <c r="F834" s="7">
        <v>8.879999999999999</v>
      </c>
      <c r="G834" s="7">
        <f t="shared" ref="G834:G897" si="147">D834-E834</f>
        <v>3.015285141535315</v>
      </c>
      <c r="H834" s="15">
        <f t="shared" ref="H834:H897" si="148">D834+E834</f>
        <v>3.7805859388793031</v>
      </c>
      <c r="I834" s="11">
        <f>IFERROR(F834/SQRT(F834^2+U834), "X")</f>
        <v>6.2884134011304604E-2</v>
      </c>
      <c r="J834" s="32">
        <f>IFERROR(SQRT((1-I834^2)/U834), "X")</f>
        <v>7.0815466228946631E-3</v>
      </c>
      <c r="K834" s="32">
        <f t="shared" ref="K834:K897" si="149">IFERROR(1/J834, "X")</f>
        <v>141.21209013395418</v>
      </c>
      <c r="L834" s="8">
        <v>0</v>
      </c>
      <c r="M834" s="9">
        <v>1</v>
      </c>
      <c r="N834" s="8">
        <v>0</v>
      </c>
      <c r="O834" s="9">
        <v>0</v>
      </c>
      <c r="P834" s="9">
        <v>0</v>
      </c>
      <c r="Q834" s="9">
        <v>1</v>
      </c>
      <c r="R834" s="9">
        <v>0</v>
      </c>
      <c r="S834" s="8">
        <v>19878</v>
      </c>
      <c r="T834" s="9">
        <v>15</v>
      </c>
      <c r="U834" s="9">
        <f t="shared" ref="U834:U897" si="150">S834-T834-1</f>
        <v>19862</v>
      </c>
      <c r="V834" s="9">
        <f>COUNTIF(B:B,B834)</f>
        <v>12</v>
      </c>
      <c r="W834" s="7">
        <f t="shared" si="146"/>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44"/>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v>0</v>
      </c>
      <c r="BU834" s="17">
        <v>1</v>
      </c>
      <c r="BV834">
        <v>0</v>
      </c>
      <c r="BW834">
        <v>1</v>
      </c>
      <c r="BX834">
        <v>0</v>
      </c>
      <c r="BY834" s="17">
        <v>0</v>
      </c>
      <c r="BZ834">
        <v>0</v>
      </c>
      <c r="CA834">
        <v>0</v>
      </c>
      <c r="CB834">
        <v>0</v>
      </c>
      <c r="CC834">
        <v>0</v>
      </c>
      <c r="CD834" s="17">
        <v>0</v>
      </c>
      <c r="CE834">
        <v>0</v>
      </c>
      <c r="CF834">
        <v>0</v>
      </c>
      <c r="CG834">
        <v>0</v>
      </c>
      <c r="CH834">
        <v>0</v>
      </c>
      <c r="CI834">
        <v>0</v>
      </c>
      <c r="CJ834">
        <v>0</v>
      </c>
      <c r="CK834">
        <v>0</v>
      </c>
      <c r="CL834">
        <v>0</v>
      </c>
      <c r="CM834">
        <v>0</v>
      </c>
      <c r="CN834">
        <v>0</v>
      </c>
      <c r="CO834">
        <v>0</v>
      </c>
      <c r="CP834" s="17">
        <v>0</v>
      </c>
      <c r="CQ834">
        <v>4.149</v>
      </c>
      <c r="CR834">
        <v>8</v>
      </c>
      <c r="CS834">
        <v>1</v>
      </c>
      <c r="CT834">
        <v>0</v>
      </c>
      <c r="CU834">
        <v>40</v>
      </c>
      <c r="DA834" s="33" t="s">
        <v>85</v>
      </c>
    </row>
    <row r="835" spans="1:105" x14ac:dyDescent="0.25">
      <c r="A835">
        <v>834</v>
      </c>
      <c r="B835">
        <v>56</v>
      </c>
      <c r="C835" s="24" t="s">
        <v>3893</v>
      </c>
      <c r="D835" s="12">
        <v>0.60736920618000845</v>
      </c>
      <c r="E835" s="13">
        <v>4.9246151852433119E-2</v>
      </c>
      <c r="F835" s="7">
        <v>12.33333333333333</v>
      </c>
      <c r="G835" s="7">
        <f t="shared" si="147"/>
        <v>0.55812305432757536</v>
      </c>
      <c r="H835" s="15">
        <f t="shared" si="148"/>
        <v>0.65661535803244153</v>
      </c>
      <c r="I835" s="11">
        <f>IFERROR(F835/SQRT(F835^2+U835), "X")</f>
        <v>8.7172553837586486E-2</v>
      </c>
      <c r="J835" s="32">
        <f>IFERROR(SQRT((1-I835^2)/U835), "X")</f>
        <v>7.0680449057502559E-3</v>
      </c>
      <c r="K835" s="32">
        <f t="shared" si="149"/>
        <v>141.48184021672574</v>
      </c>
      <c r="L835" s="8">
        <v>0</v>
      </c>
      <c r="M835" s="9">
        <v>1</v>
      </c>
      <c r="N835" s="8">
        <v>0</v>
      </c>
      <c r="O835" s="9">
        <v>0</v>
      </c>
      <c r="P835" s="9">
        <v>0</v>
      </c>
      <c r="Q835" s="9">
        <v>1</v>
      </c>
      <c r="R835" s="9">
        <v>0</v>
      </c>
      <c r="S835" s="8">
        <v>19878</v>
      </c>
      <c r="T835" s="9">
        <v>12</v>
      </c>
      <c r="U835" s="9">
        <f t="shared" si="150"/>
        <v>19865</v>
      </c>
      <c r="V835" s="9">
        <f>COUNTIF(B:B,B835)</f>
        <v>12</v>
      </c>
      <c r="W835" s="7">
        <f t="shared" si="146"/>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44"/>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v>0</v>
      </c>
      <c r="BU835" s="17">
        <v>0</v>
      </c>
      <c r="BV835">
        <v>0</v>
      </c>
      <c r="BW835">
        <v>1</v>
      </c>
      <c r="BX835">
        <v>0</v>
      </c>
      <c r="BY835" s="17">
        <v>0</v>
      </c>
      <c r="BZ835">
        <v>0</v>
      </c>
      <c r="CA835">
        <v>0</v>
      </c>
      <c r="CB835">
        <v>0</v>
      </c>
      <c r="CC835">
        <v>0</v>
      </c>
      <c r="CD835" s="17">
        <v>0</v>
      </c>
      <c r="CE835">
        <v>0</v>
      </c>
      <c r="CF835">
        <v>0</v>
      </c>
      <c r="CG835">
        <v>0</v>
      </c>
      <c r="CH835">
        <v>0</v>
      </c>
      <c r="CI835">
        <v>1</v>
      </c>
      <c r="CJ835">
        <v>0</v>
      </c>
      <c r="CK835">
        <v>1</v>
      </c>
      <c r="CL835">
        <v>0</v>
      </c>
      <c r="CM835">
        <v>0</v>
      </c>
      <c r="CN835">
        <v>0</v>
      </c>
      <c r="CO835">
        <v>0</v>
      </c>
      <c r="CP835" s="17">
        <v>0</v>
      </c>
      <c r="CQ835">
        <v>4.149</v>
      </c>
      <c r="CR835">
        <v>8</v>
      </c>
      <c r="CS835">
        <v>1</v>
      </c>
      <c r="CT835">
        <v>0</v>
      </c>
      <c r="CU835">
        <v>40</v>
      </c>
      <c r="DA835" s="33" t="s">
        <v>85</v>
      </c>
    </row>
    <row r="836" spans="1:105" x14ac:dyDescent="0.25">
      <c r="A836">
        <v>835</v>
      </c>
      <c r="B836">
        <v>56</v>
      </c>
      <c r="C836" s="24" t="s">
        <v>3893</v>
      </c>
      <c r="D836" s="12">
        <v>3.5104472838743521</v>
      </c>
      <c r="E836" s="13">
        <v>0.5341984997200101</v>
      </c>
      <c r="F836" s="7">
        <v>6.5714285714285712</v>
      </c>
      <c r="G836" s="145">
        <f t="shared" si="147"/>
        <v>2.9762487841543419</v>
      </c>
      <c r="H836" s="146">
        <f t="shared" si="148"/>
        <v>4.0446457835943619</v>
      </c>
      <c r="I836" s="147">
        <f>IFERROR(F836/SQRT(F836^2+U836), "X")</f>
        <v>4.6577556035354413E-2</v>
      </c>
      <c r="J836" s="148">
        <f>IFERROR(SQRT((1-I836^2)/U836), "X")</f>
        <v>7.0878889619017584E-3</v>
      </c>
      <c r="K836" s="148">
        <f t="shared" si="149"/>
        <v>141.08573164381076</v>
      </c>
      <c r="L836" s="8">
        <v>0</v>
      </c>
      <c r="M836" s="9">
        <v>1</v>
      </c>
      <c r="N836" s="8">
        <v>0</v>
      </c>
      <c r="O836" s="9">
        <v>0</v>
      </c>
      <c r="P836" s="9">
        <v>0</v>
      </c>
      <c r="Q836" s="9">
        <v>1</v>
      </c>
      <c r="R836" s="9">
        <v>0</v>
      </c>
      <c r="S836" s="8">
        <v>19878</v>
      </c>
      <c r="T836" s="9">
        <v>15</v>
      </c>
      <c r="U836" s="9">
        <f t="shared" si="150"/>
        <v>19862</v>
      </c>
      <c r="V836" s="9">
        <f>COUNTIF(B:B,B836)</f>
        <v>12</v>
      </c>
      <c r="W836" s="7">
        <f t="shared" si="146"/>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44"/>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v>0</v>
      </c>
      <c r="BU836" s="17">
        <v>1</v>
      </c>
      <c r="BV836">
        <v>0</v>
      </c>
      <c r="BW836">
        <v>1</v>
      </c>
      <c r="BX836">
        <v>0</v>
      </c>
      <c r="BY836" s="17">
        <v>0</v>
      </c>
      <c r="BZ836">
        <v>0</v>
      </c>
      <c r="CA836">
        <v>0</v>
      </c>
      <c r="CB836">
        <v>0</v>
      </c>
      <c r="CC836">
        <v>0</v>
      </c>
      <c r="CD836" s="17">
        <v>0</v>
      </c>
      <c r="CE836">
        <v>0</v>
      </c>
      <c r="CF836">
        <v>0</v>
      </c>
      <c r="CG836">
        <v>0</v>
      </c>
      <c r="CH836">
        <v>0</v>
      </c>
      <c r="CI836">
        <v>1</v>
      </c>
      <c r="CJ836">
        <v>0</v>
      </c>
      <c r="CK836">
        <v>1</v>
      </c>
      <c r="CL836">
        <v>0</v>
      </c>
      <c r="CM836">
        <v>0</v>
      </c>
      <c r="CN836">
        <v>0</v>
      </c>
      <c r="CO836">
        <v>0</v>
      </c>
      <c r="CP836" s="17">
        <v>0</v>
      </c>
      <c r="CQ836">
        <v>4.149</v>
      </c>
      <c r="CR836">
        <v>8</v>
      </c>
      <c r="CS836">
        <v>1</v>
      </c>
      <c r="CT836">
        <v>0</v>
      </c>
      <c r="CU836">
        <v>40</v>
      </c>
      <c r="DA836" s="33" t="s">
        <v>85</v>
      </c>
    </row>
    <row r="837" spans="1:105" x14ac:dyDescent="0.25">
      <c r="A837">
        <v>836</v>
      </c>
      <c r="B837">
        <v>57</v>
      </c>
      <c r="C837" s="24" t="s">
        <v>3912</v>
      </c>
      <c r="D837" s="12">
        <v>1.4</v>
      </c>
      <c r="E837" s="13">
        <f t="shared" ref="E837:E844" si="151">D837/F837</f>
        <v>0.72164948453608246</v>
      </c>
      <c r="F837" s="7">
        <v>1.94</v>
      </c>
      <c r="G837" s="7">
        <f t="shared" si="147"/>
        <v>0.67835051546391745</v>
      </c>
      <c r="H837" s="15">
        <f t="shared" si="148"/>
        <v>2.1216494845360825</v>
      </c>
      <c r="I837" s="11">
        <f>IFERROR(F837/SQRT(F837^2+U837), "X")</f>
        <v>5.6481241425366466E-2</v>
      </c>
      <c r="J837" s="32">
        <f>IFERROR(SQRT((1-I837^2)/U837), "X")</f>
        <v>2.9114041971838388E-2</v>
      </c>
      <c r="K837" s="32">
        <f t="shared" si="149"/>
        <v>34.347686967247157</v>
      </c>
      <c r="L837" s="8">
        <v>1</v>
      </c>
      <c r="M837" s="9">
        <v>0</v>
      </c>
      <c r="N837" s="8">
        <v>0</v>
      </c>
      <c r="O837" s="9">
        <v>1</v>
      </c>
      <c r="P837" s="9">
        <v>0</v>
      </c>
      <c r="Q837" s="9">
        <v>0</v>
      </c>
      <c r="R837" s="9">
        <v>0</v>
      </c>
      <c r="S837" s="8">
        <v>1182</v>
      </c>
      <c r="T837" s="9">
        <v>5</v>
      </c>
      <c r="U837" s="9">
        <f t="shared" si="150"/>
        <v>1176</v>
      </c>
      <c r="V837" s="9">
        <f>COUNTIF(B:B,B837)</f>
        <v>8</v>
      </c>
      <c r="W837" s="7">
        <v>8.2799999999999994</v>
      </c>
      <c r="X837" s="7">
        <f>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v>0</v>
      </c>
      <c r="BU837" s="17">
        <v>0</v>
      </c>
      <c r="BV837">
        <v>0</v>
      </c>
      <c r="BW837">
        <v>0</v>
      </c>
      <c r="BX837">
        <v>1</v>
      </c>
      <c r="BY837" s="17">
        <v>0</v>
      </c>
      <c r="BZ837">
        <v>0</v>
      </c>
      <c r="CA837">
        <v>0</v>
      </c>
      <c r="CB837">
        <v>0</v>
      </c>
      <c r="CC837">
        <v>0</v>
      </c>
      <c r="CD837" s="17">
        <v>0</v>
      </c>
      <c r="CE837">
        <v>0</v>
      </c>
      <c r="CF837">
        <v>0</v>
      </c>
      <c r="CG837">
        <v>1</v>
      </c>
      <c r="CH837">
        <v>1</v>
      </c>
      <c r="CI837">
        <v>1</v>
      </c>
      <c r="CJ837">
        <v>0</v>
      </c>
      <c r="CK837">
        <v>1</v>
      </c>
      <c r="CL837">
        <v>0</v>
      </c>
      <c r="CM837">
        <v>0</v>
      </c>
      <c r="CN837">
        <v>0</v>
      </c>
      <c r="CO837">
        <v>0</v>
      </c>
      <c r="CP837" s="17">
        <v>0</v>
      </c>
      <c r="CQ837">
        <v>0.29799999999999999</v>
      </c>
      <c r="CR837">
        <v>4</v>
      </c>
      <c r="CS837">
        <v>1</v>
      </c>
      <c r="CT837">
        <v>0</v>
      </c>
      <c r="CU837">
        <v>28</v>
      </c>
      <c r="DA837" s="33" t="s">
        <v>85</v>
      </c>
    </row>
    <row r="838" spans="1:105" x14ac:dyDescent="0.25">
      <c r="A838">
        <v>837</v>
      </c>
      <c r="B838">
        <v>57</v>
      </c>
      <c r="C838" s="24" t="s">
        <v>3912</v>
      </c>
      <c r="D838" s="12">
        <v>1.2</v>
      </c>
      <c r="E838" s="13">
        <f t="shared" si="151"/>
        <v>0.72727272727272729</v>
      </c>
      <c r="F838" s="7">
        <v>1.65</v>
      </c>
      <c r="G838" s="7">
        <f t="shared" si="147"/>
        <v>0.47272727272727266</v>
      </c>
      <c r="H838" s="15">
        <f t="shared" si="148"/>
        <v>1.9272727272727272</v>
      </c>
      <c r="I838" s="11">
        <f>IFERROR(F838/SQRT(F838^2+U838), "X")</f>
        <v>4.8059379292181577E-2</v>
      </c>
      <c r="J838" s="32">
        <f>IFERROR(SQRT((1-I838^2)/U838), "X")</f>
        <v>2.912689654071611E-2</v>
      </c>
      <c r="K838" s="32">
        <f t="shared" si="149"/>
        <v>34.332528307714249</v>
      </c>
      <c r="L838" s="8">
        <v>1</v>
      </c>
      <c r="M838" s="9">
        <v>0</v>
      </c>
      <c r="N838" s="8">
        <v>0</v>
      </c>
      <c r="O838" s="9">
        <v>1</v>
      </c>
      <c r="P838" s="9">
        <v>0</v>
      </c>
      <c r="Q838" s="9">
        <v>0</v>
      </c>
      <c r="R838" s="9">
        <v>0</v>
      </c>
      <c r="S838" s="8">
        <v>1182</v>
      </c>
      <c r="T838" s="9">
        <v>5</v>
      </c>
      <c r="U838" s="9">
        <f t="shared" si="150"/>
        <v>1176</v>
      </c>
      <c r="V838" s="9">
        <f>COUNTIF(B:B,B838)</f>
        <v>8</v>
      </c>
      <c r="W838" s="7">
        <v>8.2799999999999994</v>
      </c>
      <c r="X838" s="7">
        <f>BM838-W838-6</f>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v>0</v>
      </c>
      <c r="BU838" s="17">
        <v>0</v>
      </c>
      <c r="BV838">
        <v>0</v>
      </c>
      <c r="BW838">
        <v>0</v>
      </c>
      <c r="BX838">
        <v>1</v>
      </c>
      <c r="BY838" s="17">
        <v>0</v>
      </c>
      <c r="BZ838">
        <v>0</v>
      </c>
      <c r="CA838">
        <v>0</v>
      </c>
      <c r="CB838">
        <v>0</v>
      </c>
      <c r="CC838">
        <v>0</v>
      </c>
      <c r="CD838" s="17">
        <v>0</v>
      </c>
      <c r="CE838">
        <v>0</v>
      </c>
      <c r="CF838">
        <v>0</v>
      </c>
      <c r="CG838">
        <v>1</v>
      </c>
      <c r="CH838">
        <v>1</v>
      </c>
      <c r="CI838">
        <v>1</v>
      </c>
      <c r="CJ838">
        <v>0</v>
      </c>
      <c r="CK838">
        <v>1</v>
      </c>
      <c r="CL838">
        <v>0</v>
      </c>
      <c r="CM838">
        <v>0</v>
      </c>
      <c r="CN838">
        <v>0</v>
      </c>
      <c r="CO838">
        <v>0</v>
      </c>
      <c r="CP838" s="17">
        <v>0</v>
      </c>
      <c r="CQ838">
        <v>0.29799999999999999</v>
      </c>
      <c r="CR838">
        <v>4</v>
      </c>
      <c r="CS838">
        <v>1</v>
      </c>
      <c r="CT838">
        <v>0</v>
      </c>
      <c r="CU838">
        <v>28</v>
      </c>
      <c r="DA838" s="33" t="s">
        <v>85</v>
      </c>
    </row>
    <row r="839" spans="1:105" x14ac:dyDescent="0.25">
      <c r="A839">
        <v>838</v>
      </c>
      <c r="B839">
        <v>57</v>
      </c>
      <c r="C839" s="24" t="s">
        <v>3912</v>
      </c>
      <c r="D839" s="12">
        <v>0.83</v>
      </c>
      <c r="E839" s="13">
        <f t="shared" si="151"/>
        <v>0.77570093457943912</v>
      </c>
      <c r="F839" s="7">
        <v>1.07</v>
      </c>
      <c r="G839" s="7">
        <f t="shared" si="147"/>
        <v>5.4299065420560844E-2</v>
      </c>
      <c r="H839" s="15">
        <f t="shared" si="148"/>
        <v>1.6057009345794391</v>
      </c>
      <c r="I839" s="11">
        <f>IFERROR(F839/SQRT(F839^2+U839), "X")</f>
        <v>3.1186656367779658E-2</v>
      </c>
      <c r="J839" s="32">
        <f>IFERROR(SQRT((1-I839^2)/U839), "X")</f>
        <v>2.9146407820354818E-2</v>
      </c>
      <c r="K839" s="32">
        <f t="shared" si="149"/>
        <v>34.309545319050791</v>
      </c>
      <c r="L839" s="8">
        <v>1</v>
      </c>
      <c r="M839" s="9">
        <v>0</v>
      </c>
      <c r="N839" s="8">
        <v>0</v>
      </c>
      <c r="O839" s="9">
        <v>1</v>
      </c>
      <c r="P839" s="9">
        <v>0</v>
      </c>
      <c r="Q839" s="9">
        <v>0</v>
      </c>
      <c r="R839" s="9">
        <v>0</v>
      </c>
      <c r="S839" s="8">
        <v>1182</v>
      </c>
      <c r="T839" s="9">
        <v>5</v>
      </c>
      <c r="U839" s="9">
        <f t="shared" si="150"/>
        <v>1176</v>
      </c>
      <c r="V839" s="9">
        <f>COUNTIF(B:B,B839)</f>
        <v>8</v>
      </c>
      <c r="W839" s="7">
        <v>8.2799999999999994</v>
      </c>
      <c r="X839" s="7">
        <f>BM839-W839-6</f>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v>0</v>
      </c>
      <c r="BU839" s="17">
        <v>0</v>
      </c>
      <c r="BV839">
        <v>0</v>
      </c>
      <c r="BW839">
        <v>0</v>
      </c>
      <c r="BX839">
        <v>1</v>
      </c>
      <c r="BY839" s="17">
        <v>0</v>
      </c>
      <c r="BZ839">
        <v>0</v>
      </c>
      <c r="CA839">
        <v>0</v>
      </c>
      <c r="CB839">
        <v>0</v>
      </c>
      <c r="CC839">
        <v>0</v>
      </c>
      <c r="CD839" s="17">
        <v>0</v>
      </c>
      <c r="CE839">
        <v>0</v>
      </c>
      <c r="CF839">
        <v>0</v>
      </c>
      <c r="CG839">
        <v>1</v>
      </c>
      <c r="CH839">
        <v>1</v>
      </c>
      <c r="CI839">
        <v>1</v>
      </c>
      <c r="CJ839">
        <v>0</v>
      </c>
      <c r="CK839">
        <v>1</v>
      </c>
      <c r="CL839">
        <v>0</v>
      </c>
      <c r="CM839">
        <v>1</v>
      </c>
      <c r="CN839">
        <v>0</v>
      </c>
      <c r="CO839">
        <v>0</v>
      </c>
      <c r="CP839" s="17">
        <v>0</v>
      </c>
      <c r="CQ839">
        <v>0.29799999999999999</v>
      </c>
      <c r="CR839">
        <v>4</v>
      </c>
      <c r="CS839">
        <v>1</v>
      </c>
      <c r="CT839">
        <v>0</v>
      </c>
      <c r="CU839">
        <v>28</v>
      </c>
      <c r="DA839" s="33" t="s">
        <v>85</v>
      </c>
    </row>
    <row r="840" spans="1:105" x14ac:dyDescent="0.25">
      <c r="A840">
        <v>839</v>
      </c>
      <c r="B840">
        <v>57</v>
      </c>
      <c r="C840" s="24" t="s">
        <v>3912</v>
      </c>
      <c r="D840" s="12">
        <v>0.68</v>
      </c>
      <c r="E840" s="13">
        <f t="shared" si="151"/>
        <v>0.66666666666666674</v>
      </c>
      <c r="F840" s="7">
        <v>1.02</v>
      </c>
      <c r="G840" s="7">
        <f t="shared" si="147"/>
        <v>1.3333333333333308E-2</v>
      </c>
      <c r="H840" s="15">
        <f t="shared" si="148"/>
        <v>1.3466666666666667</v>
      </c>
      <c r="I840" s="11">
        <f>IFERROR(F840/SQRT(F840^2+U840), "X")</f>
        <v>2.9730655662414812E-2</v>
      </c>
      <c r="J840" s="32">
        <f>IFERROR(SQRT((1-I840^2)/U840), "X")</f>
        <v>2.9147701629818445E-2</v>
      </c>
      <c r="K840" s="32">
        <f t="shared" si="149"/>
        <v>34.308022385442158</v>
      </c>
      <c r="L840" s="8">
        <v>1</v>
      </c>
      <c r="M840" s="9">
        <v>0</v>
      </c>
      <c r="N840" s="8">
        <v>0</v>
      </c>
      <c r="O840" s="9">
        <v>1</v>
      </c>
      <c r="P840" s="9">
        <v>0</v>
      </c>
      <c r="Q840" s="9">
        <v>0</v>
      </c>
      <c r="R840" s="9">
        <v>0</v>
      </c>
      <c r="S840" s="8">
        <v>1182</v>
      </c>
      <c r="T840" s="9">
        <v>5</v>
      </c>
      <c r="U840" s="9">
        <f t="shared" si="150"/>
        <v>1176</v>
      </c>
      <c r="V840" s="9">
        <f>COUNTIF(B:B,B840)</f>
        <v>8</v>
      </c>
      <c r="W840" s="7">
        <v>8.2799999999999994</v>
      </c>
      <c r="X840" s="7">
        <f>BM840-W840-6</f>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v>0</v>
      </c>
      <c r="BU840" s="17">
        <v>0</v>
      </c>
      <c r="BV840">
        <v>0</v>
      </c>
      <c r="BW840">
        <v>0</v>
      </c>
      <c r="BX840">
        <v>1</v>
      </c>
      <c r="BY840" s="17">
        <v>0</v>
      </c>
      <c r="BZ840">
        <v>0</v>
      </c>
      <c r="CA840">
        <v>0</v>
      </c>
      <c r="CB840">
        <v>0</v>
      </c>
      <c r="CC840">
        <v>0</v>
      </c>
      <c r="CD840" s="17">
        <v>0</v>
      </c>
      <c r="CE840">
        <v>0</v>
      </c>
      <c r="CF840">
        <v>0</v>
      </c>
      <c r="CG840">
        <v>1</v>
      </c>
      <c r="CH840">
        <v>1</v>
      </c>
      <c r="CI840">
        <v>1</v>
      </c>
      <c r="CJ840">
        <v>0</v>
      </c>
      <c r="CK840">
        <v>1</v>
      </c>
      <c r="CL840">
        <v>0</v>
      </c>
      <c r="CM840">
        <v>0</v>
      </c>
      <c r="CN840">
        <v>0</v>
      </c>
      <c r="CO840">
        <v>0</v>
      </c>
      <c r="CP840" s="17">
        <v>0</v>
      </c>
      <c r="CQ840">
        <v>0.29799999999999999</v>
      </c>
      <c r="CR840">
        <v>4</v>
      </c>
      <c r="CS840">
        <v>1</v>
      </c>
      <c r="CT840">
        <v>0</v>
      </c>
      <c r="CU840">
        <v>28</v>
      </c>
      <c r="DA840" s="33" t="s">
        <v>85</v>
      </c>
    </row>
    <row r="841" spans="1:105" x14ac:dyDescent="0.25">
      <c r="A841">
        <v>840</v>
      </c>
      <c r="B841">
        <v>57</v>
      </c>
      <c r="C841" s="24" t="s">
        <v>3912</v>
      </c>
      <c r="D841" s="12">
        <v>0.71</v>
      </c>
      <c r="E841" s="13">
        <f t="shared" si="151"/>
        <v>0.70297029702970293</v>
      </c>
      <c r="F841" s="7">
        <v>1.01</v>
      </c>
      <c r="G841" s="7">
        <f t="shared" si="147"/>
        <v>7.0297029702970359E-3</v>
      </c>
      <c r="H841" s="15">
        <f t="shared" si="148"/>
        <v>1.4129702970297029</v>
      </c>
      <c r="I841" s="11">
        <f>IFERROR(F841/SQRT(F841^2+U841), "X")</f>
        <v>2.9439432512957893E-2</v>
      </c>
      <c r="J841" s="32">
        <f>IFERROR(SQRT((1-I841^2)/U841), "X")</f>
        <v>2.9147952983126627E-2</v>
      </c>
      <c r="K841" s="32">
        <f t="shared" si="149"/>
        <v>34.307726534994998</v>
      </c>
      <c r="L841" s="8">
        <v>1</v>
      </c>
      <c r="M841" s="9">
        <v>0</v>
      </c>
      <c r="N841" s="8">
        <v>0</v>
      </c>
      <c r="O841" s="9">
        <v>1</v>
      </c>
      <c r="P841" s="9">
        <v>0</v>
      </c>
      <c r="Q841" s="9">
        <v>0</v>
      </c>
      <c r="R841" s="9">
        <v>0</v>
      </c>
      <c r="S841" s="8">
        <v>1182</v>
      </c>
      <c r="T841" s="9">
        <v>5</v>
      </c>
      <c r="U841" s="9">
        <f t="shared" si="150"/>
        <v>1176</v>
      </c>
      <c r="V841" s="9">
        <f>COUNTIF(B:B,B841)</f>
        <v>8</v>
      </c>
      <c r="W841" s="7">
        <v>8.2799999999999994</v>
      </c>
      <c r="X841" s="7">
        <f>BM841-W841-6</f>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v>0</v>
      </c>
      <c r="BU841" s="17">
        <v>0</v>
      </c>
      <c r="BV841">
        <v>0</v>
      </c>
      <c r="BW841">
        <v>0</v>
      </c>
      <c r="BX841">
        <v>1</v>
      </c>
      <c r="BY841" s="17">
        <v>0</v>
      </c>
      <c r="BZ841">
        <v>0</v>
      </c>
      <c r="CA841">
        <v>0</v>
      </c>
      <c r="CB841">
        <v>0</v>
      </c>
      <c r="CC841">
        <v>0</v>
      </c>
      <c r="CD841" s="17">
        <v>0</v>
      </c>
      <c r="CE841">
        <v>0</v>
      </c>
      <c r="CF841">
        <v>0</v>
      </c>
      <c r="CG841">
        <v>1</v>
      </c>
      <c r="CH841">
        <v>1</v>
      </c>
      <c r="CI841">
        <v>1</v>
      </c>
      <c r="CJ841">
        <v>0</v>
      </c>
      <c r="CK841">
        <v>1</v>
      </c>
      <c r="CL841">
        <v>0</v>
      </c>
      <c r="CM841">
        <v>0</v>
      </c>
      <c r="CN841">
        <v>0</v>
      </c>
      <c r="CO841">
        <v>0</v>
      </c>
      <c r="CP841" s="17">
        <v>0</v>
      </c>
      <c r="CQ841">
        <v>0.29799999999999999</v>
      </c>
      <c r="CR841">
        <v>4</v>
      </c>
      <c r="CS841">
        <v>1</v>
      </c>
      <c r="CT841">
        <v>0</v>
      </c>
      <c r="CU841">
        <v>28</v>
      </c>
      <c r="DA841" s="33" t="s">
        <v>85</v>
      </c>
    </row>
    <row r="842" spans="1:105" x14ac:dyDescent="0.25">
      <c r="A842">
        <v>841</v>
      </c>
      <c r="B842">
        <v>57</v>
      </c>
      <c r="C842" s="24" t="s">
        <v>3912</v>
      </c>
      <c r="D842" s="12">
        <v>1.1000000000000001</v>
      </c>
      <c r="E842" s="13">
        <f t="shared" si="151"/>
        <v>0.73825503355704702</v>
      </c>
      <c r="F842" s="7">
        <v>1.49</v>
      </c>
      <c r="G842" s="7">
        <f t="shared" si="147"/>
        <v>0.36174496644295306</v>
      </c>
      <c r="H842" s="15">
        <f t="shared" si="148"/>
        <v>1.8382550335570471</v>
      </c>
      <c r="I842" s="11">
        <f>IFERROR(F842/SQRT(F842^2+U842), "X")</f>
        <v>4.340832767047214E-2</v>
      </c>
      <c r="J842" s="32">
        <f>IFERROR(SQRT((1-I842^2)/U842), "X")</f>
        <v>2.9133105819108818E-2</v>
      </c>
      <c r="K842" s="32">
        <f t="shared" si="149"/>
        <v>34.32521085150097</v>
      </c>
      <c r="L842" s="8">
        <v>1</v>
      </c>
      <c r="M842" s="9">
        <v>0</v>
      </c>
      <c r="N842" s="8">
        <v>0</v>
      </c>
      <c r="O842" s="9">
        <v>1</v>
      </c>
      <c r="P842" s="9">
        <v>0</v>
      </c>
      <c r="Q842" s="9">
        <v>0</v>
      </c>
      <c r="R842" s="9">
        <v>0</v>
      </c>
      <c r="S842" s="8">
        <v>1182</v>
      </c>
      <c r="T842" s="9">
        <v>5</v>
      </c>
      <c r="U842" s="9">
        <f t="shared" si="150"/>
        <v>1176</v>
      </c>
      <c r="V842" s="9">
        <f>COUNTIF(B:B,B842)</f>
        <v>8</v>
      </c>
      <c r="W842" s="7">
        <v>8.2799999999999994</v>
      </c>
      <c r="X842" s="7">
        <f>BM842-W842-6</f>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v>0</v>
      </c>
      <c r="BU842" s="17">
        <v>0</v>
      </c>
      <c r="BV842">
        <v>0</v>
      </c>
      <c r="BW842">
        <v>0</v>
      </c>
      <c r="BX842">
        <v>1</v>
      </c>
      <c r="BY842" s="17">
        <v>0</v>
      </c>
      <c r="BZ842">
        <v>0</v>
      </c>
      <c r="CA842">
        <v>0</v>
      </c>
      <c r="CB842">
        <v>0</v>
      </c>
      <c r="CC842">
        <v>0</v>
      </c>
      <c r="CD842" s="17">
        <v>0</v>
      </c>
      <c r="CE842">
        <v>0</v>
      </c>
      <c r="CF842">
        <v>0</v>
      </c>
      <c r="CG842">
        <v>1</v>
      </c>
      <c r="CH842">
        <v>1</v>
      </c>
      <c r="CI842">
        <v>1</v>
      </c>
      <c r="CJ842">
        <v>0</v>
      </c>
      <c r="CK842">
        <v>1</v>
      </c>
      <c r="CL842">
        <v>0</v>
      </c>
      <c r="CM842">
        <v>0</v>
      </c>
      <c r="CN842">
        <v>0</v>
      </c>
      <c r="CO842">
        <v>0</v>
      </c>
      <c r="CP842" s="17">
        <v>0</v>
      </c>
      <c r="CQ842">
        <v>0.29799999999999999</v>
      </c>
      <c r="CR842">
        <v>4</v>
      </c>
      <c r="CS842">
        <v>1</v>
      </c>
      <c r="CT842">
        <v>0</v>
      </c>
      <c r="CU842">
        <v>28</v>
      </c>
      <c r="DA842" s="33" t="s">
        <v>85</v>
      </c>
    </row>
    <row r="843" spans="1:105" x14ac:dyDescent="0.25">
      <c r="A843">
        <v>842</v>
      </c>
      <c r="B843">
        <v>57</v>
      </c>
      <c r="C843" s="24" t="s">
        <v>3912</v>
      </c>
      <c r="D843" s="12">
        <v>0.87</v>
      </c>
      <c r="E843" s="13">
        <f t="shared" si="151"/>
        <v>0.87878787878787878</v>
      </c>
      <c r="F843" s="7">
        <v>0.99</v>
      </c>
      <c r="G843" s="7">
        <f t="shared" si="147"/>
        <v>-8.787878787878789E-3</v>
      </c>
      <c r="H843" s="15">
        <f t="shared" si="148"/>
        <v>1.7487878787878788</v>
      </c>
      <c r="I843" s="11">
        <f>IFERROR(F843/SQRT(F843^2+U843), "X")</f>
        <v>2.8856963796815759E-2</v>
      </c>
      <c r="J843" s="32">
        <f>IFERROR(SQRT((1-I843^2)/U843), "X")</f>
        <v>2.9148448279611879E-2</v>
      </c>
      <c r="K843" s="32">
        <f t="shared" si="149"/>
        <v>34.307143570982412</v>
      </c>
      <c r="L843" s="8">
        <v>1</v>
      </c>
      <c r="M843" s="9">
        <v>0</v>
      </c>
      <c r="N843" s="8">
        <v>0</v>
      </c>
      <c r="O843" s="9">
        <v>1</v>
      </c>
      <c r="P843" s="9">
        <v>0</v>
      </c>
      <c r="Q843" s="9">
        <v>0</v>
      </c>
      <c r="R843" s="9">
        <v>0</v>
      </c>
      <c r="S843" s="8">
        <v>1182</v>
      </c>
      <c r="T843" s="9">
        <v>5</v>
      </c>
      <c r="U843" s="9">
        <f t="shared" si="150"/>
        <v>1176</v>
      </c>
      <c r="V843" s="9">
        <f>COUNTIF(B:B,B843)</f>
        <v>8</v>
      </c>
      <c r="W843" s="7">
        <v>8.2799999999999994</v>
      </c>
      <c r="X843" s="7">
        <f>BM843-W843-6</f>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0</v>
      </c>
      <c r="BR843">
        <v>1</v>
      </c>
      <c r="BS843">
        <v>0</v>
      </c>
      <c r="BT843">
        <v>0</v>
      </c>
      <c r="BU843" s="17">
        <v>0</v>
      </c>
      <c r="BV843">
        <v>0</v>
      </c>
      <c r="BW843">
        <v>0</v>
      </c>
      <c r="BX843">
        <v>1</v>
      </c>
      <c r="BY843" s="17">
        <v>0</v>
      </c>
      <c r="BZ843">
        <v>0</v>
      </c>
      <c r="CA843">
        <v>0</v>
      </c>
      <c r="CB843">
        <v>0</v>
      </c>
      <c r="CC843">
        <v>0</v>
      </c>
      <c r="CD843" s="17">
        <v>0</v>
      </c>
      <c r="CE843">
        <v>0</v>
      </c>
      <c r="CF843">
        <v>0</v>
      </c>
      <c r="CG843">
        <v>1</v>
      </c>
      <c r="CH843">
        <v>1</v>
      </c>
      <c r="CI843">
        <v>1</v>
      </c>
      <c r="CJ843">
        <v>0</v>
      </c>
      <c r="CK843">
        <v>1</v>
      </c>
      <c r="CL843">
        <v>0</v>
      </c>
      <c r="CM843">
        <v>0</v>
      </c>
      <c r="CN843">
        <v>0</v>
      </c>
      <c r="CO843">
        <v>0</v>
      </c>
      <c r="CP843" s="17">
        <v>0</v>
      </c>
      <c r="CQ843">
        <v>0.29799999999999999</v>
      </c>
      <c r="CR843">
        <v>4</v>
      </c>
      <c r="CS843">
        <v>1</v>
      </c>
      <c r="CT843">
        <v>0</v>
      </c>
      <c r="CU843">
        <v>28</v>
      </c>
      <c r="DA843" s="33" t="s">
        <v>85</v>
      </c>
    </row>
    <row r="844" spans="1:105" x14ac:dyDescent="0.25">
      <c r="A844">
        <v>843</v>
      </c>
      <c r="B844">
        <v>57</v>
      </c>
      <c r="C844" s="24" t="s">
        <v>3912</v>
      </c>
      <c r="D844" s="12">
        <v>1.5</v>
      </c>
      <c r="E844" s="13">
        <f t="shared" si="151"/>
        <v>0.81521739130434778</v>
      </c>
      <c r="F844" s="7">
        <v>1.84</v>
      </c>
      <c r="G844" s="7">
        <f t="shared" si="147"/>
        <v>0.68478260869565222</v>
      </c>
      <c r="H844" s="15">
        <f t="shared" si="148"/>
        <v>2.3152173913043477</v>
      </c>
      <c r="I844" s="11">
        <f>IFERROR(F844/SQRT(F844^2+U844), "X")</f>
        <v>5.3578421263895587E-2</v>
      </c>
      <c r="J844" s="32">
        <f>IFERROR(SQRT((1-I844^2)/U844), "X")</f>
        <v>2.9118707208638905E-2</v>
      </c>
      <c r="K844" s="32">
        <f t="shared" si="149"/>
        <v>34.342183972484918</v>
      </c>
      <c r="L844" s="8">
        <v>1</v>
      </c>
      <c r="M844" s="9">
        <v>0</v>
      </c>
      <c r="N844" s="8">
        <v>0</v>
      </c>
      <c r="O844" s="9">
        <v>1</v>
      </c>
      <c r="P844" s="9">
        <v>0</v>
      </c>
      <c r="Q844" s="9">
        <v>0</v>
      </c>
      <c r="R844" s="9">
        <v>0</v>
      </c>
      <c r="S844" s="8">
        <v>1182</v>
      </c>
      <c r="T844" s="9">
        <v>5</v>
      </c>
      <c r="U844" s="9">
        <f t="shared" si="150"/>
        <v>1176</v>
      </c>
      <c r="V844" s="9">
        <f>COUNTIF(B:B,B844)</f>
        <v>8</v>
      </c>
      <c r="W844" s="7">
        <v>8.2799999999999994</v>
      </c>
      <c r="X844" s="7">
        <f>BM844-W844-6</f>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0</v>
      </c>
      <c r="BR844">
        <v>1</v>
      </c>
      <c r="BS844">
        <v>0</v>
      </c>
      <c r="BT844">
        <v>0</v>
      </c>
      <c r="BU844" s="17">
        <v>0</v>
      </c>
      <c r="BV844">
        <v>0</v>
      </c>
      <c r="BW844">
        <v>0</v>
      </c>
      <c r="BX844">
        <v>1</v>
      </c>
      <c r="BY844" s="17">
        <v>0</v>
      </c>
      <c r="BZ844">
        <v>0</v>
      </c>
      <c r="CA844">
        <v>0</v>
      </c>
      <c r="CB844">
        <v>0</v>
      </c>
      <c r="CC844">
        <v>0</v>
      </c>
      <c r="CD844" s="17">
        <v>0</v>
      </c>
      <c r="CE844">
        <v>0</v>
      </c>
      <c r="CF844">
        <v>0</v>
      </c>
      <c r="CG844">
        <v>1</v>
      </c>
      <c r="CH844">
        <v>1</v>
      </c>
      <c r="CI844">
        <v>1</v>
      </c>
      <c r="CJ844">
        <v>0</v>
      </c>
      <c r="CK844">
        <v>1</v>
      </c>
      <c r="CL844">
        <v>0</v>
      </c>
      <c r="CM844">
        <v>0</v>
      </c>
      <c r="CN844">
        <v>0</v>
      </c>
      <c r="CO844">
        <v>0</v>
      </c>
      <c r="CP844" s="17">
        <v>0</v>
      </c>
      <c r="CQ844">
        <v>0.29799999999999999</v>
      </c>
      <c r="CR844">
        <v>4</v>
      </c>
      <c r="CS844">
        <v>1</v>
      </c>
      <c r="CT844">
        <v>0</v>
      </c>
      <c r="CU844">
        <v>28</v>
      </c>
      <c r="DA844" s="33" t="s">
        <v>85</v>
      </c>
    </row>
    <row r="845" spans="1:105" x14ac:dyDescent="0.25">
      <c r="A845">
        <v>844</v>
      </c>
      <c r="B845">
        <v>58</v>
      </c>
      <c r="C845" s="24" t="s">
        <v>3921</v>
      </c>
      <c r="D845" s="12">
        <v>7.2</v>
      </c>
      <c r="E845" s="13">
        <v>0.6</v>
      </c>
      <c r="F845" s="7">
        <f t="shared" ref="F845:F876" si="152">D845/E845</f>
        <v>12</v>
      </c>
      <c r="G845" s="7">
        <f t="shared" si="147"/>
        <v>6.6000000000000005</v>
      </c>
      <c r="H845" s="15">
        <f t="shared" si="148"/>
        <v>7.8</v>
      </c>
      <c r="I845" s="11">
        <f>IFERROR(F845/SQRT(F845^2+U845), "X")</f>
        <v>0.20433118274318615</v>
      </c>
      <c r="J845" s="32">
        <f>IFERROR(SQRT((1-I845^2)/U845), "X")</f>
        <v>1.7027598561932179E-2</v>
      </c>
      <c r="K845" s="32">
        <f t="shared" si="149"/>
        <v>58.728187440104094</v>
      </c>
      <c r="L845" s="8">
        <v>1</v>
      </c>
      <c r="M845" s="9">
        <v>0</v>
      </c>
      <c r="N845" s="8">
        <v>1</v>
      </c>
      <c r="O845" s="9">
        <v>0</v>
      </c>
      <c r="P845" s="9">
        <v>0</v>
      </c>
      <c r="Q845" s="9">
        <v>0</v>
      </c>
      <c r="R845" s="9">
        <v>0</v>
      </c>
      <c r="S845" s="8">
        <v>3316</v>
      </c>
      <c r="T845" s="9">
        <v>10</v>
      </c>
      <c r="U845" s="9">
        <f t="shared" si="150"/>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v>0</v>
      </c>
      <c r="BU845" s="17">
        <v>0</v>
      </c>
      <c r="BV845">
        <v>0</v>
      </c>
      <c r="BW845">
        <v>1</v>
      </c>
      <c r="BX845">
        <v>0</v>
      </c>
      <c r="BY845" s="17">
        <v>0</v>
      </c>
      <c r="BZ845">
        <v>0</v>
      </c>
      <c r="CA845">
        <v>0</v>
      </c>
      <c r="CB845">
        <v>0</v>
      </c>
      <c r="CC845">
        <v>0</v>
      </c>
      <c r="CD845" s="17">
        <v>0</v>
      </c>
      <c r="CE845">
        <v>0</v>
      </c>
      <c r="CF845">
        <v>0</v>
      </c>
      <c r="CG845">
        <v>1</v>
      </c>
      <c r="CH845">
        <v>1</v>
      </c>
      <c r="CI845">
        <v>0</v>
      </c>
      <c r="CJ845">
        <v>0</v>
      </c>
      <c r="CK845">
        <v>0</v>
      </c>
      <c r="CL845">
        <v>1</v>
      </c>
      <c r="CM845">
        <v>0</v>
      </c>
      <c r="CN845">
        <v>1</v>
      </c>
      <c r="CO845">
        <v>0</v>
      </c>
      <c r="CP845" s="17">
        <v>0</v>
      </c>
      <c r="CQ845">
        <v>0</v>
      </c>
      <c r="CR845">
        <v>0</v>
      </c>
      <c r="CS845">
        <v>0</v>
      </c>
      <c r="CT845">
        <v>1</v>
      </c>
      <c r="CU845">
        <v>36</v>
      </c>
      <c r="DA845" s="33" t="s">
        <v>85</v>
      </c>
    </row>
    <row r="846" spans="1:105" x14ac:dyDescent="0.25">
      <c r="A846">
        <v>845</v>
      </c>
      <c r="B846">
        <v>58</v>
      </c>
      <c r="C846" s="24" t="s">
        <v>3921</v>
      </c>
      <c r="D846" s="12">
        <v>9.1</v>
      </c>
      <c r="E846" s="13">
        <v>2.2999999999999998</v>
      </c>
      <c r="F846" s="7">
        <f t="shared" si="152"/>
        <v>3.956521739130435</v>
      </c>
      <c r="G846" s="7">
        <f t="shared" si="147"/>
        <v>6.8</v>
      </c>
      <c r="H846" s="15">
        <f t="shared" si="148"/>
        <v>11.399999999999999</v>
      </c>
      <c r="I846" s="11">
        <f>IFERROR(F846/SQRT(F846^2+U846), "X")</f>
        <v>6.8659674321075184E-2</v>
      </c>
      <c r="J846" s="32">
        <f>IFERROR(SQRT((1-I846^2)/U846), "X")</f>
        <v>1.7353544059172846E-2</v>
      </c>
      <c r="K846" s="32">
        <f t="shared" si="149"/>
        <v>57.625116609619212</v>
      </c>
      <c r="L846" s="8">
        <v>1</v>
      </c>
      <c r="M846" s="9">
        <v>0</v>
      </c>
      <c r="N846" s="8">
        <v>1</v>
      </c>
      <c r="O846" s="9">
        <v>0</v>
      </c>
      <c r="P846" s="9">
        <v>0</v>
      </c>
      <c r="Q846" s="9">
        <v>0</v>
      </c>
      <c r="R846" s="9">
        <v>0</v>
      </c>
      <c r="S846" s="8">
        <v>3316</v>
      </c>
      <c r="T846" s="9">
        <v>10</v>
      </c>
      <c r="U846" s="9">
        <f t="shared" si="150"/>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v>0</v>
      </c>
      <c r="BU846" s="17">
        <v>1</v>
      </c>
      <c r="BV846">
        <v>0</v>
      </c>
      <c r="BW846">
        <v>0</v>
      </c>
      <c r="BX846">
        <v>1</v>
      </c>
      <c r="BY846" s="17">
        <v>0</v>
      </c>
      <c r="BZ846">
        <v>0</v>
      </c>
      <c r="CA846">
        <v>0</v>
      </c>
      <c r="CB846">
        <v>0</v>
      </c>
      <c r="CC846">
        <v>0</v>
      </c>
      <c r="CD846" s="17">
        <v>0</v>
      </c>
      <c r="CE846">
        <v>0</v>
      </c>
      <c r="CF846">
        <v>0</v>
      </c>
      <c r="CG846">
        <v>1</v>
      </c>
      <c r="CH846">
        <v>1</v>
      </c>
      <c r="CI846">
        <v>0</v>
      </c>
      <c r="CJ846">
        <v>0</v>
      </c>
      <c r="CK846">
        <v>0</v>
      </c>
      <c r="CL846">
        <v>1</v>
      </c>
      <c r="CM846">
        <v>0</v>
      </c>
      <c r="CN846">
        <v>1</v>
      </c>
      <c r="CO846">
        <v>0</v>
      </c>
      <c r="CP846" s="17">
        <v>0</v>
      </c>
      <c r="CQ846">
        <v>0</v>
      </c>
      <c r="CR846">
        <v>0</v>
      </c>
      <c r="CS846">
        <v>0</v>
      </c>
      <c r="CT846">
        <v>1</v>
      </c>
      <c r="CU846">
        <v>36</v>
      </c>
      <c r="DA846" s="33" t="s">
        <v>85</v>
      </c>
    </row>
    <row r="847" spans="1:105" x14ac:dyDescent="0.25">
      <c r="A847">
        <v>846</v>
      </c>
      <c r="B847">
        <v>58</v>
      </c>
      <c r="C847" s="24" t="s">
        <v>3921</v>
      </c>
      <c r="D847" s="12">
        <v>5.7</v>
      </c>
      <c r="E847" s="13">
        <v>0.6</v>
      </c>
      <c r="F847" s="7">
        <f t="shared" si="152"/>
        <v>9.5</v>
      </c>
      <c r="G847" s="7">
        <f t="shared" si="147"/>
        <v>5.1000000000000005</v>
      </c>
      <c r="H847" s="15">
        <f t="shared" si="148"/>
        <v>6.3</v>
      </c>
      <c r="I847" s="11">
        <f>IFERROR(F847/SQRT(F847^2+U847), "X")</f>
        <v>0.1889355130790461</v>
      </c>
      <c r="J847" s="32">
        <f>IFERROR(SQRT((1-I847^2)/U847), "X")</f>
        <v>1.9887948745162747E-2</v>
      </c>
      <c r="K847" s="32">
        <f t="shared" si="149"/>
        <v>50.281706414957718</v>
      </c>
      <c r="L847" s="8">
        <v>1</v>
      </c>
      <c r="M847" s="9">
        <v>0</v>
      </c>
      <c r="N847" s="8">
        <v>1</v>
      </c>
      <c r="O847" s="9">
        <v>0</v>
      </c>
      <c r="P847" s="9">
        <v>0</v>
      </c>
      <c r="Q847" s="9">
        <v>0</v>
      </c>
      <c r="R847" s="9">
        <v>0</v>
      </c>
      <c r="S847" s="8">
        <v>2451</v>
      </c>
      <c r="T847" s="9">
        <v>12</v>
      </c>
      <c r="U847" s="9">
        <f t="shared" si="150"/>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v>0</v>
      </c>
      <c r="BU847" s="17">
        <v>0</v>
      </c>
      <c r="BV847">
        <v>0</v>
      </c>
      <c r="BW847">
        <v>0</v>
      </c>
      <c r="BX847">
        <v>0</v>
      </c>
      <c r="BY847" s="17">
        <v>0</v>
      </c>
      <c r="BZ847">
        <v>0</v>
      </c>
      <c r="CA847">
        <v>0</v>
      </c>
      <c r="CB847">
        <v>0</v>
      </c>
      <c r="CC847">
        <v>0</v>
      </c>
      <c r="CD847" s="17">
        <v>0</v>
      </c>
      <c r="CE847">
        <v>0</v>
      </c>
      <c r="CF847">
        <v>0</v>
      </c>
      <c r="CG847">
        <v>1</v>
      </c>
      <c r="CH847">
        <v>1</v>
      </c>
      <c r="CI847">
        <v>0</v>
      </c>
      <c r="CJ847">
        <v>0</v>
      </c>
      <c r="CK847">
        <v>0</v>
      </c>
      <c r="CL847">
        <v>1</v>
      </c>
      <c r="CM847">
        <v>0</v>
      </c>
      <c r="CN847">
        <v>1</v>
      </c>
      <c r="CO847">
        <v>0</v>
      </c>
      <c r="CP847" s="17">
        <v>0</v>
      </c>
      <c r="CQ847">
        <v>0</v>
      </c>
      <c r="CR847">
        <v>0</v>
      </c>
      <c r="CS847">
        <v>0</v>
      </c>
      <c r="CT847">
        <v>1</v>
      </c>
      <c r="CU847">
        <v>36</v>
      </c>
      <c r="DA847" s="33" t="s">
        <v>85</v>
      </c>
    </row>
    <row r="848" spans="1:105" x14ac:dyDescent="0.25">
      <c r="A848">
        <v>847</v>
      </c>
      <c r="B848">
        <v>58</v>
      </c>
      <c r="C848" s="24" t="s">
        <v>3921</v>
      </c>
      <c r="D848" s="12">
        <v>5.4</v>
      </c>
      <c r="E848" s="13">
        <v>0.6</v>
      </c>
      <c r="F848" s="7">
        <f t="shared" si="152"/>
        <v>9.0000000000000018</v>
      </c>
      <c r="G848" s="7">
        <f t="shared" si="147"/>
        <v>4.8000000000000007</v>
      </c>
      <c r="H848" s="15">
        <f t="shared" si="148"/>
        <v>6</v>
      </c>
      <c r="I848" s="11">
        <f>IFERROR(F848/SQRT(F848^2+U848), "X")</f>
        <v>0.15942318366671104</v>
      </c>
      <c r="J848" s="32">
        <f>IFERROR(SQRT((1-I848^2)/U848), "X")</f>
        <v>1.7713687074079002E-2</v>
      </c>
      <c r="K848" s="32">
        <f t="shared" si="149"/>
        <v>56.453520705089772</v>
      </c>
      <c r="L848" s="8">
        <v>1</v>
      </c>
      <c r="M848" s="9">
        <v>0</v>
      </c>
      <c r="N848" s="8">
        <v>1</v>
      </c>
      <c r="O848" s="9">
        <v>0</v>
      </c>
      <c r="P848" s="9">
        <v>0</v>
      </c>
      <c r="Q848" s="9">
        <v>0</v>
      </c>
      <c r="R848" s="9">
        <v>0</v>
      </c>
      <c r="S848" s="8">
        <v>3119</v>
      </c>
      <c r="T848" s="9">
        <v>12</v>
      </c>
      <c r="U848" s="9">
        <f t="shared" si="150"/>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0</v>
      </c>
      <c r="BS848">
        <v>1</v>
      </c>
      <c r="BT848">
        <v>0</v>
      </c>
      <c r="BU848" s="17">
        <v>0</v>
      </c>
      <c r="BV848">
        <v>0</v>
      </c>
      <c r="BW848">
        <v>0</v>
      </c>
      <c r="BX848">
        <v>1</v>
      </c>
      <c r="BY848" s="17">
        <v>0</v>
      </c>
      <c r="BZ848">
        <v>0</v>
      </c>
      <c r="CA848">
        <v>0</v>
      </c>
      <c r="CB848">
        <v>0</v>
      </c>
      <c r="CC848">
        <v>0</v>
      </c>
      <c r="CD848" s="17">
        <v>0</v>
      </c>
      <c r="CE848">
        <v>0</v>
      </c>
      <c r="CF848">
        <v>0</v>
      </c>
      <c r="CG848">
        <v>1</v>
      </c>
      <c r="CH848">
        <v>1</v>
      </c>
      <c r="CI848">
        <v>0</v>
      </c>
      <c r="CJ848">
        <v>0</v>
      </c>
      <c r="CK848">
        <v>0</v>
      </c>
      <c r="CL848">
        <v>1</v>
      </c>
      <c r="CM848">
        <v>0</v>
      </c>
      <c r="CN848">
        <v>1</v>
      </c>
      <c r="CO848">
        <v>0</v>
      </c>
      <c r="CP848" s="17">
        <v>0</v>
      </c>
      <c r="CQ848">
        <v>0</v>
      </c>
      <c r="CR848">
        <v>0</v>
      </c>
      <c r="CS848">
        <v>0</v>
      </c>
      <c r="CT848">
        <v>1</v>
      </c>
      <c r="CU848">
        <v>36</v>
      </c>
      <c r="DA848" s="33" t="s">
        <v>85</v>
      </c>
    </row>
    <row r="849" spans="1:105" x14ac:dyDescent="0.25">
      <c r="A849">
        <v>848</v>
      </c>
      <c r="B849">
        <v>58</v>
      </c>
      <c r="C849" s="24" t="s">
        <v>3921</v>
      </c>
      <c r="D849" s="12">
        <v>5</v>
      </c>
      <c r="E849" s="13">
        <v>1.5</v>
      </c>
      <c r="F849" s="7">
        <f t="shared" si="152"/>
        <v>3.3333333333333335</v>
      </c>
      <c r="G849" s="7">
        <f t="shared" si="147"/>
        <v>3.5</v>
      </c>
      <c r="H849" s="15">
        <f t="shared" si="148"/>
        <v>6.5</v>
      </c>
      <c r="I849" s="11">
        <f>IFERROR(F849/SQRT(F849^2+U849), "X")</f>
        <v>6.7341975958526951E-2</v>
      </c>
      <c r="J849" s="32">
        <f>IFERROR(SQRT((1-I849^2)/U849), "X")</f>
        <v>2.0202592787558083E-2</v>
      </c>
      <c r="K849" s="32">
        <f t="shared" si="149"/>
        <v>49.498597062049257</v>
      </c>
      <c r="L849" s="8">
        <v>1</v>
      </c>
      <c r="M849" s="9">
        <v>0</v>
      </c>
      <c r="N849" s="8">
        <v>1</v>
      </c>
      <c r="O849" s="9">
        <v>0</v>
      </c>
      <c r="P849" s="9">
        <v>0</v>
      </c>
      <c r="Q849" s="9">
        <v>0</v>
      </c>
      <c r="R849" s="9">
        <v>0</v>
      </c>
      <c r="S849" s="8">
        <v>2451</v>
      </c>
      <c r="T849" s="9">
        <v>11</v>
      </c>
      <c r="U849" s="9">
        <f t="shared" si="150"/>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v>0</v>
      </c>
      <c r="BU849" s="17">
        <v>1</v>
      </c>
      <c r="BV849">
        <v>0</v>
      </c>
      <c r="BW849">
        <v>1</v>
      </c>
      <c r="BX849">
        <v>0</v>
      </c>
      <c r="BY849" s="17">
        <v>0</v>
      </c>
      <c r="BZ849">
        <v>0</v>
      </c>
      <c r="CA849">
        <v>0</v>
      </c>
      <c r="CB849">
        <v>0</v>
      </c>
      <c r="CC849">
        <v>0</v>
      </c>
      <c r="CD849" s="17">
        <v>0</v>
      </c>
      <c r="CE849">
        <v>0</v>
      </c>
      <c r="CF849">
        <v>0</v>
      </c>
      <c r="CG849">
        <v>1</v>
      </c>
      <c r="CH849">
        <v>1</v>
      </c>
      <c r="CI849">
        <v>0</v>
      </c>
      <c r="CJ849">
        <v>0</v>
      </c>
      <c r="CK849">
        <v>0</v>
      </c>
      <c r="CL849">
        <v>1</v>
      </c>
      <c r="CM849">
        <v>0</v>
      </c>
      <c r="CN849">
        <v>1</v>
      </c>
      <c r="CO849">
        <v>0</v>
      </c>
      <c r="CP849" s="17">
        <v>0</v>
      </c>
      <c r="CQ849">
        <v>0</v>
      </c>
      <c r="CR849">
        <v>0</v>
      </c>
      <c r="CS849">
        <v>0</v>
      </c>
      <c r="CT849">
        <v>1</v>
      </c>
      <c r="CU849">
        <v>36</v>
      </c>
      <c r="DA849" s="33" t="s">
        <v>85</v>
      </c>
    </row>
    <row r="850" spans="1:105" x14ac:dyDescent="0.25">
      <c r="A850">
        <v>849</v>
      </c>
      <c r="B850">
        <v>58</v>
      </c>
      <c r="C850" s="24" t="s">
        <v>3921</v>
      </c>
      <c r="D850" s="12">
        <v>6.3</v>
      </c>
      <c r="E850" s="13">
        <v>1.3</v>
      </c>
      <c r="F850" s="7">
        <f t="shared" si="152"/>
        <v>4.8461538461538458</v>
      </c>
      <c r="G850" s="7">
        <f t="shared" si="147"/>
        <v>5</v>
      </c>
      <c r="H850" s="15">
        <f t="shared" si="148"/>
        <v>7.6</v>
      </c>
      <c r="I850" s="11">
        <f>IFERROR(F850/SQRT(F850^2+U850), "X")</f>
        <v>9.7678410112133671E-2</v>
      </c>
      <c r="J850" s="32">
        <f>IFERROR(SQRT((1-I850^2)/U850), "X")</f>
        <v>2.0155862404091077E-2</v>
      </c>
      <c r="K850" s="32">
        <f t="shared" si="149"/>
        <v>49.613357144025152</v>
      </c>
      <c r="L850" s="8">
        <v>1</v>
      </c>
      <c r="M850" s="9">
        <v>0</v>
      </c>
      <c r="N850" s="8">
        <v>1</v>
      </c>
      <c r="O850" s="9">
        <v>0</v>
      </c>
      <c r="P850" s="9">
        <v>0</v>
      </c>
      <c r="Q850" s="9">
        <v>0</v>
      </c>
      <c r="R850" s="9">
        <v>0</v>
      </c>
      <c r="S850" s="8">
        <v>2451</v>
      </c>
      <c r="T850" s="9">
        <v>12</v>
      </c>
      <c r="U850" s="9">
        <f t="shared" si="150"/>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v>0</v>
      </c>
      <c r="BU850" s="17">
        <v>1</v>
      </c>
      <c r="BV850">
        <v>0</v>
      </c>
      <c r="BW850">
        <v>1</v>
      </c>
      <c r="BX850">
        <v>0</v>
      </c>
      <c r="BY850" s="17">
        <v>0</v>
      </c>
      <c r="BZ850">
        <v>0</v>
      </c>
      <c r="CA850">
        <v>0</v>
      </c>
      <c r="CB850">
        <v>0</v>
      </c>
      <c r="CC850">
        <v>0</v>
      </c>
      <c r="CD850" s="17">
        <v>0</v>
      </c>
      <c r="CE850">
        <v>0</v>
      </c>
      <c r="CF850">
        <v>0</v>
      </c>
      <c r="CG850">
        <v>1</v>
      </c>
      <c r="CH850">
        <v>1</v>
      </c>
      <c r="CI850">
        <v>0</v>
      </c>
      <c r="CJ850">
        <v>0</v>
      </c>
      <c r="CK850">
        <v>0</v>
      </c>
      <c r="CL850">
        <v>1</v>
      </c>
      <c r="CM850">
        <v>0</v>
      </c>
      <c r="CN850">
        <v>1</v>
      </c>
      <c r="CO850">
        <v>0</v>
      </c>
      <c r="CP850" s="17">
        <v>0</v>
      </c>
      <c r="CQ850">
        <v>0</v>
      </c>
      <c r="CR850">
        <v>0</v>
      </c>
      <c r="CS850">
        <v>0</v>
      </c>
      <c r="CT850">
        <v>1</v>
      </c>
      <c r="CU850">
        <v>36</v>
      </c>
      <c r="DA850" s="33" t="s">
        <v>85</v>
      </c>
    </row>
    <row r="851" spans="1:105" x14ac:dyDescent="0.25">
      <c r="A851">
        <v>850</v>
      </c>
      <c r="B851">
        <v>58</v>
      </c>
      <c r="C851" s="24" t="s">
        <v>3921</v>
      </c>
      <c r="D851" s="12">
        <v>4.5</v>
      </c>
      <c r="E851" s="13">
        <v>0.9</v>
      </c>
      <c r="F851" s="7">
        <f t="shared" si="152"/>
        <v>5</v>
      </c>
      <c r="G851" s="7">
        <f t="shared" si="147"/>
        <v>3.6</v>
      </c>
      <c r="H851" s="15">
        <f t="shared" si="148"/>
        <v>5.4</v>
      </c>
      <c r="I851" s="11">
        <f>IFERROR(F851/SQRT(F851^2+U851), "X")</f>
        <v>0.13277976293203617</v>
      </c>
      <c r="J851" s="32">
        <f>IFERROR(SQRT((1-I851^2)/U851), "X")</f>
        <v>2.6555952586407236E-2</v>
      </c>
      <c r="K851" s="32">
        <f t="shared" si="149"/>
        <v>37.656340767525464</v>
      </c>
      <c r="L851" s="8">
        <v>1</v>
      </c>
      <c r="M851" s="9">
        <v>0</v>
      </c>
      <c r="N851" s="8">
        <v>1</v>
      </c>
      <c r="O851" s="9">
        <v>0</v>
      </c>
      <c r="P851" s="9">
        <v>0</v>
      </c>
      <c r="Q851" s="9">
        <v>0</v>
      </c>
      <c r="R851" s="9">
        <v>0</v>
      </c>
      <c r="S851" s="8">
        <v>1405</v>
      </c>
      <c r="T851" s="9">
        <v>11</v>
      </c>
      <c r="U851" s="9">
        <f t="shared" si="150"/>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v>0</v>
      </c>
      <c r="BU851" s="17">
        <v>0</v>
      </c>
      <c r="BV851">
        <v>0</v>
      </c>
      <c r="BW851">
        <v>0</v>
      </c>
      <c r="BX851">
        <v>1</v>
      </c>
      <c r="BY851" s="17">
        <v>0</v>
      </c>
      <c r="BZ851">
        <v>0</v>
      </c>
      <c r="CA851">
        <v>0</v>
      </c>
      <c r="CB851">
        <v>0</v>
      </c>
      <c r="CC851">
        <v>0</v>
      </c>
      <c r="CD851" s="17">
        <v>0</v>
      </c>
      <c r="CE851">
        <v>0</v>
      </c>
      <c r="CF851">
        <v>0</v>
      </c>
      <c r="CG851">
        <v>1</v>
      </c>
      <c r="CH851">
        <v>1</v>
      </c>
      <c r="CI851">
        <v>0</v>
      </c>
      <c r="CJ851">
        <v>0</v>
      </c>
      <c r="CK851">
        <v>0</v>
      </c>
      <c r="CL851">
        <v>1</v>
      </c>
      <c r="CM851">
        <v>0</v>
      </c>
      <c r="CN851">
        <v>1</v>
      </c>
      <c r="CO851">
        <v>0</v>
      </c>
      <c r="CP851" s="17">
        <v>0</v>
      </c>
      <c r="CQ851">
        <v>0</v>
      </c>
      <c r="CR851">
        <v>0</v>
      </c>
      <c r="CS851">
        <v>0</v>
      </c>
      <c r="CT851">
        <v>1</v>
      </c>
      <c r="CU851">
        <v>36</v>
      </c>
      <c r="DA851" s="33" t="s">
        <v>85</v>
      </c>
    </row>
    <row r="852" spans="1:105" x14ac:dyDescent="0.25">
      <c r="A852">
        <v>851</v>
      </c>
      <c r="B852">
        <v>58</v>
      </c>
      <c r="C852" s="24" t="s">
        <v>3921</v>
      </c>
      <c r="D852" s="12">
        <v>8</v>
      </c>
      <c r="E852" s="13">
        <v>3.4</v>
      </c>
      <c r="F852" s="7">
        <f t="shared" si="152"/>
        <v>2.3529411764705883</v>
      </c>
      <c r="G852" s="7">
        <f t="shared" si="147"/>
        <v>4.5999999999999996</v>
      </c>
      <c r="H852" s="15">
        <f t="shared" si="148"/>
        <v>11.4</v>
      </c>
      <c r="I852" s="11">
        <f>IFERROR(F852/SQRT(F852^2+U852), "X")</f>
        <v>6.2895414166532826E-2</v>
      </c>
      <c r="J852" s="32">
        <f>IFERROR(SQRT((1-I852^2)/U852), "X")</f>
        <v>2.6730551020776452E-2</v>
      </c>
      <c r="K852" s="32">
        <f t="shared" si="149"/>
        <v>37.410377332765982</v>
      </c>
      <c r="L852" s="8">
        <v>1</v>
      </c>
      <c r="M852" s="9">
        <v>0</v>
      </c>
      <c r="N852" s="8">
        <v>1</v>
      </c>
      <c r="O852" s="9">
        <v>0</v>
      </c>
      <c r="P852" s="9">
        <v>0</v>
      </c>
      <c r="Q852" s="9">
        <v>0</v>
      </c>
      <c r="R852" s="9">
        <v>0</v>
      </c>
      <c r="S852" s="8">
        <v>1405</v>
      </c>
      <c r="T852" s="9">
        <v>10</v>
      </c>
      <c r="U852" s="9">
        <f t="shared" si="150"/>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v>0</v>
      </c>
      <c r="BU852" s="17">
        <v>1</v>
      </c>
      <c r="BV852">
        <v>0</v>
      </c>
      <c r="BW852">
        <v>1</v>
      </c>
      <c r="BX852">
        <v>0</v>
      </c>
      <c r="BY852" s="17">
        <v>0</v>
      </c>
      <c r="BZ852">
        <v>0</v>
      </c>
      <c r="CA852">
        <v>0</v>
      </c>
      <c r="CB852">
        <v>0</v>
      </c>
      <c r="CC852">
        <v>0</v>
      </c>
      <c r="CD852" s="17">
        <v>0</v>
      </c>
      <c r="CE852">
        <v>0</v>
      </c>
      <c r="CF852">
        <v>0</v>
      </c>
      <c r="CG852">
        <v>1</v>
      </c>
      <c r="CH852">
        <v>1</v>
      </c>
      <c r="CI852">
        <v>0</v>
      </c>
      <c r="CJ852">
        <v>0</v>
      </c>
      <c r="CK852">
        <v>0</v>
      </c>
      <c r="CL852">
        <v>1</v>
      </c>
      <c r="CM852">
        <v>0</v>
      </c>
      <c r="CN852">
        <v>1</v>
      </c>
      <c r="CO852">
        <v>0</v>
      </c>
      <c r="CP852" s="17">
        <v>0</v>
      </c>
      <c r="CQ852">
        <v>0</v>
      </c>
      <c r="CR852">
        <v>0</v>
      </c>
      <c r="CS852">
        <v>0</v>
      </c>
      <c r="CT852">
        <v>1</v>
      </c>
      <c r="CU852">
        <v>36</v>
      </c>
      <c r="DA852" s="33" t="s">
        <v>85</v>
      </c>
    </row>
    <row r="853" spans="1:105" x14ac:dyDescent="0.25">
      <c r="A853">
        <v>852</v>
      </c>
      <c r="B853">
        <v>58</v>
      </c>
      <c r="C853" s="24" t="s">
        <v>3921</v>
      </c>
      <c r="D853" s="12">
        <v>8</v>
      </c>
      <c r="E853" s="13">
        <v>3.5</v>
      </c>
      <c r="F853" s="7">
        <f t="shared" si="152"/>
        <v>2.2857142857142856</v>
      </c>
      <c r="G853" s="7">
        <f t="shared" si="147"/>
        <v>4.5</v>
      </c>
      <c r="H853" s="15">
        <f t="shared" si="148"/>
        <v>11.5</v>
      </c>
      <c r="I853" s="11">
        <f>IFERROR(F853/SQRT(F853^2+U853), "X")</f>
        <v>6.1105210393711161E-2</v>
      </c>
      <c r="J853" s="32">
        <f>IFERROR(SQRT((1-I853^2)/U853), "X")</f>
        <v>2.6733529547248634E-2</v>
      </c>
      <c r="K853" s="32">
        <f t="shared" si="149"/>
        <v>37.406209241193075</v>
      </c>
      <c r="L853" s="8">
        <v>1</v>
      </c>
      <c r="M853" s="9">
        <v>0</v>
      </c>
      <c r="N853" s="8">
        <v>1</v>
      </c>
      <c r="O853" s="9">
        <v>0</v>
      </c>
      <c r="P853" s="9">
        <v>0</v>
      </c>
      <c r="Q853" s="9">
        <v>0</v>
      </c>
      <c r="R853" s="9">
        <v>0</v>
      </c>
      <c r="S853" s="8">
        <v>1405</v>
      </c>
      <c r="T853" s="9">
        <v>10</v>
      </c>
      <c r="U853" s="9">
        <f t="shared" si="150"/>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v>0</v>
      </c>
      <c r="BU853" s="17">
        <v>1</v>
      </c>
      <c r="BV853">
        <v>0</v>
      </c>
      <c r="BW853">
        <v>1</v>
      </c>
      <c r="BX853">
        <v>0</v>
      </c>
      <c r="BY853" s="17">
        <v>0</v>
      </c>
      <c r="BZ853">
        <v>0</v>
      </c>
      <c r="CA853">
        <v>0</v>
      </c>
      <c r="CB853">
        <v>0</v>
      </c>
      <c r="CC853">
        <v>0</v>
      </c>
      <c r="CD853" s="17">
        <v>0</v>
      </c>
      <c r="CE853">
        <v>0</v>
      </c>
      <c r="CF853">
        <v>0</v>
      </c>
      <c r="CG853">
        <v>1</v>
      </c>
      <c r="CH853">
        <v>1</v>
      </c>
      <c r="CI853">
        <v>0</v>
      </c>
      <c r="CJ853">
        <v>0</v>
      </c>
      <c r="CK853">
        <v>0</v>
      </c>
      <c r="CL853">
        <v>1</v>
      </c>
      <c r="CM853">
        <v>0</v>
      </c>
      <c r="CN853">
        <v>1</v>
      </c>
      <c r="CO853">
        <v>0</v>
      </c>
      <c r="CP853" s="17">
        <v>0</v>
      </c>
      <c r="CQ853">
        <v>0</v>
      </c>
      <c r="CR853">
        <v>0</v>
      </c>
      <c r="CS853">
        <v>0</v>
      </c>
      <c r="CT853">
        <v>1</v>
      </c>
      <c r="CU853">
        <v>36</v>
      </c>
      <c r="DA853" s="33" t="s">
        <v>85</v>
      </c>
    </row>
    <row r="854" spans="1:105" x14ac:dyDescent="0.25">
      <c r="A854">
        <v>853</v>
      </c>
      <c r="B854">
        <v>58</v>
      </c>
      <c r="C854" s="24" t="s">
        <v>3921</v>
      </c>
      <c r="D854" s="12">
        <v>8.4</v>
      </c>
      <c r="E854" s="13">
        <v>3.8</v>
      </c>
      <c r="F854" s="7">
        <f t="shared" si="152"/>
        <v>2.2105263157894739</v>
      </c>
      <c r="G854" s="7">
        <f t="shared" si="147"/>
        <v>4.6000000000000005</v>
      </c>
      <c r="H854" s="15">
        <f t="shared" si="148"/>
        <v>12.2</v>
      </c>
      <c r="I854" s="11">
        <f>IFERROR(F854/SQRT(F854^2+U854), "X")</f>
        <v>5.9102310791739193E-2</v>
      </c>
      <c r="J854" s="32">
        <f>IFERROR(SQRT((1-I854^2)/U854), "X")</f>
        <v>2.6736759643882013E-2</v>
      </c>
      <c r="K854" s="32">
        <f t="shared" si="149"/>
        <v>37.401690156900635</v>
      </c>
      <c r="L854" s="8">
        <v>1</v>
      </c>
      <c r="M854" s="9">
        <v>0</v>
      </c>
      <c r="N854" s="8">
        <v>1</v>
      </c>
      <c r="O854" s="9">
        <v>0</v>
      </c>
      <c r="P854" s="9">
        <v>0</v>
      </c>
      <c r="Q854" s="9">
        <v>0</v>
      </c>
      <c r="R854" s="9">
        <v>0</v>
      </c>
      <c r="S854" s="8">
        <v>1405</v>
      </c>
      <c r="T854" s="9">
        <v>10</v>
      </c>
      <c r="U854" s="9">
        <f t="shared" si="150"/>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v>0</v>
      </c>
      <c r="BU854" s="17">
        <v>1</v>
      </c>
      <c r="BV854">
        <v>0</v>
      </c>
      <c r="BW854">
        <v>1</v>
      </c>
      <c r="BX854">
        <v>0</v>
      </c>
      <c r="BY854" s="17">
        <v>0</v>
      </c>
      <c r="BZ854">
        <v>0</v>
      </c>
      <c r="CA854">
        <v>0</v>
      </c>
      <c r="CB854">
        <v>0</v>
      </c>
      <c r="CC854">
        <v>0</v>
      </c>
      <c r="CD854" s="17">
        <v>0</v>
      </c>
      <c r="CE854">
        <v>0</v>
      </c>
      <c r="CF854">
        <v>0</v>
      </c>
      <c r="CG854">
        <v>1</v>
      </c>
      <c r="CH854">
        <v>1</v>
      </c>
      <c r="CI854">
        <v>0</v>
      </c>
      <c r="CJ854">
        <v>0</v>
      </c>
      <c r="CK854">
        <v>0</v>
      </c>
      <c r="CL854">
        <v>1</v>
      </c>
      <c r="CM854">
        <v>0</v>
      </c>
      <c r="CN854">
        <v>1</v>
      </c>
      <c r="CO854">
        <v>0</v>
      </c>
      <c r="CP854" s="17">
        <v>0</v>
      </c>
      <c r="CQ854">
        <v>0</v>
      </c>
      <c r="CR854">
        <v>0</v>
      </c>
      <c r="CS854">
        <v>0</v>
      </c>
      <c r="CT854">
        <v>1</v>
      </c>
      <c r="CU854">
        <v>36</v>
      </c>
      <c r="DA854" s="33" t="s">
        <v>85</v>
      </c>
    </row>
    <row r="855" spans="1:105" x14ac:dyDescent="0.25">
      <c r="A855">
        <v>854</v>
      </c>
      <c r="B855">
        <v>58</v>
      </c>
      <c r="C855" s="24" t="s">
        <v>3921</v>
      </c>
      <c r="D855" s="12">
        <v>3.6</v>
      </c>
      <c r="E855" s="13">
        <v>0.8</v>
      </c>
      <c r="F855" s="7">
        <f t="shared" si="152"/>
        <v>4.5</v>
      </c>
      <c r="G855" s="7">
        <f t="shared" si="147"/>
        <v>2.8</v>
      </c>
      <c r="H855" s="15">
        <f t="shared" si="148"/>
        <v>4.4000000000000004</v>
      </c>
      <c r="I855" s="11">
        <f>IFERROR(F855/SQRT(F855^2+U855), "X")</f>
        <v>0.14575018235653436</v>
      </c>
      <c r="J855" s="32">
        <f>IFERROR(SQRT((1-I855^2)/U855), "X")</f>
        <v>3.2388929412563189E-2</v>
      </c>
      <c r="K855" s="32">
        <f t="shared" si="149"/>
        <v>30.874746962525865</v>
      </c>
      <c r="L855" s="8">
        <v>1</v>
      </c>
      <c r="M855" s="9">
        <v>0</v>
      </c>
      <c r="N855" s="8">
        <v>1</v>
      </c>
      <c r="O855" s="9">
        <v>0</v>
      </c>
      <c r="P855" s="9">
        <v>0</v>
      </c>
      <c r="Q855" s="9">
        <v>0</v>
      </c>
      <c r="R855" s="9">
        <v>0</v>
      </c>
      <c r="S855" s="8">
        <v>945</v>
      </c>
      <c r="T855" s="9">
        <v>11</v>
      </c>
      <c r="U855" s="9">
        <f t="shared" si="150"/>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v>0</v>
      </c>
      <c r="BU855" s="17">
        <v>0</v>
      </c>
      <c r="BV855">
        <v>0</v>
      </c>
      <c r="BW855">
        <v>0</v>
      </c>
      <c r="BX855">
        <v>1</v>
      </c>
      <c r="BY855" s="17">
        <v>0</v>
      </c>
      <c r="BZ855">
        <v>0</v>
      </c>
      <c r="CA855">
        <v>0</v>
      </c>
      <c r="CB855">
        <v>0</v>
      </c>
      <c r="CC855">
        <v>0</v>
      </c>
      <c r="CD855" s="17">
        <v>0</v>
      </c>
      <c r="CE855">
        <v>0</v>
      </c>
      <c r="CF855">
        <v>0</v>
      </c>
      <c r="CG855">
        <v>1</v>
      </c>
      <c r="CH855">
        <v>1</v>
      </c>
      <c r="CI855">
        <v>0</v>
      </c>
      <c r="CJ855">
        <v>0</v>
      </c>
      <c r="CK855">
        <v>0</v>
      </c>
      <c r="CL855">
        <v>1</v>
      </c>
      <c r="CM855">
        <v>0</v>
      </c>
      <c r="CN855">
        <v>1</v>
      </c>
      <c r="CO855">
        <v>0</v>
      </c>
      <c r="CP855" s="17">
        <v>0</v>
      </c>
      <c r="CQ855">
        <v>0</v>
      </c>
      <c r="CR855">
        <v>0</v>
      </c>
      <c r="CS855">
        <v>0</v>
      </c>
      <c r="CT855">
        <v>1</v>
      </c>
      <c r="CU855">
        <v>36</v>
      </c>
      <c r="DA855" s="33" t="s">
        <v>85</v>
      </c>
    </row>
    <row r="856" spans="1:105" x14ac:dyDescent="0.25">
      <c r="A856">
        <v>855</v>
      </c>
      <c r="B856">
        <v>58</v>
      </c>
      <c r="C856" s="24" t="s">
        <v>3921</v>
      </c>
      <c r="D856" s="12">
        <v>3.3</v>
      </c>
      <c r="E856" s="13">
        <v>0.9</v>
      </c>
      <c r="F856" s="7">
        <f t="shared" si="152"/>
        <v>3.6666666666666665</v>
      </c>
      <c r="G856" s="7">
        <f t="shared" si="147"/>
        <v>2.4</v>
      </c>
      <c r="H856" s="15">
        <f t="shared" si="148"/>
        <v>4.2</v>
      </c>
      <c r="I856" s="11">
        <f>IFERROR(F856/SQRT(F856^2+U856), "X")</f>
        <v>0.11323970232334872</v>
      </c>
      <c r="J856" s="32">
        <f>IFERROR(SQRT((1-I856^2)/U856), "X")</f>
        <v>3.0883555179095103E-2</v>
      </c>
      <c r="K856" s="32">
        <f t="shared" si="149"/>
        <v>32.379691852215707</v>
      </c>
      <c r="L856" s="8">
        <v>1</v>
      </c>
      <c r="M856" s="9">
        <v>0</v>
      </c>
      <c r="N856" s="8">
        <v>1</v>
      </c>
      <c r="O856" s="9">
        <v>0</v>
      </c>
      <c r="P856" s="9">
        <v>0</v>
      </c>
      <c r="Q856" s="9">
        <v>0</v>
      </c>
      <c r="R856" s="9">
        <v>0</v>
      </c>
      <c r="S856" s="8">
        <v>1047</v>
      </c>
      <c r="T856" s="9">
        <v>11</v>
      </c>
      <c r="U856" s="9">
        <f t="shared" si="150"/>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0</v>
      </c>
      <c r="BS856">
        <v>1</v>
      </c>
      <c r="BT856">
        <v>0</v>
      </c>
      <c r="BU856" s="17">
        <v>0</v>
      </c>
      <c r="BV856">
        <v>0</v>
      </c>
      <c r="BW856">
        <v>0</v>
      </c>
      <c r="BX856">
        <v>1</v>
      </c>
      <c r="BY856" s="17">
        <v>0</v>
      </c>
      <c r="BZ856">
        <v>0</v>
      </c>
      <c r="CA856">
        <v>0</v>
      </c>
      <c r="CB856">
        <v>0</v>
      </c>
      <c r="CC856">
        <v>0</v>
      </c>
      <c r="CD856" s="17">
        <v>0</v>
      </c>
      <c r="CE856">
        <v>0</v>
      </c>
      <c r="CF856">
        <v>0</v>
      </c>
      <c r="CG856">
        <v>1</v>
      </c>
      <c r="CH856">
        <v>1</v>
      </c>
      <c r="CI856">
        <v>0</v>
      </c>
      <c r="CJ856">
        <v>0</v>
      </c>
      <c r="CK856">
        <v>0</v>
      </c>
      <c r="CL856">
        <v>1</v>
      </c>
      <c r="CM856">
        <v>0</v>
      </c>
      <c r="CN856">
        <v>1</v>
      </c>
      <c r="CO856">
        <v>0</v>
      </c>
      <c r="CP856" s="17">
        <v>0</v>
      </c>
      <c r="CQ856">
        <v>0</v>
      </c>
      <c r="CR856">
        <v>0</v>
      </c>
      <c r="CS856">
        <v>0</v>
      </c>
      <c r="CT856">
        <v>1</v>
      </c>
      <c r="CU856">
        <v>36</v>
      </c>
      <c r="DA856" s="33" t="s">
        <v>85</v>
      </c>
    </row>
    <row r="857" spans="1:105" x14ac:dyDescent="0.25">
      <c r="A857">
        <v>856</v>
      </c>
      <c r="B857">
        <v>58</v>
      </c>
      <c r="C857" s="24" t="s">
        <v>3921</v>
      </c>
      <c r="D857" s="12">
        <v>7.4</v>
      </c>
      <c r="E857" s="13">
        <v>3.2</v>
      </c>
      <c r="F857" s="7">
        <f t="shared" si="152"/>
        <v>2.3125</v>
      </c>
      <c r="G857" s="7">
        <f t="shared" si="147"/>
        <v>4.2</v>
      </c>
      <c r="H857" s="15">
        <f t="shared" si="148"/>
        <v>10.600000000000001</v>
      </c>
      <c r="I857" s="11">
        <f>IFERROR(F857/SQRT(F857^2+U857), "X")</f>
        <v>7.5451619050317345E-2</v>
      </c>
      <c r="J857" s="32">
        <f>IFERROR(SQRT((1-I857^2)/U857), "X")</f>
        <v>3.2627727156893979E-2</v>
      </c>
      <c r="K857" s="32">
        <f t="shared" si="149"/>
        <v>30.648779033592842</v>
      </c>
      <c r="L857" s="8">
        <v>1</v>
      </c>
      <c r="M857" s="9">
        <v>0</v>
      </c>
      <c r="N857" s="8">
        <v>1</v>
      </c>
      <c r="O857" s="9">
        <v>0</v>
      </c>
      <c r="P857" s="9">
        <v>0</v>
      </c>
      <c r="Q857" s="9">
        <v>0</v>
      </c>
      <c r="R857" s="9">
        <v>0</v>
      </c>
      <c r="S857" s="8">
        <v>945</v>
      </c>
      <c r="T857" s="9">
        <v>10</v>
      </c>
      <c r="U857" s="9">
        <f t="shared" si="150"/>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v>0</v>
      </c>
      <c r="BU857" s="17">
        <v>1</v>
      </c>
      <c r="BV857">
        <v>0</v>
      </c>
      <c r="BW857">
        <v>1</v>
      </c>
      <c r="BX857">
        <v>0</v>
      </c>
      <c r="BY857" s="17">
        <v>0</v>
      </c>
      <c r="BZ857">
        <v>0</v>
      </c>
      <c r="CA857">
        <v>0</v>
      </c>
      <c r="CB857">
        <v>0</v>
      </c>
      <c r="CC857">
        <v>0</v>
      </c>
      <c r="CD857" s="17">
        <v>0</v>
      </c>
      <c r="CE857">
        <v>0</v>
      </c>
      <c r="CF857">
        <v>0</v>
      </c>
      <c r="CG857">
        <v>1</v>
      </c>
      <c r="CH857">
        <v>1</v>
      </c>
      <c r="CI857">
        <v>0</v>
      </c>
      <c r="CJ857">
        <v>0</v>
      </c>
      <c r="CK857">
        <v>0</v>
      </c>
      <c r="CL857">
        <v>1</v>
      </c>
      <c r="CM857">
        <v>0</v>
      </c>
      <c r="CN857">
        <v>1</v>
      </c>
      <c r="CO857">
        <v>0</v>
      </c>
      <c r="CP857" s="17">
        <v>0</v>
      </c>
      <c r="CQ857">
        <v>0</v>
      </c>
      <c r="CR857">
        <v>0</v>
      </c>
      <c r="CS857">
        <v>0</v>
      </c>
      <c r="CT857">
        <v>1</v>
      </c>
      <c r="CU857">
        <v>36</v>
      </c>
      <c r="DA857" s="33" t="s">
        <v>85</v>
      </c>
    </row>
    <row r="858" spans="1:105" x14ac:dyDescent="0.25">
      <c r="A858">
        <v>857</v>
      </c>
      <c r="B858">
        <v>58</v>
      </c>
      <c r="C858" s="24" t="s">
        <v>3921</v>
      </c>
      <c r="D858" s="12">
        <v>7.2</v>
      </c>
      <c r="E858" s="13">
        <v>4</v>
      </c>
      <c r="F858" s="7">
        <f t="shared" si="152"/>
        <v>1.8</v>
      </c>
      <c r="G858" s="7">
        <f t="shared" si="147"/>
        <v>3.2</v>
      </c>
      <c r="H858" s="15">
        <f t="shared" si="148"/>
        <v>11.2</v>
      </c>
      <c r="I858" s="11">
        <f>IFERROR(F858/SQRT(F858^2+U858), "X")</f>
        <v>5.8764565986251648E-2</v>
      </c>
      <c r="J858" s="32">
        <f>IFERROR(SQRT((1-I858^2)/U858), "X")</f>
        <v>3.2646981103473138E-2</v>
      </c>
      <c r="K858" s="32">
        <f t="shared" si="149"/>
        <v>30.630703550522632</v>
      </c>
      <c r="L858" s="8">
        <v>1</v>
      </c>
      <c r="M858" s="9">
        <v>0</v>
      </c>
      <c r="N858" s="8">
        <v>1</v>
      </c>
      <c r="O858" s="9">
        <v>0</v>
      </c>
      <c r="P858" s="9">
        <v>0</v>
      </c>
      <c r="Q858" s="9">
        <v>0</v>
      </c>
      <c r="R858" s="9">
        <v>0</v>
      </c>
      <c r="S858" s="8">
        <v>945</v>
      </c>
      <c r="T858" s="9">
        <v>9</v>
      </c>
      <c r="U858" s="9">
        <f t="shared" si="150"/>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v>0</v>
      </c>
      <c r="BU858" s="17">
        <v>1</v>
      </c>
      <c r="BV858">
        <v>0</v>
      </c>
      <c r="BW858">
        <v>1</v>
      </c>
      <c r="BX858">
        <v>0</v>
      </c>
      <c r="BY858" s="17">
        <v>0</v>
      </c>
      <c r="BZ858">
        <v>0</v>
      </c>
      <c r="CA858">
        <v>0</v>
      </c>
      <c r="CB858">
        <v>0</v>
      </c>
      <c r="CC858">
        <v>0</v>
      </c>
      <c r="CD858" s="17">
        <v>0</v>
      </c>
      <c r="CE858">
        <v>0</v>
      </c>
      <c r="CF858">
        <v>0</v>
      </c>
      <c r="CG858">
        <v>1</v>
      </c>
      <c r="CH858">
        <v>1</v>
      </c>
      <c r="CI858">
        <v>0</v>
      </c>
      <c r="CJ858">
        <v>0</v>
      </c>
      <c r="CK858">
        <v>0</v>
      </c>
      <c r="CL858">
        <v>1</v>
      </c>
      <c r="CM858">
        <v>0</v>
      </c>
      <c r="CN858">
        <v>1</v>
      </c>
      <c r="CO858">
        <v>0</v>
      </c>
      <c r="CP858" s="17">
        <v>0</v>
      </c>
      <c r="CQ858">
        <v>0</v>
      </c>
      <c r="CR858">
        <v>0</v>
      </c>
      <c r="CS858">
        <v>0</v>
      </c>
      <c r="CT858">
        <v>1</v>
      </c>
      <c r="CU858">
        <v>36</v>
      </c>
      <c r="DA858" s="33" t="s">
        <v>85</v>
      </c>
    </row>
    <row r="859" spans="1:105" x14ac:dyDescent="0.25">
      <c r="A859">
        <v>858</v>
      </c>
      <c r="B859">
        <v>59</v>
      </c>
      <c r="C859" s="24" t="s">
        <v>3929</v>
      </c>
      <c r="D859" s="12">
        <v>10.4</v>
      </c>
      <c r="E859" s="13">
        <v>1.1000000000000001</v>
      </c>
      <c r="F859" s="7">
        <f t="shared" si="152"/>
        <v>9.4545454545454533</v>
      </c>
      <c r="G859" s="7">
        <f t="shared" si="147"/>
        <v>9.3000000000000007</v>
      </c>
      <c r="H859" s="15">
        <f t="shared" si="148"/>
        <v>11.5</v>
      </c>
      <c r="I859" s="11">
        <f>IFERROR(F859/SQRT(F859^2+U859), "X")</f>
        <v>0.29410936723884318</v>
      </c>
      <c r="J859" s="32">
        <f>IFERROR(SQRT((1-I859^2)/U859), "X")</f>
        <v>3.110772153487765E-2</v>
      </c>
      <c r="K859" s="32">
        <f t="shared" si="149"/>
        <v>32.146359510091749</v>
      </c>
      <c r="L859" s="8">
        <v>0</v>
      </c>
      <c r="M859" s="9">
        <v>1</v>
      </c>
      <c r="N859" s="8">
        <v>0</v>
      </c>
      <c r="O859" s="9">
        <v>0</v>
      </c>
      <c r="P859" s="9">
        <v>0</v>
      </c>
      <c r="Q859" s="9">
        <v>1</v>
      </c>
      <c r="R859" s="9">
        <v>0</v>
      </c>
      <c r="S859" s="8">
        <v>948</v>
      </c>
      <c r="T859" s="9">
        <v>3</v>
      </c>
      <c r="U859" s="9">
        <f t="shared" si="150"/>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v>0</v>
      </c>
      <c r="BU859" s="17">
        <v>0</v>
      </c>
      <c r="BV859">
        <v>1</v>
      </c>
      <c r="BW859">
        <v>0</v>
      </c>
      <c r="BX859">
        <v>0</v>
      </c>
      <c r="BY859" s="17">
        <v>0</v>
      </c>
      <c r="BZ859">
        <v>0</v>
      </c>
      <c r="CA859">
        <v>0</v>
      </c>
      <c r="CB859">
        <v>0</v>
      </c>
      <c r="CC859">
        <v>0</v>
      </c>
      <c r="CD859" s="17">
        <v>0</v>
      </c>
      <c r="CE859">
        <v>0</v>
      </c>
      <c r="CF859">
        <v>0</v>
      </c>
      <c r="CG859">
        <v>1</v>
      </c>
      <c r="CH859">
        <v>1</v>
      </c>
      <c r="CI859">
        <v>0</v>
      </c>
      <c r="CJ859">
        <v>0</v>
      </c>
      <c r="CK859">
        <v>0</v>
      </c>
      <c r="CL859">
        <v>0</v>
      </c>
      <c r="CM859">
        <v>0</v>
      </c>
      <c r="CN859">
        <v>0</v>
      </c>
      <c r="CO859">
        <v>0</v>
      </c>
      <c r="CP859" s="17">
        <v>0</v>
      </c>
      <c r="CQ859">
        <v>0</v>
      </c>
      <c r="CR859">
        <v>2</v>
      </c>
      <c r="CS859">
        <v>0</v>
      </c>
      <c r="CT859">
        <v>1</v>
      </c>
      <c r="CU859">
        <v>44</v>
      </c>
      <c r="DA859" s="33" t="s">
        <v>85</v>
      </c>
    </row>
    <row r="860" spans="1:105" x14ac:dyDescent="0.25">
      <c r="A860">
        <v>859</v>
      </c>
      <c r="B860">
        <v>59</v>
      </c>
      <c r="C860" s="24" t="s">
        <v>3929</v>
      </c>
      <c r="D860" s="12">
        <v>7.4</v>
      </c>
      <c r="E860" s="13">
        <v>1.4</v>
      </c>
      <c r="F860" s="7">
        <f t="shared" si="152"/>
        <v>5.2857142857142865</v>
      </c>
      <c r="G860" s="7">
        <f t="shared" si="147"/>
        <v>6</v>
      </c>
      <c r="H860" s="15">
        <f t="shared" si="148"/>
        <v>8.8000000000000007</v>
      </c>
      <c r="I860" s="11">
        <f>IFERROR(F860/SQRT(F860^2+U860), "X")</f>
        <v>0.16963199170970289</v>
      </c>
      <c r="J860" s="32">
        <f>IFERROR(SQRT((1-I860^2)/U860), "X")</f>
        <v>3.2092538972105948E-2</v>
      </c>
      <c r="K860" s="32">
        <f t="shared" si="149"/>
        <v>31.159890492590055</v>
      </c>
      <c r="L860" s="8">
        <v>0</v>
      </c>
      <c r="M860" s="9">
        <v>1</v>
      </c>
      <c r="N860" s="8">
        <v>0</v>
      </c>
      <c r="O860" s="9">
        <v>0</v>
      </c>
      <c r="P860" s="9">
        <v>0</v>
      </c>
      <c r="Q860" s="9">
        <v>1</v>
      </c>
      <c r="R860" s="9">
        <v>0</v>
      </c>
      <c r="S860" s="8">
        <v>948</v>
      </c>
      <c r="T860" s="9">
        <v>4</v>
      </c>
      <c r="U860" s="9">
        <f t="shared" si="150"/>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0</v>
      </c>
      <c r="BQ860">
        <v>1</v>
      </c>
      <c r="BR860">
        <v>0</v>
      </c>
      <c r="BS860">
        <v>0</v>
      </c>
      <c r="BT860">
        <v>0</v>
      </c>
      <c r="BU860" s="17">
        <v>0</v>
      </c>
      <c r="BV860">
        <v>1</v>
      </c>
      <c r="BW860">
        <v>0</v>
      </c>
      <c r="BX860">
        <v>0</v>
      </c>
      <c r="BY860" s="17">
        <v>0</v>
      </c>
      <c r="BZ860">
        <v>0</v>
      </c>
      <c r="CA860">
        <v>0</v>
      </c>
      <c r="CB860">
        <v>0</v>
      </c>
      <c r="CC860">
        <v>0</v>
      </c>
      <c r="CD860" s="17">
        <v>0</v>
      </c>
      <c r="CE860">
        <v>0</v>
      </c>
      <c r="CF860">
        <v>0</v>
      </c>
      <c r="CG860">
        <v>1</v>
      </c>
      <c r="CH860">
        <v>1</v>
      </c>
      <c r="CI860">
        <v>0</v>
      </c>
      <c r="CJ860">
        <v>0</v>
      </c>
      <c r="CK860">
        <v>0</v>
      </c>
      <c r="CL860">
        <v>0</v>
      </c>
      <c r="CM860">
        <v>0</v>
      </c>
      <c r="CN860">
        <v>0</v>
      </c>
      <c r="CO860">
        <v>1</v>
      </c>
      <c r="CP860" s="17">
        <v>0</v>
      </c>
      <c r="CQ860">
        <v>0</v>
      </c>
      <c r="CR860">
        <v>2</v>
      </c>
      <c r="CS860">
        <v>0</v>
      </c>
      <c r="CT860">
        <v>1</v>
      </c>
      <c r="CU860">
        <v>44</v>
      </c>
      <c r="DA860" s="33" t="s">
        <v>85</v>
      </c>
    </row>
    <row r="861" spans="1:105" x14ac:dyDescent="0.25">
      <c r="A861">
        <v>860</v>
      </c>
      <c r="B861">
        <v>59</v>
      </c>
      <c r="C861" s="24" t="s">
        <v>3929</v>
      </c>
      <c r="D861" s="12">
        <v>8.1</v>
      </c>
      <c r="E861" s="13">
        <v>1.1000000000000001</v>
      </c>
      <c r="F861" s="7">
        <f t="shared" si="152"/>
        <v>7.3636363636363624</v>
      </c>
      <c r="G861" s="7">
        <f t="shared" si="147"/>
        <v>7</v>
      </c>
      <c r="H861" s="15">
        <f t="shared" si="148"/>
        <v>9.1999999999999993</v>
      </c>
      <c r="I861" s="11">
        <f>IFERROR(F861/SQRT(F861^2+U861), "X")</f>
        <v>0.23318261044731342</v>
      </c>
      <c r="J861" s="32">
        <f>IFERROR(SQRT((1-I861^2)/U861), "X")</f>
        <v>3.1666774258277137E-2</v>
      </c>
      <c r="K861" s="32">
        <f t="shared" si="149"/>
        <v>31.578840075212828</v>
      </c>
      <c r="L861" s="8">
        <v>0</v>
      </c>
      <c r="M861" s="9">
        <v>1</v>
      </c>
      <c r="N861" s="8">
        <v>0</v>
      </c>
      <c r="O861" s="9">
        <v>0</v>
      </c>
      <c r="P861" s="9">
        <v>0</v>
      </c>
      <c r="Q861" s="9">
        <v>1</v>
      </c>
      <c r="R861" s="9">
        <v>0</v>
      </c>
      <c r="S861" s="8">
        <v>948</v>
      </c>
      <c r="T861" s="9">
        <v>4</v>
      </c>
      <c r="U861" s="9">
        <f t="shared" si="150"/>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v>0</v>
      </c>
      <c r="BU861" s="17">
        <v>0</v>
      </c>
      <c r="BV861">
        <v>1</v>
      </c>
      <c r="BW861">
        <v>0</v>
      </c>
      <c r="BX861">
        <v>0</v>
      </c>
      <c r="BY861" s="17">
        <v>0</v>
      </c>
      <c r="BZ861">
        <v>0</v>
      </c>
      <c r="CA861">
        <v>0</v>
      </c>
      <c r="CB861">
        <v>0</v>
      </c>
      <c r="CC861">
        <v>0</v>
      </c>
      <c r="CD861" s="17">
        <v>0</v>
      </c>
      <c r="CE861">
        <v>0</v>
      </c>
      <c r="CF861">
        <v>0</v>
      </c>
      <c r="CG861">
        <v>1</v>
      </c>
      <c r="CH861">
        <v>1</v>
      </c>
      <c r="CI861">
        <v>0</v>
      </c>
      <c r="CJ861">
        <v>0</v>
      </c>
      <c r="CK861">
        <v>1</v>
      </c>
      <c r="CL861">
        <v>0</v>
      </c>
      <c r="CM861">
        <v>0</v>
      </c>
      <c r="CN861">
        <v>0</v>
      </c>
      <c r="CO861">
        <v>0</v>
      </c>
      <c r="CP861" s="17">
        <v>0</v>
      </c>
      <c r="CQ861">
        <v>0</v>
      </c>
      <c r="CR861">
        <v>2</v>
      </c>
      <c r="CS861">
        <v>0</v>
      </c>
      <c r="CT861">
        <v>1</v>
      </c>
      <c r="CU861">
        <v>44</v>
      </c>
      <c r="DA861" s="33" t="s">
        <v>85</v>
      </c>
    </row>
    <row r="862" spans="1:105" x14ac:dyDescent="0.25">
      <c r="A862">
        <v>861</v>
      </c>
      <c r="B862">
        <v>59</v>
      </c>
      <c r="C862" s="24" t="s">
        <v>3929</v>
      </c>
      <c r="D862" s="12">
        <v>7.2</v>
      </c>
      <c r="E862" s="13">
        <v>1.6</v>
      </c>
      <c r="F862" s="7">
        <f t="shared" si="152"/>
        <v>4.5</v>
      </c>
      <c r="G862" s="7">
        <f t="shared" si="147"/>
        <v>5.6</v>
      </c>
      <c r="H862" s="15">
        <f t="shared" si="148"/>
        <v>8.8000000000000007</v>
      </c>
      <c r="I862" s="11">
        <f>IFERROR(F862/SQRT(F862^2+U862), "X")</f>
        <v>0.14506697461492843</v>
      </c>
      <c r="J862" s="32">
        <f>IFERROR(SQRT((1-I862^2)/U862), "X")</f>
        <v>3.2237105469984102E-2</v>
      </c>
      <c r="K862" s="32">
        <f t="shared" si="149"/>
        <v>31.020154738492195</v>
      </c>
      <c r="L862" s="8">
        <v>0</v>
      </c>
      <c r="M862" s="9">
        <v>1</v>
      </c>
      <c r="N862" s="8">
        <v>0</v>
      </c>
      <c r="O862" s="9">
        <v>0</v>
      </c>
      <c r="P862" s="9">
        <v>0</v>
      </c>
      <c r="Q862" s="9">
        <v>1</v>
      </c>
      <c r="R862" s="9">
        <v>0</v>
      </c>
      <c r="S862" s="8">
        <v>948</v>
      </c>
      <c r="T862" s="9">
        <v>5</v>
      </c>
      <c r="U862" s="9">
        <f t="shared" si="150"/>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0</v>
      </c>
      <c r="BQ862">
        <v>1</v>
      </c>
      <c r="BR862">
        <v>0</v>
      </c>
      <c r="BS862">
        <v>0</v>
      </c>
      <c r="BT862">
        <v>0</v>
      </c>
      <c r="BU862" s="17">
        <v>0</v>
      </c>
      <c r="BV862">
        <v>1</v>
      </c>
      <c r="BW862">
        <v>0</v>
      </c>
      <c r="BX862">
        <v>0</v>
      </c>
      <c r="BY862" s="17">
        <v>0</v>
      </c>
      <c r="BZ862">
        <v>0</v>
      </c>
      <c r="CA862">
        <v>0</v>
      </c>
      <c r="CB862">
        <v>0</v>
      </c>
      <c r="CC862">
        <v>0</v>
      </c>
      <c r="CD862" s="17">
        <v>0</v>
      </c>
      <c r="CE862">
        <v>0</v>
      </c>
      <c r="CF862">
        <v>0</v>
      </c>
      <c r="CG862">
        <v>1</v>
      </c>
      <c r="CH862">
        <v>1</v>
      </c>
      <c r="CI862">
        <v>0</v>
      </c>
      <c r="CJ862">
        <v>0</v>
      </c>
      <c r="CK862">
        <v>1</v>
      </c>
      <c r="CL862">
        <v>0</v>
      </c>
      <c r="CM862">
        <v>0</v>
      </c>
      <c r="CN862">
        <v>0</v>
      </c>
      <c r="CO862">
        <v>1</v>
      </c>
      <c r="CP862" s="17">
        <v>0</v>
      </c>
      <c r="CQ862">
        <v>0</v>
      </c>
      <c r="CR862">
        <v>2</v>
      </c>
      <c r="CS862">
        <v>0</v>
      </c>
      <c r="CT862">
        <v>1</v>
      </c>
      <c r="CU862">
        <v>44</v>
      </c>
      <c r="DA862" s="33" t="s">
        <v>85</v>
      </c>
    </row>
    <row r="863" spans="1:105" x14ac:dyDescent="0.25">
      <c r="A863">
        <v>862</v>
      </c>
      <c r="B863">
        <v>59</v>
      </c>
      <c r="C863" s="24" t="s">
        <v>3929</v>
      </c>
      <c r="D863" s="12">
        <v>11.2</v>
      </c>
      <c r="E863" s="13">
        <v>1.6</v>
      </c>
      <c r="F863" s="7">
        <f t="shared" si="152"/>
        <v>6.9999999999999991</v>
      </c>
      <c r="G863" s="7">
        <f t="shared" si="147"/>
        <v>9.6</v>
      </c>
      <c r="H863" s="15">
        <f t="shared" si="148"/>
        <v>12.799999999999999</v>
      </c>
      <c r="I863" s="11">
        <f>IFERROR(F863/SQRT(F863^2+U863), "X")</f>
        <v>0.22225022225033333</v>
      </c>
      <c r="J863" s="32">
        <f>IFERROR(SQRT((1-I863^2)/U863), "X")</f>
        <v>3.1750031750047626E-2</v>
      </c>
      <c r="K863" s="32">
        <f t="shared" si="149"/>
        <v>31.496031496047245</v>
      </c>
      <c r="L863" s="8">
        <v>0</v>
      </c>
      <c r="M863" s="9">
        <v>1</v>
      </c>
      <c r="N863" s="8">
        <v>0</v>
      </c>
      <c r="O863" s="9">
        <v>0</v>
      </c>
      <c r="P863" s="9">
        <v>0</v>
      </c>
      <c r="Q863" s="9">
        <v>1</v>
      </c>
      <c r="R863" s="9">
        <v>0</v>
      </c>
      <c r="S863" s="8">
        <v>948</v>
      </c>
      <c r="T863" s="9">
        <v>4</v>
      </c>
      <c r="U863" s="9">
        <f t="shared" si="150"/>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v>0</v>
      </c>
      <c r="BU863" s="17">
        <v>0</v>
      </c>
      <c r="BV863">
        <v>1</v>
      </c>
      <c r="BW863">
        <v>0</v>
      </c>
      <c r="BX863">
        <v>0</v>
      </c>
      <c r="BY863" s="17">
        <v>0</v>
      </c>
      <c r="BZ863">
        <v>0</v>
      </c>
      <c r="CA863">
        <v>0</v>
      </c>
      <c r="CB863">
        <v>0</v>
      </c>
      <c r="CC863">
        <v>0</v>
      </c>
      <c r="CD863" s="17">
        <v>0</v>
      </c>
      <c r="CE863">
        <v>0</v>
      </c>
      <c r="CF863">
        <v>0</v>
      </c>
      <c r="CG863">
        <v>1</v>
      </c>
      <c r="CH863">
        <v>1</v>
      </c>
      <c r="CI863">
        <v>0</v>
      </c>
      <c r="CJ863">
        <v>0</v>
      </c>
      <c r="CK863">
        <v>0</v>
      </c>
      <c r="CL863">
        <v>0</v>
      </c>
      <c r="CM863">
        <v>0</v>
      </c>
      <c r="CN863">
        <v>0</v>
      </c>
      <c r="CO863">
        <v>0</v>
      </c>
      <c r="CP863" s="17">
        <v>0</v>
      </c>
      <c r="CQ863">
        <v>0</v>
      </c>
      <c r="CR863">
        <v>2</v>
      </c>
      <c r="CS863">
        <v>0</v>
      </c>
      <c r="CT863">
        <v>1</v>
      </c>
      <c r="CU863">
        <v>44</v>
      </c>
      <c r="DA863" s="33" t="s">
        <v>85</v>
      </c>
    </row>
    <row r="864" spans="1:105" x14ac:dyDescent="0.25">
      <c r="A864">
        <v>863</v>
      </c>
      <c r="B864">
        <v>59</v>
      </c>
      <c r="C864" s="24" t="s">
        <v>3929</v>
      </c>
      <c r="D864" s="12">
        <v>8.1999999999999993</v>
      </c>
      <c r="E864" s="13">
        <v>2</v>
      </c>
      <c r="F864" s="7">
        <f t="shared" si="152"/>
        <v>4.0999999999999996</v>
      </c>
      <c r="G864" s="7">
        <f t="shared" si="147"/>
        <v>6.1999999999999993</v>
      </c>
      <c r="H864" s="15">
        <f t="shared" si="148"/>
        <v>10.199999999999999</v>
      </c>
      <c r="I864" s="11">
        <f>IFERROR(F864/SQRT(F864^2+U864), "X")</f>
        <v>0.13240902245181604</v>
      </c>
      <c r="J864" s="32">
        <f>IFERROR(SQRT((1-I864^2)/U864), "X")</f>
        <v>3.2294883524833187E-2</v>
      </c>
      <c r="K864" s="32">
        <f t="shared" si="149"/>
        <v>30.964657272445304</v>
      </c>
      <c r="L864" s="8">
        <v>0</v>
      </c>
      <c r="M864" s="9">
        <v>1</v>
      </c>
      <c r="N864" s="8">
        <v>0</v>
      </c>
      <c r="O864" s="9">
        <v>0</v>
      </c>
      <c r="P864" s="9">
        <v>0</v>
      </c>
      <c r="Q864" s="9">
        <v>1</v>
      </c>
      <c r="R864" s="9">
        <v>0</v>
      </c>
      <c r="S864" s="8">
        <v>948</v>
      </c>
      <c r="T864" s="9">
        <v>5</v>
      </c>
      <c r="U864" s="9">
        <f t="shared" si="150"/>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0</v>
      </c>
      <c r="BQ864">
        <v>1</v>
      </c>
      <c r="BR864">
        <v>0</v>
      </c>
      <c r="BS864">
        <v>0</v>
      </c>
      <c r="BT864">
        <v>0</v>
      </c>
      <c r="BU864" s="17">
        <v>0</v>
      </c>
      <c r="BV864">
        <v>1</v>
      </c>
      <c r="BW864">
        <v>0</v>
      </c>
      <c r="BX864">
        <v>0</v>
      </c>
      <c r="BY864" s="17">
        <v>0</v>
      </c>
      <c r="BZ864">
        <v>0</v>
      </c>
      <c r="CA864">
        <v>0</v>
      </c>
      <c r="CB864">
        <v>0</v>
      </c>
      <c r="CC864">
        <v>0</v>
      </c>
      <c r="CD864" s="17">
        <v>0</v>
      </c>
      <c r="CE864">
        <v>0</v>
      </c>
      <c r="CF864">
        <v>0</v>
      </c>
      <c r="CG864">
        <v>1</v>
      </c>
      <c r="CH864">
        <v>1</v>
      </c>
      <c r="CI864">
        <v>0</v>
      </c>
      <c r="CJ864">
        <v>0</v>
      </c>
      <c r="CK864">
        <v>0</v>
      </c>
      <c r="CL864">
        <v>0</v>
      </c>
      <c r="CM864">
        <v>0</v>
      </c>
      <c r="CN864">
        <v>0</v>
      </c>
      <c r="CO864">
        <v>1</v>
      </c>
      <c r="CP864" s="17">
        <v>0</v>
      </c>
      <c r="CQ864">
        <v>0</v>
      </c>
      <c r="CR864">
        <v>2</v>
      </c>
      <c r="CS864">
        <v>0</v>
      </c>
      <c r="CT864">
        <v>1</v>
      </c>
      <c r="CU864">
        <v>44</v>
      </c>
      <c r="DA864" s="33" t="s">
        <v>85</v>
      </c>
    </row>
    <row r="865" spans="1:105" x14ac:dyDescent="0.25">
      <c r="A865">
        <v>864</v>
      </c>
      <c r="B865">
        <v>59</v>
      </c>
      <c r="C865" s="24" t="s">
        <v>3929</v>
      </c>
      <c r="D865" s="12">
        <v>10</v>
      </c>
      <c r="E865" s="13">
        <v>1.5</v>
      </c>
      <c r="F865" s="7">
        <f t="shared" si="152"/>
        <v>6.666666666666667</v>
      </c>
      <c r="G865" s="7">
        <f t="shared" si="147"/>
        <v>8.5</v>
      </c>
      <c r="H865" s="15">
        <f t="shared" si="148"/>
        <v>11.5</v>
      </c>
      <c r="I865" s="11">
        <f>IFERROR(F865/SQRT(F865^2+U865), "X")</f>
        <v>0.21226208472298677</v>
      </c>
      <c r="J865" s="32">
        <f>IFERROR(SQRT((1-I865^2)/U865), "X")</f>
        <v>3.1839312708448017E-2</v>
      </c>
      <c r="K865" s="32">
        <f t="shared" si="149"/>
        <v>31.407713136177939</v>
      </c>
      <c r="L865" s="8">
        <v>0</v>
      </c>
      <c r="M865" s="9">
        <v>1</v>
      </c>
      <c r="N865" s="8">
        <v>0</v>
      </c>
      <c r="O865" s="9">
        <v>0</v>
      </c>
      <c r="P865" s="9">
        <v>0</v>
      </c>
      <c r="Q865" s="9">
        <v>1</v>
      </c>
      <c r="R865" s="9">
        <v>0</v>
      </c>
      <c r="S865" s="8">
        <v>948</v>
      </c>
      <c r="T865" s="9">
        <v>5</v>
      </c>
      <c r="U865" s="9">
        <f t="shared" si="150"/>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v>0</v>
      </c>
      <c r="BU865" s="17">
        <v>0</v>
      </c>
      <c r="BV865">
        <v>1</v>
      </c>
      <c r="BW865">
        <v>0</v>
      </c>
      <c r="BX865">
        <v>0</v>
      </c>
      <c r="BY865" s="17">
        <v>0</v>
      </c>
      <c r="BZ865">
        <v>0</v>
      </c>
      <c r="CA865">
        <v>0</v>
      </c>
      <c r="CB865">
        <v>0</v>
      </c>
      <c r="CC865">
        <v>0</v>
      </c>
      <c r="CD865" s="17">
        <v>0</v>
      </c>
      <c r="CE865">
        <v>0</v>
      </c>
      <c r="CF865">
        <v>0</v>
      </c>
      <c r="CG865">
        <v>1</v>
      </c>
      <c r="CH865">
        <v>1</v>
      </c>
      <c r="CI865">
        <v>0</v>
      </c>
      <c r="CJ865">
        <v>0</v>
      </c>
      <c r="CK865">
        <v>1</v>
      </c>
      <c r="CL865">
        <v>0</v>
      </c>
      <c r="CM865">
        <v>0</v>
      </c>
      <c r="CN865">
        <v>0</v>
      </c>
      <c r="CO865">
        <v>0</v>
      </c>
      <c r="CP865" s="17">
        <v>0</v>
      </c>
      <c r="CQ865">
        <v>0</v>
      </c>
      <c r="CR865">
        <v>2</v>
      </c>
      <c r="CS865">
        <v>0</v>
      </c>
      <c r="CT865">
        <v>1</v>
      </c>
      <c r="CU865">
        <v>44</v>
      </c>
      <c r="DA865" s="33" t="s">
        <v>85</v>
      </c>
    </row>
    <row r="866" spans="1:105" x14ac:dyDescent="0.25">
      <c r="A866">
        <v>865</v>
      </c>
      <c r="B866">
        <v>59</v>
      </c>
      <c r="C866" s="24" t="s">
        <v>3929</v>
      </c>
      <c r="D866" s="12">
        <v>8</v>
      </c>
      <c r="E866" s="13">
        <v>2</v>
      </c>
      <c r="F866" s="7">
        <f t="shared" si="152"/>
        <v>4</v>
      </c>
      <c r="G866" s="7">
        <f t="shared" si="147"/>
        <v>6</v>
      </c>
      <c r="H866" s="15">
        <f t="shared" si="148"/>
        <v>10</v>
      </c>
      <c r="I866" s="11">
        <f>IFERROR(F866/SQRT(F866^2+U866), "X")</f>
        <v>0.1293016367670472</v>
      </c>
      <c r="J866" s="32">
        <f>IFERROR(SQRT((1-I866^2)/U866), "X")</f>
        <v>3.2325409191761793E-2</v>
      </c>
      <c r="K866" s="32">
        <f t="shared" si="149"/>
        <v>30.935416596516042</v>
      </c>
      <c r="L866" s="8">
        <v>0</v>
      </c>
      <c r="M866" s="9">
        <v>1</v>
      </c>
      <c r="N866" s="8">
        <v>0</v>
      </c>
      <c r="O866" s="9">
        <v>0</v>
      </c>
      <c r="P866" s="9">
        <v>0</v>
      </c>
      <c r="Q866" s="9">
        <v>1</v>
      </c>
      <c r="R866" s="9">
        <v>0</v>
      </c>
      <c r="S866" s="8">
        <v>948</v>
      </c>
      <c r="T866" s="9">
        <v>6</v>
      </c>
      <c r="U866" s="9">
        <f t="shared" si="150"/>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0</v>
      </c>
      <c r="BQ866">
        <v>1</v>
      </c>
      <c r="BR866">
        <v>0</v>
      </c>
      <c r="BS866">
        <v>0</v>
      </c>
      <c r="BT866">
        <v>0</v>
      </c>
      <c r="BU866" s="17">
        <v>0</v>
      </c>
      <c r="BV866">
        <v>1</v>
      </c>
      <c r="BW866">
        <v>0</v>
      </c>
      <c r="BX866">
        <v>0</v>
      </c>
      <c r="BY866" s="17">
        <v>0</v>
      </c>
      <c r="BZ866">
        <v>0</v>
      </c>
      <c r="CA866">
        <v>0</v>
      </c>
      <c r="CB866">
        <v>0</v>
      </c>
      <c r="CC866">
        <v>0</v>
      </c>
      <c r="CD866" s="17">
        <v>0</v>
      </c>
      <c r="CE866">
        <v>0</v>
      </c>
      <c r="CF866">
        <v>0</v>
      </c>
      <c r="CG866">
        <v>1</v>
      </c>
      <c r="CH866">
        <v>1</v>
      </c>
      <c r="CI866">
        <v>0</v>
      </c>
      <c r="CJ866">
        <v>0</v>
      </c>
      <c r="CK866">
        <v>1</v>
      </c>
      <c r="CL866">
        <v>0</v>
      </c>
      <c r="CM866">
        <v>0</v>
      </c>
      <c r="CN866">
        <v>0</v>
      </c>
      <c r="CO866">
        <v>1</v>
      </c>
      <c r="CP866" s="17">
        <v>0</v>
      </c>
      <c r="CQ866">
        <v>0</v>
      </c>
      <c r="CR866">
        <v>2</v>
      </c>
      <c r="CS866">
        <v>0</v>
      </c>
      <c r="CT866">
        <v>1</v>
      </c>
      <c r="CU866">
        <v>44</v>
      </c>
      <c r="DA866" s="33" t="s">
        <v>85</v>
      </c>
    </row>
    <row r="867" spans="1:105" x14ac:dyDescent="0.25">
      <c r="A867">
        <v>866</v>
      </c>
      <c r="B867">
        <v>59</v>
      </c>
      <c r="C867" s="24" t="s">
        <v>3929</v>
      </c>
      <c r="D867" s="12">
        <v>9.6999999999999993</v>
      </c>
      <c r="E867" s="13">
        <v>1</v>
      </c>
      <c r="F867" s="7">
        <f t="shared" si="152"/>
        <v>9.6999999999999993</v>
      </c>
      <c r="G867" s="7">
        <f t="shared" si="147"/>
        <v>8.6999999999999993</v>
      </c>
      <c r="H867" s="15">
        <f t="shared" si="148"/>
        <v>10.7</v>
      </c>
      <c r="I867" s="11">
        <f>IFERROR(F867/SQRT(F867^2+U867), "X")</f>
        <v>0.30120592524269102</v>
      </c>
      <c r="J867" s="32">
        <f>IFERROR(SQRT((1-I867^2)/U867), "X")</f>
        <v>3.1052157241514538E-2</v>
      </c>
      <c r="K867" s="32">
        <f t="shared" si="149"/>
        <v>32.203881753602317</v>
      </c>
      <c r="L867" s="8">
        <v>0</v>
      </c>
      <c r="M867" s="9">
        <v>1</v>
      </c>
      <c r="N867" s="8">
        <v>0</v>
      </c>
      <c r="O867" s="9">
        <v>0</v>
      </c>
      <c r="P867" s="9">
        <v>0</v>
      </c>
      <c r="Q867" s="9">
        <v>1</v>
      </c>
      <c r="R867" s="9">
        <v>0</v>
      </c>
      <c r="S867" s="8">
        <v>948</v>
      </c>
      <c r="T867" s="9">
        <v>4</v>
      </c>
      <c r="U867" s="9">
        <f t="shared" si="150"/>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v>0</v>
      </c>
      <c r="BU867" s="17">
        <v>0</v>
      </c>
      <c r="BV867">
        <v>1</v>
      </c>
      <c r="BW867">
        <v>0</v>
      </c>
      <c r="BX867">
        <v>0</v>
      </c>
      <c r="BY867" s="17">
        <v>0</v>
      </c>
      <c r="BZ867">
        <v>0</v>
      </c>
      <c r="CA867">
        <v>0</v>
      </c>
      <c r="CB867">
        <v>0</v>
      </c>
      <c r="CC867">
        <v>0</v>
      </c>
      <c r="CD867" s="17">
        <v>0</v>
      </c>
      <c r="CE867">
        <v>0</v>
      </c>
      <c r="CF867">
        <v>0</v>
      </c>
      <c r="CG867">
        <v>1</v>
      </c>
      <c r="CH867">
        <v>1</v>
      </c>
      <c r="CI867">
        <v>0</v>
      </c>
      <c r="CJ867">
        <v>0</v>
      </c>
      <c r="CK867">
        <v>0</v>
      </c>
      <c r="CL867">
        <v>0</v>
      </c>
      <c r="CM867">
        <v>0</v>
      </c>
      <c r="CN867">
        <v>0</v>
      </c>
      <c r="CO867">
        <v>0</v>
      </c>
      <c r="CP867" s="17">
        <v>0</v>
      </c>
      <c r="CQ867">
        <v>0</v>
      </c>
      <c r="CR867">
        <v>2</v>
      </c>
      <c r="CS867">
        <v>0</v>
      </c>
      <c r="CT867">
        <v>1</v>
      </c>
      <c r="CU867">
        <v>44</v>
      </c>
      <c r="DA867" s="33" t="s">
        <v>85</v>
      </c>
    </row>
    <row r="868" spans="1:105" x14ac:dyDescent="0.25">
      <c r="A868">
        <v>867</v>
      </c>
      <c r="B868">
        <v>59</v>
      </c>
      <c r="C868" s="24" t="s">
        <v>3929</v>
      </c>
      <c r="D868" s="12">
        <v>7.5</v>
      </c>
      <c r="E868" s="13">
        <v>1.4</v>
      </c>
      <c r="F868" s="7">
        <f t="shared" si="152"/>
        <v>5.3571428571428577</v>
      </c>
      <c r="G868" s="7">
        <f t="shared" si="147"/>
        <v>6.1</v>
      </c>
      <c r="H868" s="15">
        <f t="shared" si="148"/>
        <v>8.9</v>
      </c>
      <c r="I868" s="11">
        <f>IFERROR(F868/SQRT(F868^2+U868), "X")</f>
        <v>0.17194555021002075</v>
      </c>
      <c r="J868" s="32">
        <f>IFERROR(SQRT((1-I868^2)/U868), "X")</f>
        <v>3.2096502705870535E-2</v>
      </c>
      <c r="K868" s="32">
        <f t="shared" si="149"/>
        <v>31.156042425055155</v>
      </c>
      <c r="L868" s="8">
        <v>0</v>
      </c>
      <c r="M868" s="9">
        <v>1</v>
      </c>
      <c r="N868" s="8">
        <v>0</v>
      </c>
      <c r="O868" s="9">
        <v>0</v>
      </c>
      <c r="P868" s="9">
        <v>0</v>
      </c>
      <c r="Q868" s="9">
        <v>1</v>
      </c>
      <c r="R868" s="9">
        <v>0</v>
      </c>
      <c r="S868" s="8">
        <v>948</v>
      </c>
      <c r="T868" s="9">
        <v>5</v>
      </c>
      <c r="U868" s="9">
        <f t="shared" si="150"/>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0</v>
      </c>
      <c r="BQ868">
        <v>1</v>
      </c>
      <c r="BR868">
        <v>0</v>
      </c>
      <c r="BS868">
        <v>0</v>
      </c>
      <c r="BT868">
        <v>0</v>
      </c>
      <c r="BU868" s="17">
        <v>0</v>
      </c>
      <c r="BV868">
        <v>1</v>
      </c>
      <c r="BW868">
        <v>0</v>
      </c>
      <c r="BX868">
        <v>0</v>
      </c>
      <c r="BY868" s="17">
        <v>0</v>
      </c>
      <c r="BZ868">
        <v>0</v>
      </c>
      <c r="CA868">
        <v>0</v>
      </c>
      <c r="CB868">
        <v>0</v>
      </c>
      <c r="CC868">
        <v>0</v>
      </c>
      <c r="CD868" s="17">
        <v>0</v>
      </c>
      <c r="CE868">
        <v>0</v>
      </c>
      <c r="CF868">
        <v>0</v>
      </c>
      <c r="CG868">
        <v>1</v>
      </c>
      <c r="CH868">
        <v>1</v>
      </c>
      <c r="CI868">
        <v>0</v>
      </c>
      <c r="CJ868">
        <v>0</v>
      </c>
      <c r="CK868">
        <v>0</v>
      </c>
      <c r="CL868">
        <v>0</v>
      </c>
      <c r="CM868">
        <v>0</v>
      </c>
      <c r="CN868">
        <v>0</v>
      </c>
      <c r="CO868">
        <v>1</v>
      </c>
      <c r="CP868" s="17">
        <v>0</v>
      </c>
      <c r="CQ868">
        <v>0</v>
      </c>
      <c r="CR868">
        <v>2</v>
      </c>
      <c r="CS868">
        <v>0</v>
      </c>
      <c r="CT868">
        <v>1</v>
      </c>
      <c r="CU868">
        <v>44</v>
      </c>
      <c r="DA868" s="33" t="s">
        <v>85</v>
      </c>
    </row>
    <row r="869" spans="1:105" x14ac:dyDescent="0.25">
      <c r="A869">
        <v>868</v>
      </c>
      <c r="B869">
        <v>59</v>
      </c>
      <c r="C869" s="24" t="s">
        <v>3929</v>
      </c>
      <c r="D869" s="12">
        <v>9</v>
      </c>
      <c r="E869" s="13">
        <v>1.1000000000000001</v>
      </c>
      <c r="F869" s="7">
        <f t="shared" si="152"/>
        <v>8.1818181818181817</v>
      </c>
      <c r="G869" s="7">
        <f t="shared" si="147"/>
        <v>7.9</v>
      </c>
      <c r="H869" s="15">
        <f t="shared" si="148"/>
        <v>10.1</v>
      </c>
      <c r="I869" s="11">
        <f>IFERROR(F869/SQRT(F869^2+U869), "X")</f>
        <v>0.25758270030408748</v>
      </c>
      <c r="J869" s="32">
        <f>IFERROR(SQRT((1-I869^2)/U869), "X")</f>
        <v>3.1482330037166245E-2</v>
      </c>
      <c r="K869" s="32">
        <f t="shared" si="149"/>
        <v>31.763849715680415</v>
      </c>
      <c r="L869" s="8">
        <v>0</v>
      </c>
      <c r="M869" s="9">
        <v>1</v>
      </c>
      <c r="N869" s="8">
        <v>0</v>
      </c>
      <c r="O869" s="9">
        <v>0</v>
      </c>
      <c r="P869" s="9">
        <v>0</v>
      </c>
      <c r="Q869" s="9">
        <v>1</v>
      </c>
      <c r="R869" s="9">
        <v>0</v>
      </c>
      <c r="S869" s="8">
        <v>948</v>
      </c>
      <c r="T869" s="9">
        <v>5</v>
      </c>
      <c r="U869" s="9">
        <f t="shared" si="150"/>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v>0</v>
      </c>
      <c r="BU869" s="17">
        <v>0</v>
      </c>
      <c r="BV869">
        <v>1</v>
      </c>
      <c r="BW869">
        <v>0</v>
      </c>
      <c r="BX869">
        <v>0</v>
      </c>
      <c r="BY869" s="17">
        <v>0</v>
      </c>
      <c r="BZ869">
        <v>0</v>
      </c>
      <c r="CA869">
        <v>0</v>
      </c>
      <c r="CB869">
        <v>0</v>
      </c>
      <c r="CC869">
        <v>0</v>
      </c>
      <c r="CD869" s="17">
        <v>0</v>
      </c>
      <c r="CE869">
        <v>0</v>
      </c>
      <c r="CF869">
        <v>0</v>
      </c>
      <c r="CG869">
        <v>1</v>
      </c>
      <c r="CH869">
        <v>1</v>
      </c>
      <c r="CI869">
        <v>0</v>
      </c>
      <c r="CJ869">
        <v>0</v>
      </c>
      <c r="CK869">
        <v>1</v>
      </c>
      <c r="CL869">
        <v>0</v>
      </c>
      <c r="CM869">
        <v>0</v>
      </c>
      <c r="CN869">
        <v>0</v>
      </c>
      <c r="CO869">
        <v>0</v>
      </c>
      <c r="CP869" s="17">
        <v>0</v>
      </c>
      <c r="CQ869">
        <v>0</v>
      </c>
      <c r="CR869">
        <v>2</v>
      </c>
      <c r="CS869">
        <v>0</v>
      </c>
      <c r="CT869">
        <v>1</v>
      </c>
      <c r="CU869">
        <v>44</v>
      </c>
      <c r="DA869" s="33" t="s">
        <v>85</v>
      </c>
    </row>
    <row r="870" spans="1:105" x14ac:dyDescent="0.25">
      <c r="A870">
        <v>869</v>
      </c>
      <c r="B870">
        <v>59</v>
      </c>
      <c r="C870" s="24" t="s">
        <v>3929</v>
      </c>
      <c r="D870" s="12">
        <v>7.2</v>
      </c>
      <c r="E870" s="13">
        <v>1.6</v>
      </c>
      <c r="F870" s="7">
        <f t="shared" si="152"/>
        <v>4.5</v>
      </c>
      <c r="G870" s="7">
        <f t="shared" si="147"/>
        <v>5.6</v>
      </c>
      <c r="H870" s="15">
        <f t="shared" si="148"/>
        <v>8.8000000000000007</v>
      </c>
      <c r="I870" s="11">
        <f>IFERROR(F870/SQRT(F870^2+U870), "X")</f>
        <v>0.14514241246434065</v>
      </c>
      <c r="J870" s="32">
        <f>IFERROR(SQRT((1-I870^2)/U870), "X")</f>
        <v>3.2253869436520144E-2</v>
      </c>
      <c r="K870" s="32">
        <f t="shared" si="149"/>
        <v>31.004031995854994</v>
      </c>
      <c r="L870" s="8">
        <v>0</v>
      </c>
      <c r="M870" s="9">
        <v>1</v>
      </c>
      <c r="N870" s="8">
        <v>0</v>
      </c>
      <c r="O870" s="9">
        <v>0</v>
      </c>
      <c r="P870" s="9">
        <v>0</v>
      </c>
      <c r="Q870" s="9">
        <v>1</v>
      </c>
      <c r="R870" s="9">
        <v>0</v>
      </c>
      <c r="S870" s="8">
        <v>948</v>
      </c>
      <c r="T870" s="9">
        <v>6</v>
      </c>
      <c r="U870" s="9">
        <f t="shared" si="150"/>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0</v>
      </c>
      <c r="BQ870">
        <v>1</v>
      </c>
      <c r="BR870">
        <v>0</v>
      </c>
      <c r="BS870">
        <v>0</v>
      </c>
      <c r="BT870">
        <v>0</v>
      </c>
      <c r="BU870" s="17">
        <v>0</v>
      </c>
      <c r="BV870">
        <v>1</v>
      </c>
      <c r="BW870">
        <v>0</v>
      </c>
      <c r="BX870">
        <v>0</v>
      </c>
      <c r="BY870" s="17">
        <v>0</v>
      </c>
      <c r="BZ870">
        <v>0</v>
      </c>
      <c r="CA870">
        <v>0</v>
      </c>
      <c r="CB870">
        <v>0</v>
      </c>
      <c r="CC870">
        <v>0</v>
      </c>
      <c r="CD870" s="17">
        <v>0</v>
      </c>
      <c r="CE870">
        <v>0</v>
      </c>
      <c r="CF870">
        <v>0</v>
      </c>
      <c r="CG870">
        <v>1</v>
      </c>
      <c r="CH870">
        <v>1</v>
      </c>
      <c r="CI870">
        <v>0</v>
      </c>
      <c r="CJ870">
        <v>0</v>
      </c>
      <c r="CK870">
        <v>1</v>
      </c>
      <c r="CL870">
        <v>0</v>
      </c>
      <c r="CM870">
        <v>0</v>
      </c>
      <c r="CN870">
        <v>0</v>
      </c>
      <c r="CO870">
        <v>1</v>
      </c>
      <c r="CP870" s="17">
        <v>0</v>
      </c>
      <c r="CQ870">
        <v>0</v>
      </c>
      <c r="CR870">
        <v>2</v>
      </c>
      <c r="CS870">
        <v>0</v>
      </c>
      <c r="CT870">
        <v>1</v>
      </c>
      <c r="CU870">
        <v>44</v>
      </c>
      <c r="DA870" s="33" t="s">
        <v>85</v>
      </c>
    </row>
    <row r="871" spans="1:105" x14ac:dyDescent="0.25">
      <c r="A871">
        <v>870</v>
      </c>
      <c r="B871">
        <v>60</v>
      </c>
      <c r="C871" s="24" t="s">
        <v>3936</v>
      </c>
      <c r="D871" s="12">
        <v>7.22</v>
      </c>
      <c r="E871" s="13">
        <v>0.08</v>
      </c>
      <c r="F871" s="7">
        <f t="shared" si="152"/>
        <v>90.25</v>
      </c>
      <c r="G871" s="7">
        <f t="shared" si="147"/>
        <v>7.14</v>
      </c>
      <c r="H871" s="15">
        <f t="shared" si="148"/>
        <v>7.3</v>
      </c>
      <c r="I871" s="11">
        <f>IFERROR(F871/SQRT(F871^2+U871), "X")</f>
        <v>0.25320966566246955</v>
      </c>
      <c r="J871" s="32">
        <f>IFERROR(SQRT((1-I871^2)/U871), "X")</f>
        <v>2.8056472649581115E-3</v>
      </c>
      <c r="K871" s="32">
        <f t="shared" si="149"/>
        <v>356.42399259870257</v>
      </c>
      <c r="L871" s="8">
        <v>0</v>
      </c>
      <c r="M871" s="9">
        <v>1</v>
      </c>
      <c r="N871" s="8">
        <v>0</v>
      </c>
      <c r="O871" s="9">
        <v>0</v>
      </c>
      <c r="P871" s="9">
        <v>1</v>
      </c>
      <c r="Q871" s="9">
        <v>0</v>
      </c>
      <c r="R871" s="9">
        <v>0</v>
      </c>
      <c r="S871" s="8">
        <v>118899</v>
      </c>
      <c r="T871" s="9">
        <v>5</v>
      </c>
      <c r="U871" s="9">
        <f t="shared" si="150"/>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v>0</v>
      </c>
      <c r="BU871" s="17">
        <v>0</v>
      </c>
      <c r="BV871">
        <v>0</v>
      </c>
      <c r="BW871">
        <v>0</v>
      </c>
      <c r="BX871">
        <v>1</v>
      </c>
      <c r="BY871" s="17">
        <v>0</v>
      </c>
      <c r="BZ871">
        <v>0</v>
      </c>
      <c r="CA871">
        <v>0</v>
      </c>
      <c r="CB871">
        <v>0</v>
      </c>
      <c r="CC871">
        <v>0</v>
      </c>
      <c r="CD871" s="17">
        <v>0</v>
      </c>
      <c r="CE871">
        <v>0</v>
      </c>
      <c r="CF871">
        <v>0</v>
      </c>
      <c r="CG871">
        <v>1</v>
      </c>
      <c r="CH871">
        <v>1</v>
      </c>
      <c r="CI871">
        <v>0</v>
      </c>
      <c r="CJ871">
        <v>1</v>
      </c>
      <c r="CK871">
        <v>1</v>
      </c>
      <c r="CL871">
        <v>0</v>
      </c>
      <c r="CM871">
        <v>0</v>
      </c>
      <c r="CN871">
        <v>0</v>
      </c>
      <c r="CO871">
        <v>0</v>
      </c>
      <c r="CP871" s="17">
        <v>0</v>
      </c>
      <c r="CQ871">
        <v>4.2000000000000003E-2</v>
      </c>
      <c r="CR871">
        <v>6</v>
      </c>
      <c r="CS871">
        <v>1</v>
      </c>
      <c r="CT871">
        <v>0</v>
      </c>
      <c r="CU871">
        <v>41</v>
      </c>
      <c r="DA871" s="33" t="s">
        <v>85</v>
      </c>
    </row>
    <row r="872" spans="1:105" x14ac:dyDescent="0.25">
      <c r="A872">
        <v>871</v>
      </c>
      <c r="B872">
        <v>60</v>
      </c>
      <c r="C872" s="24" t="s">
        <v>3936</v>
      </c>
      <c r="D872" s="12">
        <v>7.43</v>
      </c>
      <c r="E872" s="13">
        <v>0.06</v>
      </c>
      <c r="F872" s="7">
        <f t="shared" si="152"/>
        <v>123.83333333333333</v>
      </c>
      <c r="G872" s="7">
        <f t="shared" si="147"/>
        <v>7.37</v>
      </c>
      <c r="H872" s="15">
        <f t="shared" si="148"/>
        <v>7.4899999999999993</v>
      </c>
      <c r="I872" s="11">
        <f>IFERROR(F872/SQRT(F872^2+U872), "X")</f>
        <v>0.28926572343898205</v>
      </c>
      <c r="J872" s="32">
        <f>IFERROR(SQRT((1-I872^2)/U872), "X")</f>
        <v>2.3359277801263691E-3</v>
      </c>
      <c r="K872" s="32">
        <f t="shared" si="149"/>
        <v>428.09542679692862</v>
      </c>
      <c r="L872" s="8">
        <v>0</v>
      </c>
      <c r="M872" s="9">
        <v>1</v>
      </c>
      <c r="N872" s="8">
        <v>0</v>
      </c>
      <c r="O872" s="9">
        <v>0</v>
      </c>
      <c r="P872" s="9">
        <v>1</v>
      </c>
      <c r="Q872" s="9">
        <v>0</v>
      </c>
      <c r="R872" s="9">
        <v>0</v>
      </c>
      <c r="S872" s="8">
        <v>167937</v>
      </c>
      <c r="T872" s="9">
        <v>5</v>
      </c>
      <c r="U872" s="9">
        <f t="shared" si="150"/>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0</v>
      </c>
      <c r="BS872">
        <v>1</v>
      </c>
      <c r="BT872">
        <v>0</v>
      </c>
      <c r="BU872" s="17">
        <v>0</v>
      </c>
      <c r="BV872">
        <v>0</v>
      </c>
      <c r="BW872">
        <v>0</v>
      </c>
      <c r="BX872">
        <v>1</v>
      </c>
      <c r="BY872" s="17">
        <v>0</v>
      </c>
      <c r="BZ872">
        <v>0</v>
      </c>
      <c r="CA872">
        <v>0</v>
      </c>
      <c r="CB872">
        <v>0</v>
      </c>
      <c r="CC872">
        <v>0</v>
      </c>
      <c r="CD872" s="17">
        <v>0</v>
      </c>
      <c r="CE872">
        <v>0</v>
      </c>
      <c r="CF872">
        <v>0</v>
      </c>
      <c r="CG872">
        <v>1</v>
      </c>
      <c r="CH872">
        <v>1</v>
      </c>
      <c r="CI872">
        <v>0</v>
      </c>
      <c r="CJ872">
        <v>1</v>
      </c>
      <c r="CK872">
        <v>1</v>
      </c>
      <c r="CL872">
        <v>0</v>
      </c>
      <c r="CM872">
        <v>0</v>
      </c>
      <c r="CN872">
        <v>0</v>
      </c>
      <c r="CO872">
        <v>0</v>
      </c>
      <c r="CP872" s="17">
        <v>0</v>
      </c>
      <c r="CQ872">
        <v>4.2000000000000003E-2</v>
      </c>
      <c r="CR872">
        <v>6</v>
      </c>
      <c r="CS872">
        <v>1</v>
      </c>
      <c r="CT872">
        <v>0</v>
      </c>
      <c r="CU872">
        <v>41</v>
      </c>
      <c r="DA872" s="33" t="s">
        <v>85</v>
      </c>
    </row>
    <row r="873" spans="1:105" x14ac:dyDescent="0.25">
      <c r="A873">
        <v>872</v>
      </c>
      <c r="B873">
        <v>60</v>
      </c>
      <c r="C873" s="24" t="s">
        <v>3936</v>
      </c>
      <c r="D873" s="12">
        <v>7.99</v>
      </c>
      <c r="E873" s="13">
        <v>0.2</v>
      </c>
      <c r="F873" s="7">
        <f t="shared" si="152"/>
        <v>39.949999999999996</v>
      </c>
      <c r="G873" s="7">
        <f t="shared" si="147"/>
        <v>7.79</v>
      </c>
      <c r="H873" s="15">
        <f t="shared" si="148"/>
        <v>8.19</v>
      </c>
      <c r="I873" s="11">
        <f>IFERROR(F873/SQRT(F873^2+U873), "X")</f>
        <v>0.17914437518349499</v>
      </c>
      <c r="J873" s="32">
        <f>IFERROR(SQRT((1-I873^2)/U873), "X")</f>
        <v>4.4842146478972474E-3</v>
      </c>
      <c r="K873" s="32">
        <f t="shared" si="149"/>
        <v>223.00448986511458</v>
      </c>
      <c r="L873" s="8">
        <v>0</v>
      </c>
      <c r="M873" s="9">
        <v>1</v>
      </c>
      <c r="N873" s="8">
        <v>0</v>
      </c>
      <c r="O873" s="9">
        <v>0</v>
      </c>
      <c r="P873" s="9">
        <v>1</v>
      </c>
      <c r="Q873" s="9">
        <v>0</v>
      </c>
      <c r="R873" s="9">
        <v>0</v>
      </c>
      <c r="S873" s="8">
        <v>48141</v>
      </c>
      <c r="T873" s="9">
        <v>5</v>
      </c>
      <c r="U873" s="9">
        <f t="shared" si="150"/>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v>0</v>
      </c>
      <c r="BU873" s="17">
        <v>0</v>
      </c>
      <c r="BV873">
        <v>0</v>
      </c>
      <c r="BW873">
        <v>0</v>
      </c>
      <c r="BX873">
        <v>1</v>
      </c>
      <c r="BY873" s="17">
        <v>0</v>
      </c>
      <c r="BZ873">
        <v>0</v>
      </c>
      <c r="CA873">
        <v>0</v>
      </c>
      <c r="CB873">
        <v>0</v>
      </c>
      <c r="CC873">
        <v>0</v>
      </c>
      <c r="CD873" s="17">
        <v>0</v>
      </c>
      <c r="CE873">
        <v>0</v>
      </c>
      <c r="CF873">
        <v>0</v>
      </c>
      <c r="CG873">
        <v>1</v>
      </c>
      <c r="CH873">
        <v>1</v>
      </c>
      <c r="CI873">
        <v>0</v>
      </c>
      <c r="CJ873">
        <v>1</v>
      </c>
      <c r="CK873">
        <v>1</v>
      </c>
      <c r="CL873">
        <v>0</v>
      </c>
      <c r="CM873">
        <v>0</v>
      </c>
      <c r="CN873">
        <v>0</v>
      </c>
      <c r="CO873">
        <v>0</v>
      </c>
      <c r="CP873" s="17">
        <v>0</v>
      </c>
      <c r="CQ873">
        <v>4.2000000000000003E-2</v>
      </c>
      <c r="CR873">
        <v>6</v>
      </c>
      <c r="CS873">
        <v>1</v>
      </c>
      <c r="CT873">
        <v>0</v>
      </c>
      <c r="CU873">
        <v>41</v>
      </c>
      <c r="DA873" s="33" t="s">
        <v>85</v>
      </c>
    </row>
    <row r="874" spans="1:105" x14ac:dyDescent="0.25">
      <c r="A874">
        <v>873</v>
      </c>
      <c r="B874">
        <v>60</v>
      </c>
      <c r="C874" s="24" t="s">
        <v>3936</v>
      </c>
      <c r="D874" s="12">
        <v>4.32</v>
      </c>
      <c r="E874" s="13">
        <v>0.19</v>
      </c>
      <c r="F874" s="7">
        <f t="shared" si="152"/>
        <v>22.736842105263158</v>
      </c>
      <c r="G874" s="7">
        <f t="shared" si="147"/>
        <v>4.13</v>
      </c>
      <c r="H874" s="15">
        <f t="shared" si="148"/>
        <v>4.5100000000000007</v>
      </c>
      <c r="I874" s="11">
        <f>IFERROR(F874/SQRT(F874^2+U874), "X")</f>
        <v>8.5168681316683814E-2</v>
      </c>
      <c r="J874" s="32">
        <f>IFERROR(SQRT((1-I874^2)/U874), "X")</f>
        <v>3.7458447801319269E-3</v>
      </c>
      <c r="K874" s="32">
        <f t="shared" si="149"/>
        <v>266.96247674330499</v>
      </c>
      <c r="L874" s="8">
        <v>0</v>
      </c>
      <c r="M874" s="9">
        <v>1</v>
      </c>
      <c r="N874" s="8">
        <v>0</v>
      </c>
      <c r="O874" s="9">
        <v>0</v>
      </c>
      <c r="P874" s="9">
        <v>1</v>
      </c>
      <c r="Q874" s="9">
        <v>0</v>
      </c>
      <c r="R874" s="9">
        <v>0</v>
      </c>
      <c r="S874" s="8">
        <v>70758</v>
      </c>
      <c r="T874" s="9">
        <v>5</v>
      </c>
      <c r="U874" s="9">
        <f t="shared" si="150"/>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v>0</v>
      </c>
      <c r="BU874" s="17">
        <v>0</v>
      </c>
      <c r="BV874">
        <v>0</v>
      </c>
      <c r="BW874">
        <v>0</v>
      </c>
      <c r="BX874">
        <v>1</v>
      </c>
      <c r="BY874" s="17">
        <v>0</v>
      </c>
      <c r="BZ874">
        <v>0</v>
      </c>
      <c r="CA874">
        <v>0</v>
      </c>
      <c r="CB874">
        <v>0</v>
      </c>
      <c r="CC874">
        <v>0</v>
      </c>
      <c r="CD874" s="17">
        <v>0</v>
      </c>
      <c r="CE874">
        <v>0</v>
      </c>
      <c r="CF874">
        <v>0</v>
      </c>
      <c r="CG874">
        <v>1</v>
      </c>
      <c r="CH874">
        <v>1</v>
      </c>
      <c r="CI874">
        <v>0</v>
      </c>
      <c r="CJ874">
        <v>1</v>
      </c>
      <c r="CK874">
        <v>1</v>
      </c>
      <c r="CL874">
        <v>0</v>
      </c>
      <c r="CM874">
        <v>0</v>
      </c>
      <c r="CN874">
        <v>0</v>
      </c>
      <c r="CO874">
        <v>0</v>
      </c>
      <c r="CP874" s="17">
        <v>0</v>
      </c>
      <c r="CQ874">
        <v>4.2000000000000003E-2</v>
      </c>
      <c r="CR874">
        <v>6</v>
      </c>
      <c r="CS874">
        <v>1</v>
      </c>
      <c r="CT874">
        <v>0</v>
      </c>
      <c r="CU874">
        <v>41</v>
      </c>
      <c r="DA874" s="33" t="s">
        <v>85</v>
      </c>
    </row>
    <row r="875" spans="1:105" x14ac:dyDescent="0.25">
      <c r="A875">
        <v>874</v>
      </c>
      <c r="B875">
        <v>60</v>
      </c>
      <c r="C875" s="24" t="s">
        <v>3936</v>
      </c>
      <c r="D875" s="12">
        <v>6.36</v>
      </c>
      <c r="E875" s="13">
        <v>0.14000000000000001</v>
      </c>
      <c r="F875" s="7">
        <f t="shared" si="152"/>
        <v>45.428571428571423</v>
      </c>
      <c r="G875" s="7">
        <f t="shared" si="147"/>
        <v>6.2200000000000006</v>
      </c>
      <c r="H875" s="15">
        <f t="shared" si="148"/>
        <v>6.5</v>
      </c>
      <c r="I875" s="11">
        <f>IFERROR(F875/SQRT(F875^2+U875), "X")</f>
        <v>0.21046241267144386</v>
      </c>
      <c r="J875" s="32">
        <f>IFERROR(SQRT((1-I875^2)/U875), "X")</f>
        <v>4.632820404717318E-3</v>
      </c>
      <c r="K875" s="32">
        <f t="shared" si="149"/>
        <v>215.85123372832695</v>
      </c>
      <c r="L875" s="8">
        <v>0</v>
      </c>
      <c r="M875" s="9">
        <v>1</v>
      </c>
      <c r="N875" s="8">
        <v>0</v>
      </c>
      <c r="O875" s="9">
        <v>0</v>
      </c>
      <c r="P875" s="9">
        <v>1</v>
      </c>
      <c r="Q875" s="9">
        <v>0</v>
      </c>
      <c r="R875" s="9">
        <v>0</v>
      </c>
      <c r="S875" s="8">
        <v>44534</v>
      </c>
      <c r="T875" s="9">
        <v>5</v>
      </c>
      <c r="U875" s="9">
        <f t="shared" si="150"/>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v>0</v>
      </c>
      <c r="BU875" s="17">
        <v>0</v>
      </c>
      <c r="BV875">
        <v>0</v>
      </c>
      <c r="BW875">
        <v>0</v>
      </c>
      <c r="BX875">
        <v>1</v>
      </c>
      <c r="BY875" s="17">
        <v>0</v>
      </c>
      <c r="BZ875">
        <v>0</v>
      </c>
      <c r="CA875">
        <v>0</v>
      </c>
      <c r="CB875">
        <v>0</v>
      </c>
      <c r="CC875">
        <v>0</v>
      </c>
      <c r="CD875" s="17">
        <v>0</v>
      </c>
      <c r="CE875">
        <v>0</v>
      </c>
      <c r="CF875">
        <v>0</v>
      </c>
      <c r="CG875">
        <v>1</v>
      </c>
      <c r="CH875">
        <v>1</v>
      </c>
      <c r="CI875">
        <v>0</v>
      </c>
      <c r="CJ875">
        <v>1</v>
      </c>
      <c r="CK875">
        <v>1</v>
      </c>
      <c r="CL875">
        <v>0</v>
      </c>
      <c r="CM875">
        <v>0</v>
      </c>
      <c r="CN875">
        <v>0</v>
      </c>
      <c r="CO875">
        <v>0</v>
      </c>
      <c r="CP875" s="17">
        <v>0</v>
      </c>
      <c r="CQ875">
        <v>4.2000000000000003E-2</v>
      </c>
      <c r="CR875">
        <v>6</v>
      </c>
      <c r="CS875">
        <v>1</v>
      </c>
      <c r="CT875">
        <v>0</v>
      </c>
      <c r="CU875">
        <v>41</v>
      </c>
      <c r="DA875" s="33" t="s">
        <v>85</v>
      </c>
    </row>
    <row r="876" spans="1:105" x14ac:dyDescent="0.25">
      <c r="A876">
        <v>875</v>
      </c>
      <c r="B876">
        <v>60</v>
      </c>
      <c r="C876" s="24" t="s">
        <v>3936</v>
      </c>
      <c r="D876" s="12">
        <v>4.1100000000000003</v>
      </c>
      <c r="E876" s="13">
        <v>0.12</v>
      </c>
      <c r="F876" s="7">
        <f t="shared" si="152"/>
        <v>34.250000000000007</v>
      </c>
      <c r="G876" s="7">
        <f t="shared" si="147"/>
        <v>3.99</v>
      </c>
      <c r="H876" s="15">
        <f t="shared" si="148"/>
        <v>4.2300000000000004</v>
      </c>
      <c r="I876" s="11">
        <f>IFERROR(F876/SQRT(F876^2+U876), "X")</f>
        <v>0.12462205370365272</v>
      </c>
      <c r="J876" s="32">
        <f>IFERROR(SQRT((1-I876^2)/U876), "X")</f>
        <v>3.638600108135845E-3</v>
      </c>
      <c r="K876" s="32">
        <f t="shared" si="149"/>
        <v>274.83097078022337</v>
      </c>
      <c r="L876" s="8">
        <v>0</v>
      </c>
      <c r="M876" s="9">
        <v>1</v>
      </c>
      <c r="N876" s="8">
        <v>0</v>
      </c>
      <c r="O876" s="9">
        <v>0</v>
      </c>
      <c r="P876" s="9">
        <v>1</v>
      </c>
      <c r="Q876" s="9">
        <v>0</v>
      </c>
      <c r="R876" s="9">
        <v>0</v>
      </c>
      <c r="S876" s="8">
        <v>74365</v>
      </c>
      <c r="T876" s="9">
        <v>5</v>
      </c>
      <c r="U876" s="9">
        <f t="shared" si="150"/>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v>0</v>
      </c>
      <c r="BU876" s="17">
        <v>0</v>
      </c>
      <c r="BV876">
        <v>0</v>
      </c>
      <c r="BW876">
        <v>0</v>
      </c>
      <c r="BX876">
        <v>1</v>
      </c>
      <c r="BY876" s="17">
        <v>0</v>
      </c>
      <c r="BZ876">
        <v>0</v>
      </c>
      <c r="CA876">
        <v>0</v>
      </c>
      <c r="CB876">
        <v>0</v>
      </c>
      <c r="CC876">
        <v>0</v>
      </c>
      <c r="CD876" s="17">
        <v>0</v>
      </c>
      <c r="CE876">
        <v>0</v>
      </c>
      <c r="CF876">
        <v>0</v>
      </c>
      <c r="CG876">
        <v>1</v>
      </c>
      <c r="CH876">
        <v>1</v>
      </c>
      <c r="CI876">
        <v>0</v>
      </c>
      <c r="CJ876">
        <v>1</v>
      </c>
      <c r="CK876">
        <v>1</v>
      </c>
      <c r="CL876">
        <v>0</v>
      </c>
      <c r="CM876">
        <v>0</v>
      </c>
      <c r="CN876">
        <v>0</v>
      </c>
      <c r="CO876">
        <v>0</v>
      </c>
      <c r="CP876" s="17">
        <v>0</v>
      </c>
      <c r="CQ876">
        <v>4.2000000000000003E-2</v>
      </c>
      <c r="CR876">
        <v>6</v>
      </c>
      <c r="CS876">
        <v>1</v>
      </c>
      <c r="CT876">
        <v>0</v>
      </c>
      <c r="CU876">
        <v>41</v>
      </c>
      <c r="DA876" s="33" t="s">
        <v>85</v>
      </c>
    </row>
    <row r="877" spans="1:105" x14ac:dyDescent="0.25">
      <c r="A877">
        <v>876</v>
      </c>
      <c r="B877">
        <v>60</v>
      </c>
      <c r="C877" s="24" t="s">
        <v>3936</v>
      </c>
      <c r="D877" s="12">
        <v>8.17</v>
      </c>
      <c r="E877" s="13">
        <v>0.17</v>
      </c>
      <c r="F877" s="7">
        <f t="shared" ref="F877:F908" si="153">D877/E877</f>
        <v>48.058823529411761</v>
      </c>
      <c r="G877" s="7">
        <f t="shared" si="147"/>
        <v>8</v>
      </c>
      <c r="H877" s="15">
        <f t="shared" si="148"/>
        <v>8.34</v>
      </c>
      <c r="I877" s="11">
        <f>IFERROR(F877/SQRT(F877^2+U877), "X")</f>
        <v>0.19129694933617142</v>
      </c>
      <c r="J877" s="32">
        <f>IFERROR(SQRT((1-I877^2)/U877), "X")</f>
        <v>3.9804750779864314E-3</v>
      </c>
      <c r="K877" s="32">
        <f t="shared" si="149"/>
        <v>251.22629344682679</v>
      </c>
      <c r="L877" s="8">
        <v>0</v>
      </c>
      <c r="M877" s="9">
        <v>1</v>
      </c>
      <c r="N877" s="8">
        <v>0</v>
      </c>
      <c r="O877" s="9">
        <v>0</v>
      </c>
      <c r="P877" s="9">
        <v>1</v>
      </c>
      <c r="Q877" s="9">
        <v>0</v>
      </c>
      <c r="R877" s="9">
        <v>0</v>
      </c>
      <c r="S877" s="8">
        <v>60811</v>
      </c>
      <c r="T877" s="9">
        <v>5</v>
      </c>
      <c r="U877" s="9">
        <f t="shared" si="150"/>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0</v>
      </c>
      <c r="BS877">
        <v>1</v>
      </c>
      <c r="BT877">
        <v>0</v>
      </c>
      <c r="BU877" s="17">
        <v>0</v>
      </c>
      <c r="BV877">
        <v>0</v>
      </c>
      <c r="BW877">
        <v>0</v>
      </c>
      <c r="BX877">
        <v>1</v>
      </c>
      <c r="BY877" s="17">
        <v>0</v>
      </c>
      <c r="BZ877">
        <v>0</v>
      </c>
      <c r="CA877">
        <v>0</v>
      </c>
      <c r="CB877">
        <v>0</v>
      </c>
      <c r="CC877">
        <v>0</v>
      </c>
      <c r="CD877" s="17">
        <v>0</v>
      </c>
      <c r="CE877">
        <v>0</v>
      </c>
      <c r="CF877">
        <v>0</v>
      </c>
      <c r="CG877">
        <v>1</v>
      </c>
      <c r="CH877">
        <v>1</v>
      </c>
      <c r="CI877">
        <v>0</v>
      </c>
      <c r="CJ877">
        <v>1</v>
      </c>
      <c r="CK877">
        <v>1</v>
      </c>
      <c r="CL877">
        <v>0</v>
      </c>
      <c r="CM877">
        <v>0</v>
      </c>
      <c r="CN877">
        <v>0</v>
      </c>
      <c r="CO877">
        <v>0</v>
      </c>
      <c r="CP877" s="17">
        <v>0</v>
      </c>
      <c r="CQ877">
        <v>4.2000000000000003E-2</v>
      </c>
      <c r="CR877">
        <v>6</v>
      </c>
      <c r="CS877">
        <v>1</v>
      </c>
      <c r="CT877">
        <v>0</v>
      </c>
      <c r="CU877">
        <v>41</v>
      </c>
      <c r="DA877" s="33" t="s">
        <v>85</v>
      </c>
    </row>
    <row r="878" spans="1:105" x14ac:dyDescent="0.25">
      <c r="A878">
        <v>877</v>
      </c>
      <c r="B878">
        <v>60</v>
      </c>
      <c r="C878" s="24" t="s">
        <v>3936</v>
      </c>
      <c r="D878" s="12">
        <v>4.05</v>
      </c>
      <c r="E878" s="13">
        <v>0.14000000000000001</v>
      </c>
      <c r="F878" s="7">
        <f t="shared" si="153"/>
        <v>28.928571428571423</v>
      </c>
      <c r="G878" s="7">
        <f t="shared" si="147"/>
        <v>3.9099999999999997</v>
      </c>
      <c r="H878" s="15">
        <f t="shared" si="148"/>
        <v>4.1899999999999995</v>
      </c>
      <c r="I878" s="11">
        <f>IFERROR(F878/SQRT(F878^2+U878), "X")</f>
        <v>8.8044424868352289E-2</v>
      </c>
      <c r="J878" s="32">
        <f>IFERROR(SQRT((1-I878^2)/U878), "X")</f>
        <v>3.0435109831035367E-3</v>
      </c>
      <c r="K878" s="32">
        <f t="shared" si="149"/>
        <v>328.56789594374243</v>
      </c>
      <c r="L878" s="8">
        <v>0</v>
      </c>
      <c r="M878" s="9">
        <v>1</v>
      </c>
      <c r="N878" s="8">
        <v>0</v>
      </c>
      <c r="O878" s="9">
        <v>0</v>
      </c>
      <c r="P878" s="9">
        <v>1</v>
      </c>
      <c r="Q878" s="9">
        <v>0</v>
      </c>
      <c r="R878" s="9">
        <v>0</v>
      </c>
      <c r="S878" s="8">
        <v>107126</v>
      </c>
      <c r="T878" s="9">
        <v>5</v>
      </c>
      <c r="U878" s="9">
        <f t="shared" si="150"/>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0</v>
      </c>
      <c r="BS878">
        <v>1</v>
      </c>
      <c r="BT878">
        <v>0</v>
      </c>
      <c r="BU878" s="17">
        <v>0</v>
      </c>
      <c r="BV878">
        <v>0</v>
      </c>
      <c r="BW878">
        <v>0</v>
      </c>
      <c r="BX878">
        <v>1</v>
      </c>
      <c r="BY878" s="17">
        <v>0</v>
      </c>
      <c r="BZ878">
        <v>0</v>
      </c>
      <c r="CA878">
        <v>0</v>
      </c>
      <c r="CB878">
        <v>0</v>
      </c>
      <c r="CC878">
        <v>0</v>
      </c>
      <c r="CD878" s="17">
        <v>0</v>
      </c>
      <c r="CE878">
        <v>0</v>
      </c>
      <c r="CF878">
        <v>0</v>
      </c>
      <c r="CG878">
        <v>1</v>
      </c>
      <c r="CH878">
        <v>1</v>
      </c>
      <c r="CI878">
        <v>0</v>
      </c>
      <c r="CJ878">
        <v>1</v>
      </c>
      <c r="CK878">
        <v>1</v>
      </c>
      <c r="CL878">
        <v>0</v>
      </c>
      <c r="CM878">
        <v>0</v>
      </c>
      <c r="CN878">
        <v>0</v>
      </c>
      <c r="CO878">
        <v>0</v>
      </c>
      <c r="CP878" s="17">
        <v>0</v>
      </c>
      <c r="CQ878">
        <v>4.2000000000000003E-2</v>
      </c>
      <c r="CR878">
        <v>6</v>
      </c>
      <c r="CS878">
        <v>1</v>
      </c>
      <c r="CT878">
        <v>0</v>
      </c>
      <c r="CU878">
        <v>41</v>
      </c>
      <c r="DA878" s="33" t="s">
        <v>85</v>
      </c>
    </row>
    <row r="879" spans="1:105" x14ac:dyDescent="0.25">
      <c r="A879">
        <v>878</v>
      </c>
      <c r="B879">
        <v>60</v>
      </c>
      <c r="C879" s="24" t="s">
        <v>3936</v>
      </c>
      <c r="D879" s="12">
        <v>6.74</v>
      </c>
      <c r="E879" s="13">
        <v>0.11</v>
      </c>
      <c r="F879" s="7">
        <f t="shared" si="153"/>
        <v>61.272727272727273</v>
      </c>
      <c r="G879" s="7">
        <f t="shared" si="147"/>
        <v>6.63</v>
      </c>
      <c r="H879" s="15">
        <f t="shared" si="148"/>
        <v>6.8500000000000005</v>
      </c>
      <c r="I879" s="11">
        <f>IFERROR(F879/SQRT(F879^2+U879), "X")</f>
        <v>0.26258316884075517</v>
      </c>
      <c r="J879" s="32">
        <f>IFERROR(SQRT((1-I879^2)/U879), "X")</f>
        <v>4.2854819840479333E-3</v>
      </c>
      <c r="K879" s="32">
        <f t="shared" si="149"/>
        <v>233.34598155408204</v>
      </c>
      <c r="L879" s="8">
        <v>0</v>
      </c>
      <c r="M879" s="9">
        <v>1</v>
      </c>
      <c r="N879" s="8">
        <v>0</v>
      </c>
      <c r="O879" s="9">
        <v>0</v>
      </c>
      <c r="P879" s="9">
        <v>1</v>
      </c>
      <c r="Q879" s="9">
        <v>0</v>
      </c>
      <c r="R879" s="9">
        <v>0</v>
      </c>
      <c r="S879" s="8">
        <v>50702</v>
      </c>
      <c r="T879" s="9">
        <v>5</v>
      </c>
      <c r="U879" s="9">
        <f t="shared" si="150"/>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0</v>
      </c>
      <c r="BS879">
        <v>1</v>
      </c>
      <c r="BT879">
        <v>0</v>
      </c>
      <c r="BU879" s="17">
        <v>0</v>
      </c>
      <c r="BV879">
        <v>0</v>
      </c>
      <c r="BW879">
        <v>0</v>
      </c>
      <c r="BX879">
        <v>1</v>
      </c>
      <c r="BY879" s="17">
        <v>0</v>
      </c>
      <c r="BZ879">
        <v>0</v>
      </c>
      <c r="CA879">
        <v>0</v>
      </c>
      <c r="CB879">
        <v>0</v>
      </c>
      <c r="CC879">
        <v>0</v>
      </c>
      <c r="CD879" s="17">
        <v>0</v>
      </c>
      <c r="CE879">
        <v>0</v>
      </c>
      <c r="CF879">
        <v>0</v>
      </c>
      <c r="CG879">
        <v>1</v>
      </c>
      <c r="CH879">
        <v>1</v>
      </c>
      <c r="CI879">
        <v>0</v>
      </c>
      <c r="CJ879">
        <v>1</v>
      </c>
      <c r="CK879">
        <v>1</v>
      </c>
      <c r="CL879">
        <v>0</v>
      </c>
      <c r="CM879">
        <v>0</v>
      </c>
      <c r="CN879">
        <v>0</v>
      </c>
      <c r="CO879">
        <v>0</v>
      </c>
      <c r="CP879" s="17">
        <v>0</v>
      </c>
      <c r="CQ879">
        <v>4.2000000000000003E-2</v>
      </c>
      <c r="CR879">
        <v>6</v>
      </c>
      <c r="CS879">
        <v>1</v>
      </c>
      <c r="CT879">
        <v>0</v>
      </c>
      <c r="CU879">
        <v>41</v>
      </c>
      <c r="DA879" s="33" t="s">
        <v>85</v>
      </c>
    </row>
    <row r="880" spans="1:105" x14ac:dyDescent="0.25">
      <c r="A880">
        <v>879</v>
      </c>
      <c r="B880">
        <v>60</v>
      </c>
      <c r="C880" s="24" t="s">
        <v>3936</v>
      </c>
      <c r="D880" s="12">
        <v>4.0999999999999996</v>
      </c>
      <c r="E880" s="13">
        <v>0.08</v>
      </c>
      <c r="F880" s="7">
        <f t="shared" si="153"/>
        <v>51.249999999999993</v>
      </c>
      <c r="G880" s="7">
        <f t="shared" si="147"/>
        <v>4.0199999999999996</v>
      </c>
      <c r="H880" s="15">
        <f t="shared" si="148"/>
        <v>4.18</v>
      </c>
      <c r="I880" s="11">
        <f>IFERROR(F880/SQRT(F880^2+U880), "X")</f>
        <v>0.14803512423470547</v>
      </c>
      <c r="J880" s="32">
        <f>IFERROR(SQRT((1-I880^2)/U880), "X")</f>
        <v>2.8884902289698635E-3</v>
      </c>
      <c r="K880" s="32">
        <f t="shared" si="149"/>
        <v>346.20162116893675</v>
      </c>
      <c r="L880" s="8">
        <v>0</v>
      </c>
      <c r="M880" s="9">
        <v>1</v>
      </c>
      <c r="N880" s="8">
        <v>0</v>
      </c>
      <c r="O880" s="9">
        <v>0</v>
      </c>
      <c r="P880" s="9">
        <v>1</v>
      </c>
      <c r="Q880" s="9">
        <v>0</v>
      </c>
      <c r="R880" s="9">
        <v>0</v>
      </c>
      <c r="S880" s="8">
        <v>117235</v>
      </c>
      <c r="T880" s="9">
        <v>5</v>
      </c>
      <c r="U880" s="9">
        <f t="shared" si="150"/>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0</v>
      </c>
      <c r="BS880">
        <v>1</v>
      </c>
      <c r="BT880">
        <v>0</v>
      </c>
      <c r="BU880" s="17">
        <v>0</v>
      </c>
      <c r="BV880">
        <v>0</v>
      </c>
      <c r="BW880">
        <v>0</v>
      </c>
      <c r="BX880">
        <v>1</v>
      </c>
      <c r="BY880" s="17">
        <v>0</v>
      </c>
      <c r="BZ880">
        <v>0</v>
      </c>
      <c r="CA880">
        <v>0</v>
      </c>
      <c r="CB880">
        <v>0</v>
      </c>
      <c r="CC880">
        <v>0</v>
      </c>
      <c r="CD880" s="17">
        <v>0</v>
      </c>
      <c r="CE880">
        <v>0</v>
      </c>
      <c r="CF880">
        <v>0</v>
      </c>
      <c r="CG880">
        <v>1</v>
      </c>
      <c r="CH880">
        <v>1</v>
      </c>
      <c r="CI880">
        <v>0</v>
      </c>
      <c r="CJ880">
        <v>1</v>
      </c>
      <c r="CK880">
        <v>1</v>
      </c>
      <c r="CL880">
        <v>0</v>
      </c>
      <c r="CM880">
        <v>0</v>
      </c>
      <c r="CN880">
        <v>0</v>
      </c>
      <c r="CO880">
        <v>0</v>
      </c>
      <c r="CP880" s="17">
        <v>0</v>
      </c>
      <c r="CQ880">
        <v>4.2000000000000003E-2</v>
      </c>
      <c r="CR880">
        <v>6</v>
      </c>
      <c r="CS880">
        <v>1</v>
      </c>
      <c r="CT880">
        <v>0</v>
      </c>
      <c r="CU880">
        <v>41</v>
      </c>
      <c r="DA880" s="33" t="s">
        <v>85</v>
      </c>
    </row>
    <row r="881" spans="1:105" x14ac:dyDescent="0.25">
      <c r="A881">
        <v>880</v>
      </c>
      <c r="B881">
        <v>60</v>
      </c>
      <c r="C881" s="24" t="s">
        <v>3936</v>
      </c>
      <c r="D881" s="12">
        <v>10.49</v>
      </c>
      <c r="E881" s="13">
        <v>0.22</v>
      </c>
      <c r="F881" s="7">
        <f t="shared" si="153"/>
        <v>47.68181818181818</v>
      </c>
      <c r="G881" s="7">
        <f t="shared" si="147"/>
        <v>10.27</v>
      </c>
      <c r="H881" s="15">
        <f t="shared" si="148"/>
        <v>10.71</v>
      </c>
      <c r="I881" s="11">
        <f>IFERROR(F881/SQRT(F881^2+U881), "X")</f>
        <v>0.20000763401791363</v>
      </c>
      <c r="J881" s="32">
        <f>IFERROR(SQRT((1-I881^2)/U881), "X")</f>
        <v>4.194631028021068E-3</v>
      </c>
      <c r="K881" s="32">
        <f t="shared" si="149"/>
        <v>238.39999116007525</v>
      </c>
      <c r="L881" s="8">
        <v>0</v>
      </c>
      <c r="M881" s="9">
        <v>1</v>
      </c>
      <c r="N881" s="8">
        <v>0</v>
      </c>
      <c r="O881" s="9">
        <v>0</v>
      </c>
      <c r="P881" s="9">
        <v>1</v>
      </c>
      <c r="Q881" s="9">
        <v>0</v>
      </c>
      <c r="R881" s="9">
        <v>0</v>
      </c>
      <c r="S881" s="8">
        <v>54567</v>
      </c>
      <c r="T881" s="9">
        <v>5</v>
      </c>
      <c r="U881" s="9">
        <f t="shared" si="150"/>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v>0</v>
      </c>
      <c r="BU881" s="17">
        <v>1</v>
      </c>
      <c r="BV881">
        <v>0</v>
      </c>
      <c r="BW881">
        <v>1</v>
      </c>
      <c r="BX881">
        <v>0</v>
      </c>
      <c r="BY881" s="17">
        <v>0</v>
      </c>
      <c r="BZ881">
        <v>0</v>
      </c>
      <c r="CA881">
        <v>0</v>
      </c>
      <c r="CB881">
        <v>0</v>
      </c>
      <c r="CC881">
        <v>0</v>
      </c>
      <c r="CD881" s="17">
        <v>0</v>
      </c>
      <c r="CE881">
        <v>0</v>
      </c>
      <c r="CF881">
        <v>0</v>
      </c>
      <c r="CG881">
        <v>1</v>
      </c>
      <c r="CH881">
        <v>1</v>
      </c>
      <c r="CI881">
        <v>0</v>
      </c>
      <c r="CJ881">
        <v>1</v>
      </c>
      <c r="CK881">
        <v>1</v>
      </c>
      <c r="CL881">
        <v>0</v>
      </c>
      <c r="CM881">
        <v>0</v>
      </c>
      <c r="CN881">
        <v>0</v>
      </c>
      <c r="CO881">
        <v>0</v>
      </c>
      <c r="CP881" s="17">
        <v>0</v>
      </c>
      <c r="CQ881">
        <v>4.2000000000000003E-2</v>
      </c>
      <c r="CR881">
        <v>6</v>
      </c>
      <c r="CS881">
        <v>1</v>
      </c>
      <c r="CT881">
        <v>0</v>
      </c>
      <c r="CU881">
        <v>41</v>
      </c>
      <c r="DA881" s="33" t="s">
        <v>85</v>
      </c>
    </row>
    <row r="882" spans="1:105" x14ac:dyDescent="0.25">
      <c r="A882">
        <v>881</v>
      </c>
      <c r="B882">
        <v>60</v>
      </c>
      <c r="C882" s="24" t="s">
        <v>3936</v>
      </c>
      <c r="D882" s="12">
        <v>9.18</v>
      </c>
      <c r="E882" s="13">
        <v>0.45</v>
      </c>
      <c r="F882" s="7">
        <f t="shared" si="153"/>
        <v>20.399999999999999</v>
      </c>
      <c r="G882" s="7">
        <f t="shared" si="147"/>
        <v>8.73</v>
      </c>
      <c r="H882" s="15">
        <f t="shared" si="148"/>
        <v>9.629999999999999</v>
      </c>
      <c r="I882" s="11">
        <f>IFERROR(F882/SQRT(F882^2+U882), "X")</f>
        <v>6.9862538467178478E-2</v>
      </c>
      <c r="J882" s="32">
        <f>IFERROR(SQRT((1-I882^2)/U882), "X")</f>
        <v>3.4246342385871801E-3</v>
      </c>
      <c r="K882" s="32">
        <f t="shared" si="149"/>
        <v>292.00198629461408</v>
      </c>
      <c r="L882" s="8">
        <v>0</v>
      </c>
      <c r="M882" s="9">
        <v>1</v>
      </c>
      <c r="N882" s="8">
        <v>0</v>
      </c>
      <c r="O882" s="9">
        <v>0</v>
      </c>
      <c r="P882" s="9">
        <v>1</v>
      </c>
      <c r="Q882" s="9">
        <v>0</v>
      </c>
      <c r="R882" s="9">
        <v>0</v>
      </c>
      <c r="S882" s="8">
        <v>84855</v>
      </c>
      <c r="T882" s="9">
        <v>5</v>
      </c>
      <c r="U882" s="9">
        <f t="shared" si="150"/>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v>0</v>
      </c>
      <c r="BU882" s="17">
        <v>1</v>
      </c>
      <c r="BV882">
        <v>0</v>
      </c>
      <c r="BW882">
        <v>1</v>
      </c>
      <c r="BX882">
        <v>0</v>
      </c>
      <c r="BY882" s="17">
        <v>0</v>
      </c>
      <c r="BZ882">
        <v>0</v>
      </c>
      <c r="CA882">
        <v>0</v>
      </c>
      <c r="CB882">
        <v>0</v>
      </c>
      <c r="CC882">
        <v>0</v>
      </c>
      <c r="CD882" s="17">
        <v>0</v>
      </c>
      <c r="CE882">
        <v>0</v>
      </c>
      <c r="CF882">
        <v>0</v>
      </c>
      <c r="CG882">
        <v>1</v>
      </c>
      <c r="CH882">
        <v>1</v>
      </c>
      <c r="CI882">
        <v>0</v>
      </c>
      <c r="CJ882">
        <v>1</v>
      </c>
      <c r="CK882">
        <v>1</v>
      </c>
      <c r="CL882">
        <v>0</v>
      </c>
      <c r="CM882">
        <v>0</v>
      </c>
      <c r="CN882">
        <v>0</v>
      </c>
      <c r="CO882">
        <v>0</v>
      </c>
      <c r="CP882" s="17">
        <v>0</v>
      </c>
      <c r="CQ882">
        <v>4.2000000000000003E-2</v>
      </c>
      <c r="CR882">
        <v>6</v>
      </c>
      <c r="CS882">
        <v>1</v>
      </c>
      <c r="CT882">
        <v>0</v>
      </c>
      <c r="CU882">
        <v>41</v>
      </c>
      <c r="DA882" s="33" t="s">
        <v>85</v>
      </c>
    </row>
    <row r="883" spans="1:105" x14ac:dyDescent="0.25">
      <c r="A883">
        <v>882</v>
      </c>
      <c r="B883">
        <v>60</v>
      </c>
      <c r="C883" s="24" t="s">
        <v>3936</v>
      </c>
      <c r="D883" s="12">
        <v>10.63</v>
      </c>
      <c r="E883" s="13">
        <v>0.65</v>
      </c>
      <c r="F883" s="7">
        <f t="shared" si="153"/>
        <v>16.353846153846156</v>
      </c>
      <c r="G883" s="7">
        <f t="shared" si="147"/>
        <v>9.98</v>
      </c>
      <c r="H883" s="15">
        <f t="shared" si="148"/>
        <v>11.280000000000001</v>
      </c>
      <c r="I883" s="11">
        <f>IFERROR(F883/SQRT(F883^2+U883), "X")</f>
        <v>5.536192568228316E-2</v>
      </c>
      <c r="J883" s="32">
        <f>IFERROR(SQRT((1-I883^2)/U883), "X")</f>
        <v>3.3852541574302965E-3</v>
      </c>
      <c r="K883" s="32">
        <f t="shared" si="149"/>
        <v>295.39879533272244</v>
      </c>
      <c r="L883" s="8">
        <v>0</v>
      </c>
      <c r="M883" s="9">
        <v>1</v>
      </c>
      <c r="N883" s="8">
        <v>0</v>
      </c>
      <c r="O883" s="9">
        <v>0</v>
      </c>
      <c r="P883" s="9">
        <v>1</v>
      </c>
      <c r="Q883" s="9">
        <v>0</v>
      </c>
      <c r="R883" s="9">
        <v>0</v>
      </c>
      <c r="S883" s="8">
        <v>86999</v>
      </c>
      <c r="T883" s="9">
        <v>5</v>
      </c>
      <c r="U883" s="9">
        <f t="shared" si="150"/>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v>0</v>
      </c>
      <c r="BU883" s="17">
        <v>1</v>
      </c>
      <c r="BV883">
        <v>0</v>
      </c>
      <c r="BW883">
        <v>1</v>
      </c>
      <c r="BX883">
        <v>0</v>
      </c>
      <c r="BY883" s="17">
        <v>0</v>
      </c>
      <c r="BZ883">
        <v>0</v>
      </c>
      <c r="CA883">
        <v>0</v>
      </c>
      <c r="CB883">
        <v>0</v>
      </c>
      <c r="CC883">
        <v>0</v>
      </c>
      <c r="CD883" s="17">
        <v>0</v>
      </c>
      <c r="CE883">
        <v>0</v>
      </c>
      <c r="CF883">
        <v>0</v>
      </c>
      <c r="CG883">
        <v>1</v>
      </c>
      <c r="CH883">
        <v>1</v>
      </c>
      <c r="CI883">
        <v>0</v>
      </c>
      <c r="CJ883">
        <v>1</v>
      </c>
      <c r="CK883">
        <v>1</v>
      </c>
      <c r="CL883">
        <v>0</v>
      </c>
      <c r="CM883">
        <v>0</v>
      </c>
      <c r="CN883">
        <v>0</v>
      </c>
      <c r="CO883">
        <v>0</v>
      </c>
      <c r="CP883" s="17">
        <v>0</v>
      </c>
      <c r="CQ883">
        <v>4.2000000000000003E-2</v>
      </c>
      <c r="CR883">
        <v>6</v>
      </c>
      <c r="CS883">
        <v>1</v>
      </c>
      <c r="CT883">
        <v>0</v>
      </c>
      <c r="CU883">
        <v>41</v>
      </c>
      <c r="DA883" s="33" t="s">
        <v>85</v>
      </c>
    </row>
    <row r="884" spans="1:105" x14ac:dyDescent="0.25">
      <c r="A884">
        <v>883</v>
      </c>
      <c r="B884">
        <v>60</v>
      </c>
      <c r="C884" s="24" t="s">
        <v>3936</v>
      </c>
      <c r="D884" s="12">
        <v>8.39</v>
      </c>
      <c r="E884" s="13">
        <v>0.51</v>
      </c>
      <c r="F884" s="7">
        <f t="shared" si="153"/>
        <v>16.450980392156865</v>
      </c>
      <c r="G884" s="7">
        <f t="shared" si="147"/>
        <v>7.8800000000000008</v>
      </c>
      <c r="H884" s="15">
        <f t="shared" si="148"/>
        <v>8.9</v>
      </c>
      <c r="I884" s="11">
        <f>IFERROR(F884/SQRT(F884^2+U884), "X")</f>
        <v>5.5173068869910705E-2</v>
      </c>
      <c r="J884" s="32">
        <f>IFERROR(SQRT((1-I884^2)/U884), "X")</f>
        <v>3.3537860695654893E-3</v>
      </c>
      <c r="K884" s="32">
        <f t="shared" si="149"/>
        <v>298.17047935009111</v>
      </c>
      <c r="L884" s="8">
        <v>0</v>
      </c>
      <c r="M884" s="9">
        <v>1</v>
      </c>
      <c r="N884" s="8">
        <v>0</v>
      </c>
      <c r="O884" s="9">
        <v>0</v>
      </c>
      <c r="P884" s="9">
        <v>1</v>
      </c>
      <c r="Q884" s="9">
        <v>0</v>
      </c>
      <c r="R884" s="9">
        <v>0</v>
      </c>
      <c r="S884" s="8">
        <v>88641</v>
      </c>
      <c r="T884" s="9">
        <v>5</v>
      </c>
      <c r="U884" s="9">
        <f t="shared" si="150"/>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v>0</v>
      </c>
      <c r="BU884" s="17">
        <v>1</v>
      </c>
      <c r="BV884">
        <v>0</v>
      </c>
      <c r="BW884">
        <v>1</v>
      </c>
      <c r="BX884">
        <v>0</v>
      </c>
      <c r="BY884" s="17">
        <v>0</v>
      </c>
      <c r="BZ884">
        <v>0</v>
      </c>
      <c r="CA884">
        <v>0</v>
      </c>
      <c r="CB884">
        <v>0</v>
      </c>
      <c r="CC884">
        <v>0</v>
      </c>
      <c r="CD884" s="17">
        <v>0</v>
      </c>
      <c r="CE884">
        <v>0</v>
      </c>
      <c r="CF884">
        <v>0</v>
      </c>
      <c r="CG884">
        <v>1</v>
      </c>
      <c r="CH884">
        <v>1</v>
      </c>
      <c r="CI884">
        <v>0</v>
      </c>
      <c r="CJ884">
        <v>1</v>
      </c>
      <c r="CK884">
        <v>1</v>
      </c>
      <c r="CL884">
        <v>0</v>
      </c>
      <c r="CM884">
        <v>0</v>
      </c>
      <c r="CN884">
        <v>0</v>
      </c>
      <c r="CO884">
        <v>0</v>
      </c>
      <c r="CP884" s="17">
        <v>0</v>
      </c>
      <c r="CQ884">
        <v>4.2000000000000003E-2</v>
      </c>
      <c r="CR884">
        <v>6</v>
      </c>
      <c r="CS884">
        <v>1</v>
      </c>
      <c r="CT884">
        <v>0</v>
      </c>
      <c r="CU884">
        <v>41</v>
      </c>
      <c r="DA884" s="33" t="s">
        <v>85</v>
      </c>
    </row>
    <row r="885" spans="1:105" x14ac:dyDescent="0.25">
      <c r="A885">
        <v>884</v>
      </c>
      <c r="B885">
        <v>60</v>
      </c>
      <c r="C885" s="24" t="s">
        <v>3936</v>
      </c>
      <c r="D885" s="12">
        <v>10.35</v>
      </c>
      <c r="E885" s="13">
        <v>0.2</v>
      </c>
      <c r="F885" s="7">
        <f t="shared" si="153"/>
        <v>51.749999999999993</v>
      </c>
      <c r="G885" s="7">
        <f t="shared" si="147"/>
        <v>10.15</v>
      </c>
      <c r="H885" s="15">
        <f t="shared" si="148"/>
        <v>10.549999999999999</v>
      </c>
      <c r="I885" s="11">
        <f>IFERROR(F885/SQRT(F885^2+U885), "X")</f>
        <v>0.18457784471900096</v>
      </c>
      <c r="J885" s="32">
        <f>IFERROR(SQRT((1-I885^2)/U885), "X")</f>
        <v>3.5667216370821445E-3</v>
      </c>
      <c r="K885" s="32">
        <f t="shared" si="149"/>
        <v>280.36951064621843</v>
      </c>
      <c r="L885" s="8">
        <v>0</v>
      </c>
      <c r="M885" s="9">
        <v>1</v>
      </c>
      <c r="N885" s="8">
        <v>0</v>
      </c>
      <c r="O885" s="9">
        <v>0</v>
      </c>
      <c r="P885" s="9">
        <v>1</v>
      </c>
      <c r="Q885" s="9">
        <v>0</v>
      </c>
      <c r="R885" s="9">
        <v>0</v>
      </c>
      <c r="S885" s="8">
        <v>75935</v>
      </c>
      <c r="T885" s="9">
        <v>5</v>
      </c>
      <c r="U885" s="9">
        <f t="shared" si="150"/>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v>0</v>
      </c>
      <c r="BU885" s="17">
        <v>1</v>
      </c>
      <c r="BV885">
        <v>0</v>
      </c>
      <c r="BW885">
        <v>1</v>
      </c>
      <c r="BX885">
        <v>0</v>
      </c>
      <c r="BY885" s="17">
        <v>0</v>
      </c>
      <c r="BZ885">
        <v>0</v>
      </c>
      <c r="CA885">
        <v>0</v>
      </c>
      <c r="CB885">
        <v>0</v>
      </c>
      <c r="CC885">
        <v>0</v>
      </c>
      <c r="CD885" s="17">
        <v>0</v>
      </c>
      <c r="CE885">
        <v>0</v>
      </c>
      <c r="CF885">
        <v>0</v>
      </c>
      <c r="CG885">
        <v>1</v>
      </c>
      <c r="CH885">
        <v>1</v>
      </c>
      <c r="CI885">
        <v>0</v>
      </c>
      <c r="CJ885">
        <v>1</v>
      </c>
      <c r="CK885">
        <v>1</v>
      </c>
      <c r="CL885">
        <v>0</v>
      </c>
      <c r="CM885">
        <v>0</v>
      </c>
      <c r="CN885">
        <v>0</v>
      </c>
      <c r="CO885">
        <v>0</v>
      </c>
      <c r="CP885" s="17">
        <v>0</v>
      </c>
      <c r="CQ885">
        <v>4.2000000000000003E-2</v>
      </c>
      <c r="CR885">
        <v>6</v>
      </c>
      <c r="CS885">
        <v>1</v>
      </c>
      <c r="CT885">
        <v>0</v>
      </c>
      <c r="CU885">
        <v>41</v>
      </c>
      <c r="DA885" s="33" t="s">
        <v>85</v>
      </c>
    </row>
    <row r="886" spans="1:105" x14ac:dyDescent="0.25">
      <c r="A886">
        <v>885</v>
      </c>
      <c r="B886">
        <v>61</v>
      </c>
      <c r="C886" s="24" t="s">
        <v>3944</v>
      </c>
      <c r="D886" s="12">
        <v>6.24</v>
      </c>
      <c r="E886" s="13">
        <v>0.21</v>
      </c>
      <c r="F886" s="7">
        <f t="shared" si="153"/>
        <v>29.714285714285715</v>
      </c>
      <c r="G886" s="7">
        <f t="shared" si="147"/>
        <v>6.03</v>
      </c>
      <c r="H886" s="15">
        <f t="shared" si="148"/>
        <v>6.45</v>
      </c>
      <c r="I886" s="11">
        <f>IFERROR(F886/SQRT(F886^2+U886), "X")</f>
        <v>0.2789989064094901</v>
      </c>
      <c r="J886" s="32">
        <f>IFERROR(SQRT((1-I886^2)/U886), "X")</f>
        <v>9.3893862733963017E-3</v>
      </c>
      <c r="K886" s="32">
        <f t="shared" si="149"/>
        <v>106.50323363875016</v>
      </c>
      <c r="L886" s="8">
        <v>1</v>
      </c>
      <c r="M886" s="9">
        <v>0</v>
      </c>
      <c r="N886" s="8">
        <v>0</v>
      </c>
      <c r="O886" s="9">
        <v>1</v>
      </c>
      <c r="P886" s="9">
        <v>0</v>
      </c>
      <c r="Q886" s="9">
        <v>0</v>
      </c>
      <c r="R886" s="9">
        <v>0</v>
      </c>
      <c r="S886" s="8">
        <v>10466</v>
      </c>
      <c r="T886" s="9">
        <v>5</v>
      </c>
      <c r="U886" s="9">
        <f t="shared" si="150"/>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54">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v>0</v>
      </c>
      <c r="BU886" s="17">
        <v>0</v>
      </c>
      <c r="BV886">
        <v>0</v>
      </c>
      <c r="BW886">
        <v>0</v>
      </c>
      <c r="BX886">
        <v>1</v>
      </c>
      <c r="BY886" s="17">
        <v>0</v>
      </c>
      <c r="BZ886">
        <v>0</v>
      </c>
      <c r="CA886">
        <v>0</v>
      </c>
      <c r="CB886">
        <v>0</v>
      </c>
      <c r="CC886">
        <v>0</v>
      </c>
      <c r="CD886" s="17">
        <v>0</v>
      </c>
      <c r="CE886">
        <v>0</v>
      </c>
      <c r="CF886">
        <v>0</v>
      </c>
      <c r="CG886">
        <v>1</v>
      </c>
      <c r="CH886">
        <v>0</v>
      </c>
      <c r="CI886">
        <v>1</v>
      </c>
      <c r="CJ886">
        <v>0</v>
      </c>
      <c r="CK886">
        <v>1</v>
      </c>
      <c r="CL886">
        <v>0</v>
      </c>
      <c r="CM886">
        <v>0</v>
      </c>
      <c r="CN886">
        <v>0</v>
      </c>
      <c r="CO886">
        <v>1</v>
      </c>
      <c r="CP886" s="17">
        <v>0</v>
      </c>
      <c r="CQ886">
        <v>0</v>
      </c>
      <c r="CR886">
        <v>0</v>
      </c>
      <c r="CS886">
        <v>0</v>
      </c>
      <c r="CT886">
        <v>1</v>
      </c>
      <c r="CU886">
        <v>33</v>
      </c>
      <c r="DA886" s="33" t="s">
        <v>85</v>
      </c>
    </row>
    <row r="887" spans="1:105" x14ac:dyDescent="0.25">
      <c r="A887">
        <v>886</v>
      </c>
      <c r="B887">
        <v>61</v>
      </c>
      <c r="C887" s="24" t="s">
        <v>3944</v>
      </c>
      <c r="D887" s="12">
        <v>5.41</v>
      </c>
      <c r="E887" s="13">
        <v>0.28000000000000003</v>
      </c>
      <c r="F887" s="7">
        <f t="shared" si="153"/>
        <v>19.321428571428569</v>
      </c>
      <c r="G887" s="7">
        <f t="shared" si="147"/>
        <v>5.13</v>
      </c>
      <c r="H887" s="15">
        <f t="shared" si="148"/>
        <v>5.69</v>
      </c>
      <c r="I887" s="11">
        <f>IFERROR(F887/SQRT(F887^2+U887), "X")</f>
        <v>0.25181436494337711</v>
      </c>
      <c r="J887" s="32">
        <f>IFERROR(SQRT((1-I887^2)/U887), "X")</f>
        <v>1.3032906133853158E-2</v>
      </c>
      <c r="K887" s="32">
        <f t="shared" si="149"/>
        <v>76.728857687579435</v>
      </c>
      <c r="L887" s="8">
        <v>1</v>
      </c>
      <c r="M887" s="9">
        <v>0</v>
      </c>
      <c r="N887" s="8">
        <v>0</v>
      </c>
      <c r="O887" s="9">
        <v>1</v>
      </c>
      <c r="P887" s="9">
        <v>0</v>
      </c>
      <c r="Q887" s="9">
        <v>0</v>
      </c>
      <c r="R887" s="9">
        <v>0</v>
      </c>
      <c r="S887" s="8">
        <v>5520</v>
      </c>
      <c r="T887" s="9">
        <v>5</v>
      </c>
      <c r="U887" s="9">
        <f t="shared" si="150"/>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54"/>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v>0</v>
      </c>
      <c r="BU887" s="17">
        <v>0</v>
      </c>
      <c r="BV887">
        <v>0</v>
      </c>
      <c r="BW887">
        <v>0</v>
      </c>
      <c r="BX887">
        <v>1</v>
      </c>
      <c r="BY887" s="17">
        <v>0</v>
      </c>
      <c r="BZ887">
        <v>0</v>
      </c>
      <c r="CA887">
        <v>0</v>
      </c>
      <c r="CB887">
        <v>0</v>
      </c>
      <c r="CC887">
        <v>0</v>
      </c>
      <c r="CD887" s="17">
        <v>0</v>
      </c>
      <c r="CE887">
        <v>0</v>
      </c>
      <c r="CF887">
        <v>0</v>
      </c>
      <c r="CG887">
        <v>1</v>
      </c>
      <c r="CH887">
        <v>0</v>
      </c>
      <c r="CI887">
        <v>1</v>
      </c>
      <c r="CJ887">
        <v>0</v>
      </c>
      <c r="CK887">
        <v>1</v>
      </c>
      <c r="CL887">
        <v>0</v>
      </c>
      <c r="CM887">
        <v>0</v>
      </c>
      <c r="CN887">
        <v>0</v>
      </c>
      <c r="CO887">
        <v>1</v>
      </c>
      <c r="CP887" s="17">
        <v>0</v>
      </c>
      <c r="CQ887">
        <v>0</v>
      </c>
      <c r="CR887">
        <v>0</v>
      </c>
      <c r="CS887">
        <v>0</v>
      </c>
      <c r="CT887">
        <v>1</v>
      </c>
      <c r="CU887">
        <v>33</v>
      </c>
      <c r="DA887" s="33" t="s">
        <v>85</v>
      </c>
    </row>
    <row r="888" spans="1:105" x14ac:dyDescent="0.25">
      <c r="A888">
        <v>887</v>
      </c>
      <c r="B888">
        <v>61</v>
      </c>
      <c r="C888" s="24" t="s">
        <v>3944</v>
      </c>
      <c r="D888" s="12">
        <v>7.24</v>
      </c>
      <c r="E888" s="13">
        <v>0.33</v>
      </c>
      <c r="F888" s="7">
        <f t="shared" si="153"/>
        <v>21.939393939393938</v>
      </c>
      <c r="G888" s="7">
        <f t="shared" si="147"/>
        <v>6.91</v>
      </c>
      <c r="H888" s="15">
        <f t="shared" si="148"/>
        <v>7.57</v>
      </c>
      <c r="I888" s="11">
        <f>IFERROR(F888/SQRT(F888^2+U888), "X")</f>
        <v>0.29796923347960869</v>
      </c>
      <c r="J888" s="32">
        <f>IFERROR(SQRT((1-I888^2)/U888), "X")</f>
        <v>1.3581470586777744E-2</v>
      </c>
      <c r="K888" s="32">
        <f t="shared" si="149"/>
        <v>73.62972909381044</v>
      </c>
      <c r="L888" s="8">
        <v>1</v>
      </c>
      <c r="M888" s="9">
        <v>0</v>
      </c>
      <c r="N888" s="8">
        <v>0</v>
      </c>
      <c r="O888" s="9">
        <v>1</v>
      </c>
      <c r="P888" s="9">
        <v>0</v>
      </c>
      <c r="Q888" s="9">
        <v>0</v>
      </c>
      <c r="R888" s="9">
        <v>0</v>
      </c>
      <c r="S888" s="8">
        <v>4946</v>
      </c>
      <c r="T888" s="9">
        <v>5</v>
      </c>
      <c r="U888" s="9">
        <f t="shared" si="150"/>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54"/>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v>0</v>
      </c>
      <c r="BU888" s="17">
        <v>0</v>
      </c>
      <c r="BV888">
        <v>0</v>
      </c>
      <c r="BW888">
        <v>0</v>
      </c>
      <c r="BX888">
        <v>1</v>
      </c>
      <c r="BY888" s="17">
        <v>0</v>
      </c>
      <c r="BZ888">
        <v>0</v>
      </c>
      <c r="CA888">
        <v>0</v>
      </c>
      <c r="CB888">
        <v>0</v>
      </c>
      <c r="CC888">
        <v>0</v>
      </c>
      <c r="CD888" s="17">
        <v>0</v>
      </c>
      <c r="CE888">
        <v>0</v>
      </c>
      <c r="CF888">
        <v>0</v>
      </c>
      <c r="CG888">
        <v>1</v>
      </c>
      <c r="CH888">
        <v>0</v>
      </c>
      <c r="CI888">
        <v>1</v>
      </c>
      <c r="CJ888">
        <v>0</v>
      </c>
      <c r="CK888">
        <v>1</v>
      </c>
      <c r="CL888">
        <v>0</v>
      </c>
      <c r="CM888">
        <v>0</v>
      </c>
      <c r="CN888">
        <v>0</v>
      </c>
      <c r="CO888">
        <v>1</v>
      </c>
      <c r="CP888" s="17">
        <v>0</v>
      </c>
      <c r="CQ888">
        <v>0</v>
      </c>
      <c r="CR888">
        <v>0</v>
      </c>
      <c r="CS888">
        <v>0</v>
      </c>
      <c r="CT888">
        <v>1</v>
      </c>
      <c r="CU888">
        <v>33</v>
      </c>
      <c r="DA888" s="33" t="s">
        <v>85</v>
      </c>
    </row>
    <row r="889" spans="1:105" x14ac:dyDescent="0.25">
      <c r="A889">
        <v>888</v>
      </c>
      <c r="B889">
        <v>61</v>
      </c>
      <c r="C889" s="24" t="s">
        <v>3944</v>
      </c>
      <c r="D889" s="12">
        <v>8.99</v>
      </c>
      <c r="E889" s="13">
        <v>0.27</v>
      </c>
      <c r="F889" s="7">
        <f t="shared" si="153"/>
        <v>33.296296296296298</v>
      </c>
      <c r="G889" s="7">
        <f t="shared" si="147"/>
        <v>8.7200000000000006</v>
      </c>
      <c r="H889" s="15">
        <f t="shared" si="148"/>
        <v>9.26</v>
      </c>
      <c r="I889" s="11">
        <f>IFERROR(F889/SQRT(F889^2+U889), "X")</f>
        <v>0.32348396438344396</v>
      </c>
      <c r="J889" s="32">
        <f>IFERROR(SQRT((1-I889^2)/U889), "X")</f>
        <v>9.7153137245305759E-3</v>
      </c>
      <c r="K889" s="32">
        <f t="shared" si="149"/>
        <v>102.93028391610873</v>
      </c>
      <c r="L889" s="8">
        <v>1</v>
      </c>
      <c r="M889" s="9">
        <v>0</v>
      </c>
      <c r="N889" s="8">
        <v>0</v>
      </c>
      <c r="O889" s="9">
        <v>1</v>
      </c>
      <c r="P889" s="9">
        <v>0</v>
      </c>
      <c r="Q889" s="9">
        <v>0</v>
      </c>
      <c r="R889" s="9">
        <v>0</v>
      </c>
      <c r="S889" s="8">
        <v>9492</v>
      </c>
      <c r="T889" s="9">
        <v>5</v>
      </c>
      <c r="U889" s="9">
        <f t="shared" si="150"/>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54"/>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v>0</v>
      </c>
      <c r="BU889" s="17">
        <v>0</v>
      </c>
      <c r="BV889">
        <v>0</v>
      </c>
      <c r="BW889">
        <v>0</v>
      </c>
      <c r="BX889">
        <v>1</v>
      </c>
      <c r="BY889" s="17">
        <v>0</v>
      </c>
      <c r="BZ889">
        <v>0</v>
      </c>
      <c r="CA889">
        <v>0</v>
      </c>
      <c r="CB889">
        <v>0</v>
      </c>
      <c r="CC889">
        <v>0</v>
      </c>
      <c r="CD889" s="17">
        <v>0</v>
      </c>
      <c r="CE889">
        <v>0</v>
      </c>
      <c r="CF889">
        <v>0</v>
      </c>
      <c r="CG889">
        <v>1</v>
      </c>
      <c r="CH889">
        <v>0</v>
      </c>
      <c r="CI889">
        <v>1</v>
      </c>
      <c r="CJ889">
        <v>0</v>
      </c>
      <c r="CK889">
        <v>1</v>
      </c>
      <c r="CL889">
        <v>0</v>
      </c>
      <c r="CM889">
        <v>0</v>
      </c>
      <c r="CN889">
        <v>0</v>
      </c>
      <c r="CO889">
        <v>1</v>
      </c>
      <c r="CP889" s="17">
        <v>0</v>
      </c>
      <c r="CQ889">
        <v>0</v>
      </c>
      <c r="CR889">
        <v>0</v>
      </c>
      <c r="CS889">
        <v>0</v>
      </c>
      <c r="CT889">
        <v>1</v>
      </c>
      <c r="CU889">
        <v>33</v>
      </c>
      <c r="DA889" s="33" t="s">
        <v>85</v>
      </c>
    </row>
    <row r="890" spans="1:105" x14ac:dyDescent="0.25">
      <c r="A890">
        <v>889</v>
      </c>
      <c r="B890">
        <v>61</v>
      </c>
      <c r="C890" s="24" t="s">
        <v>3944</v>
      </c>
      <c r="D890" s="12">
        <v>8</v>
      </c>
      <c r="E890" s="13">
        <v>0.34</v>
      </c>
      <c r="F890" s="7">
        <f t="shared" si="153"/>
        <v>23.52941176470588</v>
      </c>
      <c r="G890" s="7">
        <f t="shared" si="147"/>
        <v>7.66</v>
      </c>
      <c r="H890" s="15">
        <f t="shared" si="148"/>
        <v>8.34</v>
      </c>
      <c r="I890" s="11">
        <f>IFERROR(F890/SQRT(F890^2+U890), "X")</f>
        <v>0.30872663043685711</v>
      </c>
      <c r="J890" s="32">
        <f>IFERROR(SQRT((1-I890^2)/U890), "X")</f>
        <v>1.3120881793566429E-2</v>
      </c>
      <c r="K890" s="32">
        <f t="shared" si="149"/>
        <v>76.21438983547057</v>
      </c>
      <c r="L890" s="8">
        <v>1</v>
      </c>
      <c r="M890" s="9">
        <v>0</v>
      </c>
      <c r="N890" s="8">
        <v>0</v>
      </c>
      <c r="O890" s="9">
        <v>1</v>
      </c>
      <c r="P890" s="9">
        <v>0</v>
      </c>
      <c r="Q890" s="9">
        <v>0</v>
      </c>
      <c r="R890" s="9">
        <v>0</v>
      </c>
      <c r="S890" s="8">
        <v>5261</v>
      </c>
      <c r="T890" s="9">
        <v>5</v>
      </c>
      <c r="U890" s="9">
        <f t="shared" si="150"/>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54"/>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v>0</v>
      </c>
      <c r="BU890" s="17">
        <v>0</v>
      </c>
      <c r="BV890">
        <v>0</v>
      </c>
      <c r="BW890">
        <v>0</v>
      </c>
      <c r="BX890">
        <v>1</v>
      </c>
      <c r="BY890" s="17">
        <v>0</v>
      </c>
      <c r="BZ890">
        <v>0</v>
      </c>
      <c r="CA890">
        <v>0</v>
      </c>
      <c r="CB890">
        <v>0</v>
      </c>
      <c r="CC890">
        <v>0</v>
      </c>
      <c r="CD890" s="17">
        <v>0</v>
      </c>
      <c r="CE890">
        <v>0</v>
      </c>
      <c r="CF890">
        <v>0</v>
      </c>
      <c r="CG890">
        <v>1</v>
      </c>
      <c r="CH890">
        <v>0</v>
      </c>
      <c r="CI890">
        <v>1</v>
      </c>
      <c r="CJ890">
        <v>0</v>
      </c>
      <c r="CK890">
        <v>1</v>
      </c>
      <c r="CL890">
        <v>0</v>
      </c>
      <c r="CM890">
        <v>0</v>
      </c>
      <c r="CN890">
        <v>0</v>
      </c>
      <c r="CO890">
        <v>1</v>
      </c>
      <c r="CP890" s="17">
        <v>0</v>
      </c>
      <c r="CQ890">
        <v>0</v>
      </c>
      <c r="CR890">
        <v>0</v>
      </c>
      <c r="CS890">
        <v>0</v>
      </c>
      <c r="CT890">
        <v>1</v>
      </c>
      <c r="CU890">
        <v>33</v>
      </c>
      <c r="DA890" s="33" t="s">
        <v>85</v>
      </c>
    </row>
    <row r="891" spans="1:105" x14ac:dyDescent="0.25">
      <c r="A891">
        <v>890</v>
      </c>
      <c r="B891">
        <v>61</v>
      </c>
      <c r="C891" s="24" t="s">
        <v>3944</v>
      </c>
      <c r="D891" s="12">
        <v>10.36</v>
      </c>
      <c r="E891" s="13">
        <v>0.44</v>
      </c>
      <c r="F891" s="7">
        <f t="shared" si="153"/>
        <v>23.545454545454543</v>
      </c>
      <c r="G891" s="7">
        <f t="shared" si="147"/>
        <v>9.92</v>
      </c>
      <c r="H891" s="15">
        <f t="shared" si="148"/>
        <v>10.799999999999999</v>
      </c>
      <c r="I891" s="11">
        <f>IFERROR(F891/SQRT(F891^2+U891), "X")</f>
        <v>0.3405813910739538</v>
      </c>
      <c r="J891" s="32">
        <f>IFERROR(SQRT((1-I891^2)/U891), "X")</f>
        <v>1.4464846725148618E-2</v>
      </c>
      <c r="K891" s="32">
        <f t="shared" si="149"/>
        <v>69.133121076312378</v>
      </c>
      <c r="L891" s="8">
        <v>1</v>
      </c>
      <c r="M891" s="9">
        <v>0</v>
      </c>
      <c r="N891" s="8">
        <v>0</v>
      </c>
      <c r="O891" s="9">
        <v>1</v>
      </c>
      <c r="P891" s="9">
        <v>0</v>
      </c>
      <c r="Q891" s="9">
        <v>0</v>
      </c>
      <c r="R891" s="9">
        <v>0</v>
      </c>
      <c r="S891" s="8">
        <v>4231</v>
      </c>
      <c r="T891" s="9">
        <v>5</v>
      </c>
      <c r="U891" s="9">
        <f t="shared" si="150"/>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54"/>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v>0</v>
      </c>
      <c r="BU891" s="17">
        <v>0</v>
      </c>
      <c r="BV891">
        <v>0</v>
      </c>
      <c r="BW891">
        <v>0</v>
      </c>
      <c r="BX891">
        <v>1</v>
      </c>
      <c r="BY891" s="17">
        <v>0</v>
      </c>
      <c r="BZ891">
        <v>0</v>
      </c>
      <c r="CA891">
        <v>0</v>
      </c>
      <c r="CB891">
        <v>0</v>
      </c>
      <c r="CC891">
        <v>0</v>
      </c>
      <c r="CD891" s="17">
        <v>0</v>
      </c>
      <c r="CE891">
        <v>0</v>
      </c>
      <c r="CF891">
        <v>0</v>
      </c>
      <c r="CG891">
        <v>1</v>
      </c>
      <c r="CH891">
        <v>0</v>
      </c>
      <c r="CI891">
        <v>1</v>
      </c>
      <c r="CJ891">
        <v>0</v>
      </c>
      <c r="CK891">
        <v>1</v>
      </c>
      <c r="CL891">
        <v>0</v>
      </c>
      <c r="CM891">
        <v>0</v>
      </c>
      <c r="CN891">
        <v>0</v>
      </c>
      <c r="CO891">
        <v>1</v>
      </c>
      <c r="CP891" s="17">
        <v>0</v>
      </c>
      <c r="CQ891">
        <v>0</v>
      </c>
      <c r="CR891">
        <v>0</v>
      </c>
      <c r="CS891">
        <v>0</v>
      </c>
      <c r="CT891">
        <v>1</v>
      </c>
      <c r="CU891">
        <v>33</v>
      </c>
      <c r="DA891" s="33" t="s">
        <v>85</v>
      </c>
    </row>
    <row r="892" spans="1:105" x14ac:dyDescent="0.25">
      <c r="A892">
        <v>891</v>
      </c>
      <c r="B892">
        <v>61</v>
      </c>
      <c r="C892" s="24" t="s">
        <v>3944</v>
      </c>
      <c r="D892" s="12">
        <v>6.99</v>
      </c>
      <c r="E892" s="13">
        <v>0.2</v>
      </c>
      <c r="F892" s="7">
        <f t="shared" si="153"/>
        <v>34.949999999999996</v>
      </c>
      <c r="G892" s="7">
        <f t="shared" si="147"/>
        <v>6.79</v>
      </c>
      <c r="H892" s="15">
        <f t="shared" si="148"/>
        <v>7.19</v>
      </c>
      <c r="I892" s="11">
        <f>IFERROR(F892/SQRT(F892^2+U892), "X")</f>
        <v>0.32336858551691083</v>
      </c>
      <c r="J892" s="32">
        <f>IFERROR(SQRT((1-I892^2)/U892), "X")</f>
        <v>9.2523200434023144E-3</v>
      </c>
      <c r="K892" s="32">
        <f t="shared" si="149"/>
        <v>108.08099971780423</v>
      </c>
      <c r="L892" s="8">
        <v>1</v>
      </c>
      <c r="M892" s="9">
        <v>0</v>
      </c>
      <c r="N892" s="8">
        <v>0</v>
      </c>
      <c r="O892" s="9">
        <v>1</v>
      </c>
      <c r="P892" s="9">
        <v>0</v>
      </c>
      <c r="Q892" s="9">
        <v>0</v>
      </c>
      <c r="R892" s="9">
        <v>0</v>
      </c>
      <c r="S892" s="8">
        <v>10466</v>
      </c>
      <c r="T892" s="9">
        <v>5</v>
      </c>
      <c r="U892" s="9">
        <f t="shared" si="150"/>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54"/>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v>0</v>
      </c>
      <c r="BU892" s="17">
        <v>0</v>
      </c>
      <c r="BV892">
        <v>0</v>
      </c>
      <c r="BW892">
        <v>0</v>
      </c>
      <c r="BX892">
        <v>1</v>
      </c>
      <c r="BY892" s="17">
        <v>0</v>
      </c>
      <c r="BZ892">
        <v>0</v>
      </c>
      <c r="CA892">
        <v>0</v>
      </c>
      <c r="CB892">
        <v>0</v>
      </c>
      <c r="CC892">
        <v>0</v>
      </c>
      <c r="CD892" s="17">
        <v>0</v>
      </c>
      <c r="CE892">
        <v>0</v>
      </c>
      <c r="CF892">
        <v>0</v>
      </c>
      <c r="CG892">
        <v>1</v>
      </c>
      <c r="CH892">
        <v>0</v>
      </c>
      <c r="CI892">
        <v>1</v>
      </c>
      <c r="CJ892">
        <v>0</v>
      </c>
      <c r="CK892">
        <v>1</v>
      </c>
      <c r="CL892">
        <v>0</v>
      </c>
      <c r="CM892">
        <v>0</v>
      </c>
      <c r="CN892">
        <v>0</v>
      </c>
      <c r="CO892">
        <v>1</v>
      </c>
      <c r="CP892" s="17">
        <v>0</v>
      </c>
      <c r="CQ892">
        <v>0</v>
      </c>
      <c r="CR892">
        <v>0</v>
      </c>
      <c r="CS892">
        <v>0</v>
      </c>
      <c r="CT892">
        <v>1</v>
      </c>
      <c r="CU892">
        <v>33</v>
      </c>
      <c r="DA892" s="33" t="s">
        <v>85</v>
      </c>
    </row>
    <row r="893" spans="1:105" x14ac:dyDescent="0.25">
      <c r="A893">
        <v>892</v>
      </c>
      <c r="B893">
        <v>61</v>
      </c>
      <c r="C893" s="24" t="s">
        <v>3944</v>
      </c>
      <c r="D893" s="12">
        <v>6.24</v>
      </c>
      <c r="E893" s="13">
        <v>0.24</v>
      </c>
      <c r="F893" s="7">
        <f t="shared" si="153"/>
        <v>26.000000000000004</v>
      </c>
      <c r="G893" s="7">
        <f t="shared" si="147"/>
        <v>6</v>
      </c>
      <c r="H893" s="15">
        <f t="shared" si="148"/>
        <v>6.48</v>
      </c>
      <c r="I893" s="11">
        <f>IFERROR(F893/SQRT(F893^2+U893), "X")</f>
        <v>0.33046694334865567</v>
      </c>
      <c r="J893" s="32">
        <f>IFERROR(SQRT((1-I893^2)/U893), "X")</f>
        <v>1.2710267051871369E-2</v>
      </c>
      <c r="K893" s="32">
        <f t="shared" si="149"/>
        <v>78.676553051083786</v>
      </c>
      <c r="L893" s="8">
        <v>1</v>
      </c>
      <c r="M893" s="9">
        <v>0</v>
      </c>
      <c r="N893" s="8">
        <v>0</v>
      </c>
      <c r="O893" s="9">
        <v>1</v>
      </c>
      <c r="P893" s="9">
        <v>0</v>
      </c>
      <c r="Q893" s="9">
        <v>0</v>
      </c>
      <c r="R893" s="9">
        <v>0</v>
      </c>
      <c r="S893" s="8">
        <v>5520</v>
      </c>
      <c r="T893" s="9">
        <v>5</v>
      </c>
      <c r="U893" s="9">
        <f t="shared" si="150"/>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54"/>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v>0</v>
      </c>
      <c r="BU893" s="17">
        <v>0</v>
      </c>
      <c r="BV893">
        <v>0</v>
      </c>
      <c r="BW893">
        <v>0</v>
      </c>
      <c r="BX893">
        <v>1</v>
      </c>
      <c r="BY893" s="17">
        <v>0</v>
      </c>
      <c r="BZ893">
        <v>0</v>
      </c>
      <c r="CA893">
        <v>0</v>
      </c>
      <c r="CB893">
        <v>0</v>
      </c>
      <c r="CC893">
        <v>0</v>
      </c>
      <c r="CD893" s="17">
        <v>0</v>
      </c>
      <c r="CE893">
        <v>0</v>
      </c>
      <c r="CF893">
        <v>0</v>
      </c>
      <c r="CG893">
        <v>1</v>
      </c>
      <c r="CH893">
        <v>0</v>
      </c>
      <c r="CI893">
        <v>1</v>
      </c>
      <c r="CJ893">
        <v>0</v>
      </c>
      <c r="CK893">
        <v>1</v>
      </c>
      <c r="CL893">
        <v>0</v>
      </c>
      <c r="CM893">
        <v>0</v>
      </c>
      <c r="CN893">
        <v>0</v>
      </c>
      <c r="CO893">
        <v>1</v>
      </c>
      <c r="CP893" s="17">
        <v>0</v>
      </c>
      <c r="CQ893">
        <v>0</v>
      </c>
      <c r="CR893">
        <v>0</v>
      </c>
      <c r="CS893">
        <v>0</v>
      </c>
      <c r="CT893">
        <v>1</v>
      </c>
      <c r="CU893">
        <v>33</v>
      </c>
      <c r="DA893" s="33" t="s">
        <v>85</v>
      </c>
    </row>
    <row r="894" spans="1:105" x14ac:dyDescent="0.25">
      <c r="A894">
        <v>893</v>
      </c>
      <c r="B894">
        <v>61</v>
      </c>
      <c r="C894" s="24" t="s">
        <v>3944</v>
      </c>
      <c r="D894" s="12">
        <v>7.82</v>
      </c>
      <c r="E894" s="13">
        <v>0.27</v>
      </c>
      <c r="F894" s="7">
        <f t="shared" si="153"/>
        <v>28.962962962962962</v>
      </c>
      <c r="G894" s="7">
        <f t="shared" si="147"/>
        <v>7.5500000000000007</v>
      </c>
      <c r="H894" s="15">
        <f t="shared" si="148"/>
        <v>8.09</v>
      </c>
      <c r="I894" s="11">
        <f>IFERROR(F894/SQRT(F894^2+U894), "X")</f>
        <v>0.38099752713393192</v>
      </c>
      <c r="J894" s="32">
        <f>IFERROR(SQRT((1-I894^2)/U894), "X")</f>
        <v>1.3154646077514275E-2</v>
      </c>
      <c r="K894" s="32">
        <f t="shared" si="149"/>
        <v>76.018768890281066</v>
      </c>
      <c r="L894" s="8">
        <v>1</v>
      </c>
      <c r="M894" s="9">
        <v>0</v>
      </c>
      <c r="N894" s="8">
        <v>0</v>
      </c>
      <c r="O894" s="9">
        <v>1</v>
      </c>
      <c r="P894" s="9">
        <v>0</v>
      </c>
      <c r="Q894" s="9">
        <v>0</v>
      </c>
      <c r="R894" s="9">
        <v>0</v>
      </c>
      <c r="S894" s="8">
        <v>4946</v>
      </c>
      <c r="T894" s="9">
        <v>5</v>
      </c>
      <c r="U894" s="9">
        <f t="shared" si="150"/>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54"/>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v>0</v>
      </c>
      <c r="BU894" s="17">
        <v>0</v>
      </c>
      <c r="BV894">
        <v>0</v>
      </c>
      <c r="BW894">
        <v>0</v>
      </c>
      <c r="BX894">
        <v>1</v>
      </c>
      <c r="BY894" s="17">
        <v>0</v>
      </c>
      <c r="BZ894">
        <v>0</v>
      </c>
      <c r="CA894">
        <v>0</v>
      </c>
      <c r="CB894">
        <v>0</v>
      </c>
      <c r="CC894">
        <v>0</v>
      </c>
      <c r="CD894" s="17">
        <v>0</v>
      </c>
      <c r="CE894">
        <v>0</v>
      </c>
      <c r="CF894">
        <v>0</v>
      </c>
      <c r="CG894">
        <v>1</v>
      </c>
      <c r="CH894">
        <v>0</v>
      </c>
      <c r="CI894">
        <v>1</v>
      </c>
      <c r="CJ894">
        <v>0</v>
      </c>
      <c r="CK894">
        <v>1</v>
      </c>
      <c r="CL894">
        <v>0</v>
      </c>
      <c r="CM894">
        <v>0</v>
      </c>
      <c r="CN894">
        <v>0</v>
      </c>
      <c r="CO894">
        <v>1</v>
      </c>
      <c r="CP894" s="17">
        <v>0</v>
      </c>
      <c r="CQ894">
        <v>0</v>
      </c>
      <c r="CR894">
        <v>0</v>
      </c>
      <c r="CS894">
        <v>0</v>
      </c>
      <c r="CT894">
        <v>1</v>
      </c>
      <c r="CU894">
        <v>33</v>
      </c>
      <c r="DA894" s="33" t="s">
        <v>85</v>
      </c>
    </row>
    <row r="895" spans="1:105" x14ac:dyDescent="0.25">
      <c r="A895">
        <v>894</v>
      </c>
      <c r="B895">
        <v>61</v>
      </c>
      <c r="C895" s="24" t="s">
        <v>3944</v>
      </c>
      <c r="D895" s="12">
        <v>10.14</v>
      </c>
      <c r="E895" s="13">
        <v>0.27</v>
      </c>
      <c r="F895" s="7">
        <f t="shared" si="153"/>
        <v>37.555555555555557</v>
      </c>
      <c r="G895" s="7">
        <f t="shared" si="147"/>
        <v>9.870000000000001</v>
      </c>
      <c r="H895" s="15">
        <f t="shared" si="148"/>
        <v>10.41</v>
      </c>
      <c r="I895" s="11">
        <f>IFERROR(F895/SQRT(F895^2+U895), "X")</f>
        <v>0.35977607409251577</v>
      </c>
      <c r="J895" s="32">
        <f>IFERROR(SQRT((1-I895^2)/U895), "X")</f>
        <v>9.579836292404267E-3</v>
      </c>
      <c r="K895" s="32">
        <f t="shared" si="149"/>
        <v>104.38591740788802</v>
      </c>
      <c r="L895" s="8">
        <v>1</v>
      </c>
      <c r="M895" s="9">
        <v>0</v>
      </c>
      <c r="N895" s="8">
        <v>0</v>
      </c>
      <c r="O895" s="9">
        <v>1</v>
      </c>
      <c r="P895" s="9">
        <v>0</v>
      </c>
      <c r="Q895" s="9">
        <v>0</v>
      </c>
      <c r="R895" s="9">
        <v>0</v>
      </c>
      <c r="S895" s="8">
        <v>9492</v>
      </c>
      <c r="T895" s="9">
        <v>5</v>
      </c>
      <c r="U895" s="9">
        <f t="shared" si="150"/>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54"/>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v>0</v>
      </c>
      <c r="BU895" s="17">
        <v>0</v>
      </c>
      <c r="BV895">
        <v>0</v>
      </c>
      <c r="BW895">
        <v>0</v>
      </c>
      <c r="BX895">
        <v>1</v>
      </c>
      <c r="BY895" s="17">
        <v>0</v>
      </c>
      <c r="BZ895">
        <v>0</v>
      </c>
      <c r="CA895">
        <v>0</v>
      </c>
      <c r="CB895">
        <v>0</v>
      </c>
      <c r="CC895">
        <v>0</v>
      </c>
      <c r="CD895" s="17">
        <v>0</v>
      </c>
      <c r="CE895">
        <v>0</v>
      </c>
      <c r="CF895">
        <v>0</v>
      </c>
      <c r="CG895">
        <v>1</v>
      </c>
      <c r="CH895">
        <v>0</v>
      </c>
      <c r="CI895">
        <v>1</v>
      </c>
      <c r="CJ895">
        <v>0</v>
      </c>
      <c r="CK895">
        <v>1</v>
      </c>
      <c r="CL895">
        <v>0</v>
      </c>
      <c r="CM895">
        <v>0</v>
      </c>
      <c r="CN895">
        <v>0</v>
      </c>
      <c r="CO895">
        <v>1</v>
      </c>
      <c r="CP895" s="17">
        <v>0</v>
      </c>
      <c r="CQ895">
        <v>0</v>
      </c>
      <c r="CR895">
        <v>0</v>
      </c>
      <c r="CS895">
        <v>0</v>
      </c>
      <c r="CT895">
        <v>1</v>
      </c>
      <c r="CU895">
        <v>33</v>
      </c>
      <c r="DA895" s="33" t="s">
        <v>85</v>
      </c>
    </row>
    <row r="896" spans="1:105" x14ac:dyDescent="0.25">
      <c r="A896">
        <v>895</v>
      </c>
      <c r="B896">
        <v>61</v>
      </c>
      <c r="C896" s="24" t="s">
        <v>3944</v>
      </c>
      <c r="D896" s="12">
        <v>9.32</v>
      </c>
      <c r="E896" s="13">
        <v>0.32</v>
      </c>
      <c r="F896" s="7">
        <f t="shared" si="153"/>
        <v>29.125</v>
      </c>
      <c r="G896" s="7">
        <f t="shared" si="147"/>
        <v>9</v>
      </c>
      <c r="H896" s="15">
        <f t="shared" si="148"/>
        <v>9.64</v>
      </c>
      <c r="I896" s="11">
        <f>IFERROR(F896/SQRT(F896^2+U896), "X")</f>
        <v>0.37280763517855348</v>
      </c>
      <c r="J896" s="32">
        <f>IFERROR(SQRT((1-I896^2)/U896), "X")</f>
        <v>1.2800262152053338E-2</v>
      </c>
      <c r="K896" s="32">
        <f t="shared" si="149"/>
        <v>78.12339998361567</v>
      </c>
      <c r="L896" s="8">
        <v>1</v>
      </c>
      <c r="M896" s="9">
        <v>0</v>
      </c>
      <c r="N896" s="8">
        <v>0</v>
      </c>
      <c r="O896" s="9">
        <v>1</v>
      </c>
      <c r="P896" s="9">
        <v>0</v>
      </c>
      <c r="Q896" s="9">
        <v>0</v>
      </c>
      <c r="R896" s="9">
        <v>0</v>
      </c>
      <c r="S896" s="8">
        <v>5261</v>
      </c>
      <c r="T896" s="9">
        <v>5</v>
      </c>
      <c r="U896" s="9">
        <f t="shared" si="150"/>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54"/>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v>0</v>
      </c>
      <c r="BU896" s="17">
        <v>0</v>
      </c>
      <c r="BV896">
        <v>0</v>
      </c>
      <c r="BW896">
        <v>0</v>
      </c>
      <c r="BX896">
        <v>1</v>
      </c>
      <c r="BY896" s="17">
        <v>0</v>
      </c>
      <c r="BZ896">
        <v>0</v>
      </c>
      <c r="CA896">
        <v>0</v>
      </c>
      <c r="CB896">
        <v>0</v>
      </c>
      <c r="CC896">
        <v>0</v>
      </c>
      <c r="CD896" s="17">
        <v>0</v>
      </c>
      <c r="CE896">
        <v>0</v>
      </c>
      <c r="CF896">
        <v>0</v>
      </c>
      <c r="CG896">
        <v>1</v>
      </c>
      <c r="CH896">
        <v>0</v>
      </c>
      <c r="CI896">
        <v>1</v>
      </c>
      <c r="CJ896">
        <v>0</v>
      </c>
      <c r="CK896">
        <v>1</v>
      </c>
      <c r="CL896">
        <v>0</v>
      </c>
      <c r="CM896">
        <v>0</v>
      </c>
      <c r="CN896">
        <v>0</v>
      </c>
      <c r="CO896">
        <v>1</v>
      </c>
      <c r="CP896" s="17">
        <v>0</v>
      </c>
      <c r="CQ896">
        <v>0</v>
      </c>
      <c r="CR896">
        <v>0</v>
      </c>
      <c r="CS896">
        <v>0</v>
      </c>
      <c r="CT896">
        <v>1</v>
      </c>
      <c r="CU896">
        <v>33</v>
      </c>
      <c r="DA896" s="33" t="s">
        <v>85</v>
      </c>
    </row>
    <row r="897" spans="1:105" x14ac:dyDescent="0.25">
      <c r="A897">
        <v>896</v>
      </c>
      <c r="B897">
        <v>61</v>
      </c>
      <c r="C897" s="24" t="s">
        <v>3944</v>
      </c>
      <c r="D897" s="12">
        <v>11.15</v>
      </c>
      <c r="E897" s="13">
        <v>0.35</v>
      </c>
      <c r="F897" s="7">
        <f t="shared" si="153"/>
        <v>31.857142857142861</v>
      </c>
      <c r="G897" s="7">
        <f t="shared" si="147"/>
        <v>10.8</v>
      </c>
      <c r="H897" s="15">
        <f t="shared" si="148"/>
        <v>11.5</v>
      </c>
      <c r="I897" s="11">
        <f>IFERROR(F897/SQRT(F897^2+U897), "X")</f>
        <v>0.44009481702202752</v>
      </c>
      <c r="J897" s="32">
        <f>IFERROR(SQRT((1-I897^2)/U897), "X")</f>
        <v>1.3814635511902209E-2</v>
      </c>
      <c r="K897" s="32">
        <f t="shared" si="149"/>
        <v>72.386998494345718</v>
      </c>
      <c r="L897" s="8">
        <v>1</v>
      </c>
      <c r="M897" s="9">
        <v>0</v>
      </c>
      <c r="N897" s="8">
        <v>0</v>
      </c>
      <c r="O897" s="9">
        <v>1</v>
      </c>
      <c r="P897" s="9">
        <v>0</v>
      </c>
      <c r="Q897" s="9">
        <v>0</v>
      </c>
      <c r="R897" s="9">
        <v>0</v>
      </c>
      <c r="S897" s="8">
        <v>4231</v>
      </c>
      <c r="T897" s="9">
        <v>5</v>
      </c>
      <c r="U897" s="9">
        <f t="shared" si="150"/>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54"/>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v>0</v>
      </c>
      <c r="BU897" s="17">
        <v>0</v>
      </c>
      <c r="BV897">
        <v>0</v>
      </c>
      <c r="BW897">
        <v>0</v>
      </c>
      <c r="BX897">
        <v>1</v>
      </c>
      <c r="BY897" s="17">
        <v>0</v>
      </c>
      <c r="BZ897">
        <v>0</v>
      </c>
      <c r="CA897">
        <v>0</v>
      </c>
      <c r="CB897">
        <v>0</v>
      </c>
      <c r="CC897">
        <v>0</v>
      </c>
      <c r="CD897" s="17">
        <v>0</v>
      </c>
      <c r="CE897">
        <v>0</v>
      </c>
      <c r="CF897">
        <v>0</v>
      </c>
      <c r="CG897">
        <v>1</v>
      </c>
      <c r="CH897">
        <v>0</v>
      </c>
      <c r="CI897">
        <v>1</v>
      </c>
      <c r="CJ897">
        <v>0</v>
      </c>
      <c r="CK897">
        <v>1</v>
      </c>
      <c r="CL897">
        <v>0</v>
      </c>
      <c r="CM897">
        <v>0</v>
      </c>
      <c r="CN897">
        <v>0</v>
      </c>
      <c r="CO897">
        <v>1</v>
      </c>
      <c r="CP897" s="17">
        <v>0</v>
      </c>
      <c r="CQ897">
        <v>0</v>
      </c>
      <c r="CR897">
        <v>0</v>
      </c>
      <c r="CS897">
        <v>0</v>
      </c>
      <c r="CT897">
        <v>1</v>
      </c>
      <c r="CU897">
        <v>33</v>
      </c>
      <c r="DA897" s="33" t="s">
        <v>85</v>
      </c>
    </row>
    <row r="898" spans="1:105" x14ac:dyDescent="0.25">
      <c r="A898">
        <v>897</v>
      </c>
      <c r="B898">
        <v>62</v>
      </c>
      <c r="C898" s="24" t="s">
        <v>3951</v>
      </c>
      <c r="D898" s="12">
        <v>4.2679999999999998</v>
      </c>
      <c r="E898" s="13">
        <v>0.50080000000000002</v>
      </c>
      <c r="F898" s="7">
        <f t="shared" si="153"/>
        <v>8.5223642172523952</v>
      </c>
      <c r="G898" s="7">
        <f t="shared" ref="G898:G961" si="155">D898-E898</f>
        <v>3.7671999999999999</v>
      </c>
      <c r="H898" s="15">
        <f t="shared" ref="H898:H961" si="156">D898+E898</f>
        <v>4.7687999999999997</v>
      </c>
      <c r="I898" s="11">
        <f>IFERROR(F898/SQRT(F898^2+U898), "X")</f>
        <v>0.27743360268328471</v>
      </c>
      <c r="J898" s="32">
        <f>IFERROR(SQRT((1-I898^2)/U898), "X")</f>
        <v>3.2553596116164242E-2</v>
      </c>
      <c r="K898" s="32">
        <f t="shared" ref="K898:K961" si="157">IFERROR(1/J898, "X")</f>
        <v>30.718572425350498</v>
      </c>
      <c r="L898" s="8">
        <v>0</v>
      </c>
      <c r="M898" s="9">
        <v>1</v>
      </c>
      <c r="N898" s="8">
        <v>0</v>
      </c>
      <c r="O898" s="9">
        <v>0</v>
      </c>
      <c r="P898" s="9">
        <v>0</v>
      </c>
      <c r="Q898" s="9">
        <v>1</v>
      </c>
      <c r="R898" s="9">
        <v>0</v>
      </c>
      <c r="S898" s="8">
        <v>874</v>
      </c>
      <c r="T898" s="9">
        <v>2</v>
      </c>
      <c r="U898" s="9">
        <f t="shared" ref="U898:U961" si="158">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54"/>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v>0</v>
      </c>
      <c r="BU898" s="17">
        <v>0</v>
      </c>
      <c r="BV898">
        <v>0</v>
      </c>
      <c r="BW898">
        <v>0</v>
      </c>
      <c r="BX898">
        <v>1</v>
      </c>
      <c r="BY898" s="17">
        <v>0</v>
      </c>
      <c r="BZ898">
        <v>0</v>
      </c>
      <c r="CA898">
        <v>0</v>
      </c>
      <c r="CB898">
        <v>0</v>
      </c>
      <c r="CC898">
        <v>0</v>
      </c>
      <c r="CD898" s="17">
        <v>0</v>
      </c>
      <c r="CE898">
        <v>0</v>
      </c>
      <c r="CF898">
        <v>0</v>
      </c>
      <c r="CG898">
        <v>1</v>
      </c>
      <c r="CH898">
        <v>1</v>
      </c>
      <c r="CI898">
        <v>0</v>
      </c>
      <c r="CJ898">
        <v>0</v>
      </c>
      <c r="CK898">
        <v>0</v>
      </c>
      <c r="CL898">
        <v>1</v>
      </c>
      <c r="CM898">
        <v>0</v>
      </c>
      <c r="CN898">
        <v>0</v>
      </c>
      <c r="CO898">
        <v>0</v>
      </c>
      <c r="CP898" s="17">
        <v>0</v>
      </c>
      <c r="CQ898">
        <v>0</v>
      </c>
      <c r="CR898">
        <v>0</v>
      </c>
      <c r="CS898">
        <v>0</v>
      </c>
      <c r="CT898">
        <v>1</v>
      </c>
      <c r="CU898">
        <v>39</v>
      </c>
      <c r="DA898" s="33" t="s">
        <v>85</v>
      </c>
    </row>
    <row r="899" spans="1:105" x14ac:dyDescent="0.25">
      <c r="A899">
        <v>898</v>
      </c>
      <c r="B899">
        <v>62</v>
      </c>
      <c r="C899" s="24" t="s">
        <v>3951</v>
      </c>
      <c r="D899" s="12">
        <v>4.077</v>
      </c>
      <c r="E899" s="13">
        <v>0.4496</v>
      </c>
      <c r="F899" s="7">
        <f t="shared" si="153"/>
        <v>9.0680604982206408</v>
      </c>
      <c r="G899" s="7">
        <f t="shared" si="155"/>
        <v>3.6273999999999997</v>
      </c>
      <c r="H899" s="15">
        <f t="shared" si="156"/>
        <v>4.5266000000000002</v>
      </c>
      <c r="I899" s="11">
        <f>IFERROR(F899/SQRT(F899^2+U899), "X")</f>
        <v>0.28306887228097272</v>
      </c>
      <c r="J899" s="32">
        <f>IFERROR(SQRT((1-I899^2)/U899), "X")</f>
        <v>3.1216032616513446E-2</v>
      </c>
      <c r="K899" s="32">
        <f t="shared" si="157"/>
        <v>32.034820448995646</v>
      </c>
      <c r="L899" s="8">
        <v>0</v>
      </c>
      <c r="M899" s="9">
        <v>1</v>
      </c>
      <c r="N899" s="8">
        <v>0</v>
      </c>
      <c r="O899" s="9">
        <v>0</v>
      </c>
      <c r="P899" s="9">
        <v>0</v>
      </c>
      <c r="Q899" s="9">
        <v>1</v>
      </c>
      <c r="R899" s="9">
        <v>0</v>
      </c>
      <c r="S899" s="8">
        <v>947</v>
      </c>
      <c r="T899" s="9">
        <v>2</v>
      </c>
      <c r="U899" s="9">
        <f t="shared" si="158"/>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54"/>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v>0</v>
      </c>
      <c r="BU899" s="17">
        <v>0</v>
      </c>
      <c r="BV899">
        <v>0</v>
      </c>
      <c r="BW899">
        <v>0</v>
      </c>
      <c r="BX899">
        <v>1</v>
      </c>
      <c r="BY899" s="17">
        <v>0</v>
      </c>
      <c r="BZ899">
        <v>0</v>
      </c>
      <c r="CA899">
        <v>0</v>
      </c>
      <c r="CB899">
        <v>0</v>
      </c>
      <c r="CC899">
        <v>0</v>
      </c>
      <c r="CD899" s="17">
        <v>0</v>
      </c>
      <c r="CE899">
        <v>0</v>
      </c>
      <c r="CF899">
        <v>0</v>
      </c>
      <c r="CG899">
        <v>1</v>
      </c>
      <c r="CH899">
        <v>1</v>
      </c>
      <c r="CI899">
        <v>0</v>
      </c>
      <c r="CJ899">
        <v>0</v>
      </c>
      <c r="CK899">
        <v>0</v>
      </c>
      <c r="CL899">
        <v>1</v>
      </c>
      <c r="CM899">
        <v>0</v>
      </c>
      <c r="CN899">
        <v>0</v>
      </c>
      <c r="CO899">
        <v>0</v>
      </c>
      <c r="CP899" s="17">
        <v>0</v>
      </c>
      <c r="CQ899">
        <v>0</v>
      </c>
      <c r="CR899">
        <v>0</v>
      </c>
      <c r="CS899">
        <v>0</v>
      </c>
      <c r="CT899">
        <v>1</v>
      </c>
      <c r="CU899">
        <v>39</v>
      </c>
      <c r="DA899" s="33" t="s">
        <v>85</v>
      </c>
    </row>
    <row r="900" spans="1:105" x14ac:dyDescent="0.25">
      <c r="A900">
        <v>899</v>
      </c>
      <c r="B900">
        <v>62</v>
      </c>
      <c r="C900" s="24" t="s">
        <v>3951</v>
      </c>
      <c r="D900" s="12">
        <v>3.968</v>
      </c>
      <c r="E900" s="13">
        <v>0.59989999999999999</v>
      </c>
      <c r="F900" s="7">
        <f t="shared" si="153"/>
        <v>6.614435739289882</v>
      </c>
      <c r="G900" s="7">
        <f t="shared" si="155"/>
        <v>3.3681000000000001</v>
      </c>
      <c r="H900" s="15">
        <f t="shared" si="156"/>
        <v>4.5678999999999998</v>
      </c>
      <c r="I900" s="11">
        <f>IFERROR(F900/SQRT(F900^2+U900), "X")</f>
        <v>0.24569621253382809</v>
      </c>
      <c r="J900" s="32">
        <f>IFERROR(SQRT((1-I900^2)/U900), "X")</f>
        <v>3.7145453099557323E-2</v>
      </c>
      <c r="K900" s="32">
        <f t="shared" si="157"/>
        <v>26.92119536999045</v>
      </c>
      <c r="L900" s="8">
        <v>0</v>
      </c>
      <c r="M900" s="9">
        <v>1</v>
      </c>
      <c r="N900" s="8">
        <v>0</v>
      </c>
      <c r="O900" s="9">
        <v>0</v>
      </c>
      <c r="P900" s="9">
        <v>0</v>
      </c>
      <c r="Q900" s="9">
        <v>1</v>
      </c>
      <c r="R900" s="9">
        <v>0</v>
      </c>
      <c r="S900" s="8">
        <v>684</v>
      </c>
      <c r="T900" s="9">
        <v>2</v>
      </c>
      <c r="U900" s="9">
        <f t="shared" si="158"/>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54"/>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v>0</v>
      </c>
      <c r="BU900" s="17">
        <v>0</v>
      </c>
      <c r="BV900">
        <v>0</v>
      </c>
      <c r="BW900">
        <v>0</v>
      </c>
      <c r="BX900">
        <v>1</v>
      </c>
      <c r="BY900" s="17">
        <v>0</v>
      </c>
      <c r="BZ900">
        <v>0</v>
      </c>
      <c r="CA900">
        <v>0</v>
      </c>
      <c r="CB900">
        <v>0</v>
      </c>
      <c r="CC900">
        <v>0</v>
      </c>
      <c r="CD900" s="17">
        <v>0</v>
      </c>
      <c r="CE900">
        <v>0</v>
      </c>
      <c r="CF900">
        <v>0</v>
      </c>
      <c r="CG900">
        <v>1</v>
      </c>
      <c r="CH900">
        <v>1</v>
      </c>
      <c r="CI900">
        <v>0</v>
      </c>
      <c r="CJ900">
        <v>0</v>
      </c>
      <c r="CK900">
        <v>0</v>
      </c>
      <c r="CL900">
        <v>1</v>
      </c>
      <c r="CM900">
        <v>0</v>
      </c>
      <c r="CN900">
        <v>0</v>
      </c>
      <c r="CO900">
        <v>0</v>
      </c>
      <c r="CP900" s="17">
        <v>0</v>
      </c>
      <c r="CQ900">
        <v>0</v>
      </c>
      <c r="CR900">
        <v>0</v>
      </c>
      <c r="CS900">
        <v>0</v>
      </c>
      <c r="CT900">
        <v>1</v>
      </c>
      <c r="CU900">
        <v>39</v>
      </c>
      <c r="DA900" s="33" t="s">
        <v>85</v>
      </c>
    </row>
    <row r="901" spans="1:105" x14ac:dyDescent="0.25">
      <c r="A901">
        <v>900</v>
      </c>
      <c r="B901">
        <v>62</v>
      </c>
      <c r="C901" s="24" t="s">
        <v>3951</v>
      </c>
      <c r="D901" s="12">
        <v>4.8079999999999998</v>
      </c>
      <c r="E901" s="13">
        <v>0.22720000000000001</v>
      </c>
      <c r="F901" s="7">
        <f t="shared" si="153"/>
        <v>21.161971830985912</v>
      </c>
      <c r="G901" s="7">
        <f t="shared" si="155"/>
        <v>4.5808</v>
      </c>
      <c r="H901" s="15">
        <f t="shared" si="156"/>
        <v>5.0351999999999997</v>
      </c>
      <c r="I901" s="11">
        <f>IFERROR(F901/SQRT(F901^2+U901), "X")</f>
        <v>0.38877903256646729</v>
      </c>
      <c r="J901" s="32">
        <f>IFERROR(SQRT((1-I901^2)/U901), "X")</f>
        <v>1.8371588227766512E-2</v>
      </c>
      <c r="K901" s="32">
        <f t="shared" si="157"/>
        <v>54.431875328482306</v>
      </c>
      <c r="L901" s="8">
        <v>0</v>
      </c>
      <c r="M901" s="9">
        <v>1</v>
      </c>
      <c r="N901" s="8">
        <v>0</v>
      </c>
      <c r="O901" s="9">
        <v>0</v>
      </c>
      <c r="P901" s="9">
        <v>0</v>
      </c>
      <c r="Q901" s="9">
        <v>1</v>
      </c>
      <c r="R901" s="9">
        <v>0</v>
      </c>
      <c r="S901" s="8">
        <v>2518</v>
      </c>
      <c r="T901" s="9">
        <v>2</v>
      </c>
      <c r="U901" s="9">
        <f t="shared" si="158"/>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54"/>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v>0</v>
      </c>
      <c r="BU901" s="17">
        <v>0</v>
      </c>
      <c r="BV901">
        <v>0</v>
      </c>
      <c r="BW901">
        <v>0</v>
      </c>
      <c r="BX901">
        <v>1</v>
      </c>
      <c r="BY901" s="17">
        <v>0</v>
      </c>
      <c r="BZ901">
        <v>0</v>
      </c>
      <c r="CA901">
        <v>0</v>
      </c>
      <c r="CB901">
        <v>0</v>
      </c>
      <c r="CC901">
        <v>0</v>
      </c>
      <c r="CD901" s="17">
        <v>0</v>
      </c>
      <c r="CE901">
        <v>0</v>
      </c>
      <c r="CF901">
        <v>0</v>
      </c>
      <c r="CG901">
        <v>1</v>
      </c>
      <c r="CH901">
        <v>1</v>
      </c>
      <c r="CI901">
        <v>0</v>
      </c>
      <c r="CJ901">
        <v>0</v>
      </c>
      <c r="CK901">
        <v>0</v>
      </c>
      <c r="CL901">
        <v>1</v>
      </c>
      <c r="CM901">
        <v>0</v>
      </c>
      <c r="CN901">
        <v>0</v>
      </c>
      <c r="CO901">
        <v>0</v>
      </c>
      <c r="CP901" s="17">
        <v>0</v>
      </c>
      <c r="CQ901">
        <v>0</v>
      </c>
      <c r="CR901">
        <v>0</v>
      </c>
      <c r="CS901">
        <v>0</v>
      </c>
      <c r="CT901">
        <v>1</v>
      </c>
      <c r="CU901">
        <v>39</v>
      </c>
      <c r="DA901" s="33" t="s">
        <v>85</v>
      </c>
    </row>
    <row r="902" spans="1:105" x14ac:dyDescent="0.25">
      <c r="A902">
        <v>901</v>
      </c>
      <c r="B902">
        <v>62</v>
      </c>
      <c r="C902" s="24" t="s">
        <v>3951</v>
      </c>
      <c r="D902" s="12">
        <v>2.9990000000000001</v>
      </c>
      <c r="E902" s="13">
        <v>0.65780000000000005</v>
      </c>
      <c r="F902" s="7">
        <f t="shared" si="153"/>
        <v>4.5591365156582544</v>
      </c>
      <c r="G902" s="7">
        <f t="shared" si="155"/>
        <v>2.3412000000000002</v>
      </c>
      <c r="H902" s="15">
        <f t="shared" si="156"/>
        <v>3.6568000000000001</v>
      </c>
      <c r="I902" s="11">
        <f>IFERROR(F902/SQRT(F902^2+U902), "X")</f>
        <v>0.15405779067021458</v>
      </c>
      <c r="J902" s="32">
        <f>IFERROR(SQRT((1-I902^2)/U902), "X")</f>
        <v>3.3791001901589582E-2</v>
      </c>
      <c r="K902" s="32">
        <f t="shared" si="157"/>
        <v>29.593677124825305</v>
      </c>
      <c r="L902" s="8">
        <v>0</v>
      </c>
      <c r="M902" s="9">
        <v>1</v>
      </c>
      <c r="N902" s="8">
        <v>0</v>
      </c>
      <c r="O902" s="9">
        <v>0</v>
      </c>
      <c r="P902" s="9">
        <v>0</v>
      </c>
      <c r="Q902" s="9">
        <v>1</v>
      </c>
      <c r="R902" s="9">
        <v>0</v>
      </c>
      <c r="S902" s="8">
        <v>859</v>
      </c>
      <c r="T902" s="9">
        <v>3</v>
      </c>
      <c r="U902" s="9">
        <f t="shared" si="158"/>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54"/>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v>0</v>
      </c>
      <c r="BU902" s="17">
        <v>0</v>
      </c>
      <c r="BV902">
        <v>0</v>
      </c>
      <c r="BW902">
        <v>0</v>
      </c>
      <c r="BX902">
        <v>1</v>
      </c>
      <c r="BY902" s="17">
        <v>0</v>
      </c>
      <c r="BZ902">
        <v>0</v>
      </c>
      <c r="CA902">
        <v>0</v>
      </c>
      <c r="CB902">
        <v>0</v>
      </c>
      <c r="CC902">
        <v>0</v>
      </c>
      <c r="CD902" s="17">
        <v>0</v>
      </c>
      <c r="CE902">
        <v>0</v>
      </c>
      <c r="CF902">
        <v>0</v>
      </c>
      <c r="CG902">
        <v>1</v>
      </c>
      <c r="CH902">
        <v>1</v>
      </c>
      <c r="CI902">
        <v>0</v>
      </c>
      <c r="CJ902">
        <v>0</v>
      </c>
      <c r="CK902">
        <v>0</v>
      </c>
      <c r="CL902">
        <v>1</v>
      </c>
      <c r="CM902">
        <v>0</v>
      </c>
      <c r="CN902">
        <v>0</v>
      </c>
      <c r="CO902">
        <v>0</v>
      </c>
      <c r="CP902" s="17">
        <v>0</v>
      </c>
      <c r="CQ902">
        <v>0</v>
      </c>
      <c r="CR902">
        <v>0</v>
      </c>
      <c r="CS902">
        <v>0</v>
      </c>
      <c r="CT902">
        <v>1</v>
      </c>
      <c r="CU902">
        <v>39</v>
      </c>
      <c r="DA902" s="33" t="s">
        <v>85</v>
      </c>
    </row>
    <row r="903" spans="1:105" x14ac:dyDescent="0.25">
      <c r="A903">
        <v>902</v>
      </c>
      <c r="B903">
        <v>62</v>
      </c>
      <c r="C903" s="24" t="s">
        <v>3951</v>
      </c>
      <c r="D903" s="12">
        <v>2.415</v>
      </c>
      <c r="E903" s="13">
        <v>0.58289999999999997</v>
      </c>
      <c r="F903" s="7">
        <f t="shared" si="153"/>
        <v>4.1430777148739066</v>
      </c>
      <c r="G903" s="7">
        <f t="shared" si="155"/>
        <v>1.8321000000000001</v>
      </c>
      <c r="H903" s="15">
        <f t="shared" si="156"/>
        <v>2.9979</v>
      </c>
      <c r="I903" s="11">
        <f>IFERROR(F903/SQRT(F903^2+U903), "X")</f>
        <v>0.13405525975132729</v>
      </c>
      <c r="J903" s="32">
        <f>IFERROR(SQRT((1-I903^2)/U903), "X")</f>
        <v>3.2356443440599861E-2</v>
      </c>
      <c r="K903" s="32">
        <f t="shared" si="157"/>
        <v>30.905745306520032</v>
      </c>
      <c r="L903" s="8">
        <v>0</v>
      </c>
      <c r="M903" s="9">
        <v>1</v>
      </c>
      <c r="N903" s="8">
        <v>0</v>
      </c>
      <c r="O903" s="9">
        <v>0</v>
      </c>
      <c r="P903" s="9">
        <v>0</v>
      </c>
      <c r="Q903" s="9">
        <v>1</v>
      </c>
      <c r="R903" s="9">
        <v>0</v>
      </c>
      <c r="S903" s="8">
        <v>942</v>
      </c>
      <c r="T903" s="9">
        <v>3</v>
      </c>
      <c r="U903" s="9">
        <f t="shared" si="158"/>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54"/>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v>0</v>
      </c>
      <c r="BU903" s="17">
        <v>0</v>
      </c>
      <c r="BV903">
        <v>0</v>
      </c>
      <c r="BW903">
        <v>0</v>
      </c>
      <c r="BX903">
        <v>1</v>
      </c>
      <c r="BY903" s="17">
        <v>0</v>
      </c>
      <c r="BZ903">
        <v>0</v>
      </c>
      <c r="CA903">
        <v>0</v>
      </c>
      <c r="CB903">
        <v>0</v>
      </c>
      <c r="CC903">
        <v>0</v>
      </c>
      <c r="CD903" s="17">
        <v>0</v>
      </c>
      <c r="CE903">
        <v>0</v>
      </c>
      <c r="CF903">
        <v>0</v>
      </c>
      <c r="CG903">
        <v>1</v>
      </c>
      <c r="CH903">
        <v>1</v>
      </c>
      <c r="CI903">
        <v>0</v>
      </c>
      <c r="CJ903">
        <v>0</v>
      </c>
      <c r="CK903">
        <v>0</v>
      </c>
      <c r="CL903">
        <v>1</v>
      </c>
      <c r="CM903">
        <v>0</v>
      </c>
      <c r="CN903">
        <v>0</v>
      </c>
      <c r="CO903">
        <v>0</v>
      </c>
      <c r="CP903" s="17">
        <v>0</v>
      </c>
      <c r="CQ903">
        <v>0</v>
      </c>
      <c r="CR903">
        <v>0</v>
      </c>
      <c r="CS903">
        <v>0</v>
      </c>
      <c r="CT903">
        <v>1</v>
      </c>
      <c r="CU903">
        <v>39</v>
      </c>
      <c r="DA903" s="33" t="s">
        <v>85</v>
      </c>
    </row>
    <row r="904" spans="1:105" x14ac:dyDescent="0.25">
      <c r="A904">
        <v>903</v>
      </c>
      <c r="B904">
        <v>62</v>
      </c>
      <c r="C904" s="24" t="s">
        <v>3951</v>
      </c>
      <c r="D904" s="12">
        <v>1.556</v>
      </c>
      <c r="E904" s="13">
        <v>0.74</v>
      </c>
      <c r="F904" s="7">
        <f t="shared" si="153"/>
        <v>2.102702702702703</v>
      </c>
      <c r="G904" s="7">
        <f t="shared" si="155"/>
        <v>0.81600000000000006</v>
      </c>
      <c r="H904" s="15">
        <f t="shared" si="156"/>
        <v>2.2960000000000003</v>
      </c>
      <c r="I904" s="11">
        <f>IFERROR(F904/SQRT(F904^2+U904), "X")</f>
        <v>8.0432876248302226E-2</v>
      </c>
      <c r="J904" s="32">
        <f>IFERROR(SQRT((1-I904^2)/U904), "X")</f>
        <v>3.8252139089809532E-2</v>
      </c>
      <c r="K904" s="32">
        <f t="shared" si="157"/>
        <v>26.142328868254129</v>
      </c>
      <c r="L904" s="8">
        <v>0</v>
      </c>
      <c r="M904" s="9">
        <v>1</v>
      </c>
      <c r="N904" s="8">
        <v>0</v>
      </c>
      <c r="O904" s="9">
        <v>0</v>
      </c>
      <c r="P904" s="9">
        <v>0</v>
      </c>
      <c r="Q904" s="9">
        <v>1</v>
      </c>
      <c r="R904" s="9">
        <v>0</v>
      </c>
      <c r="S904" s="8">
        <v>683</v>
      </c>
      <c r="T904" s="9">
        <v>3</v>
      </c>
      <c r="U904" s="9">
        <f t="shared" si="158"/>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54"/>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v>0</v>
      </c>
      <c r="BU904" s="17">
        <v>0</v>
      </c>
      <c r="BV904">
        <v>0</v>
      </c>
      <c r="BW904">
        <v>0</v>
      </c>
      <c r="BX904">
        <v>1</v>
      </c>
      <c r="BY904" s="17">
        <v>0</v>
      </c>
      <c r="BZ904">
        <v>0</v>
      </c>
      <c r="CA904">
        <v>0</v>
      </c>
      <c r="CB904">
        <v>0</v>
      </c>
      <c r="CC904">
        <v>0</v>
      </c>
      <c r="CD904" s="17">
        <v>0</v>
      </c>
      <c r="CE904">
        <v>0</v>
      </c>
      <c r="CF904">
        <v>0</v>
      </c>
      <c r="CG904">
        <v>1</v>
      </c>
      <c r="CH904">
        <v>1</v>
      </c>
      <c r="CI904">
        <v>0</v>
      </c>
      <c r="CJ904">
        <v>0</v>
      </c>
      <c r="CK904">
        <v>0</v>
      </c>
      <c r="CL904">
        <v>1</v>
      </c>
      <c r="CM904">
        <v>0</v>
      </c>
      <c r="CN904">
        <v>0</v>
      </c>
      <c r="CO904">
        <v>0</v>
      </c>
      <c r="CP904" s="17">
        <v>0</v>
      </c>
      <c r="CQ904">
        <v>0</v>
      </c>
      <c r="CR904">
        <v>0</v>
      </c>
      <c r="CS904">
        <v>0</v>
      </c>
      <c r="CT904">
        <v>1</v>
      </c>
      <c r="CU904">
        <v>39</v>
      </c>
      <c r="DA904" s="33" t="s">
        <v>85</v>
      </c>
    </row>
    <row r="905" spans="1:105" x14ac:dyDescent="0.25">
      <c r="A905">
        <v>904</v>
      </c>
      <c r="B905">
        <v>62</v>
      </c>
      <c r="C905" s="24" t="s">
        <v>3951</v>
      </c>
      <c r="D905" s="12">
        <v>3.3570000000000002</v>
      </c>
      <c r="E905" s="13">
        <v>0.25380000000000003</v>
      </c>
      <c r="F905" s="7">
        <f t="shared" si="153"/>
        <v>13.226950354609929</v>
      </c>
      <c r="G905" s="7">
        <f t="shared" si="155"/>
        <v>3.1032000000000002</v>
      </c>
      <c r="H905" s="15">
        <f t="shared" si="156"/>
        <v>3.6108000000000002</v>
      </c>
      <c r="I905" s="11">
        <f>IFERROR(F905/SQRT(F905^2+U905), "X")</f>
        <v>0.25507516789330476</v>
      </c>
      <c r="J905" s="32">
        <f>IFERROR(SQRT((1-I905^2)/U905), "X")</f>
        <v>1.9284503309895965E-2</v>
      </c>
      <c r="K905" s="32">
        <f t="shared" si="157"/>
        <v>51.855107903496986</v>
      </c>
      <c r="L905" s="8">
        <v>0</v>
      </c>
      <c r="M905" s="9">
        <v>1</v>
      </c>
      <c r="N905" s="8">
        <v>0</v>
      </c>
      <c r="O905" s="9">
        <v>0</v>
      </c>
      <c r="P905" s="9">
        <v>0</v>
      </c>
      <c r="Q905" s="9">
        <v>1</v>
      </c>
      <c r="R905" s="9">
        <v>0</v>
      </c>
      <c r="S905" s="8">
        <v>2518</v>
      </c>
      <c r="T905" s="9">
        <v>3</v>
      </c>
      <c r="U905" s="9">
        <f t="shared" si="158"/>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54"/>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v>0</v>
      </c>
      <c r="BU905" s="17">
        <v>0</v>
      </c>
      <c r="BV905">
        <v>0</v>
      </c>
      <c r="BW905">
        <v>0</v>
      </c>
      <c r="BX905">
        <v>1</v>
      </c>
      <c r="BY905" s="17">
        <v>0</v>
      </c>
      <c r="BZ905">
        <v>0</v>
      </c>
      <c r="CA905">
        <v>0</v>
      </c>
      <c r="CB905">
        <v>0</v>
      </c>
      <c r="CC905">
        <v>0</v>
      </c>
      <c r="CD905" s="17">
        <v>0</v>
      </c>
      <c r="CE905">
        <v>0</v>
      </c>
      <c r="CF905">
        <v>0</v>
      </c>
      <c r="CG905">
        <v>1</v>
      </c>
      <c r="CH905">
        <v>1</v>
      </c>
      <c r="CI905">
        <v>0</v>
      </c>
      <c r="CJ905">
        <v>0</v>
      </c>
      <c r="CK905">
        <v>0</v>
      </c>
      <c r="CL905">
        <v>1</v>
      </c>
      <c r="CM905">
        <v>0</v>
      </c>
      <c r="CN905">
        <v>0</v>
      </c>
      <c r="CO905">
        <v>0</v>
      </c>
      <c r="CP905" s="17">
        <v>0</v>
      </c>
      <c r="CQ905">
        <v>0</v>
      </c>
      <c r="CR905">
        <v>0</v>
      </c>
      <c r="CS905">
        <v>0</v>
      </c>
      <c r="CT905">
        <v>1</v>
      </c>
      <c r="CU905">
        <v>39</v>
      </c>
      <c r="DA905" s="33" t="s">
        <v>85</v>
      </c>
    </row>
    <row r="906" spans="1:105" x14ac:dyDescent="0.25">
      <c r="A906">
        <v>905</v>
      </c>
      <c r="B906">
        <v>62</v>
      </c>
      <c r="C906" s="24" t="s">
        <v>3951</v>
      </c>
      <c r="D906" s="12">
        <v>4.4290000000000003</v>
      </c>
      <c r="E906" s="13">
        <v>0.49509999999999998</v>
      </c>
      <c r="F906" s="7">
        <f t="shared" si="153"/>
        <v>8.9456675419107263</v>
      </c>
      <c r="G906" s="7">
        <f t="shared" si="155"/>
        <v>3.9339000000000004</v>
      </c>
      <c r="H906" s="15">
        <f t="shared" si="156"/>
        <v>4.9241000000000001</v>
      </c>
      <c r="I906" s="11">
        <f>IFERROR(F906/SQRT(F906^2+U906), "X")</f>
        <v>0.29007933725999008</v>
      </c>
      <c r="J906" s="32">
        <f>IFERROR(SQRT((1-I906^2)/U906), "X")</f>
        <v>3.2426796088828418E-2</v>
      </c>
      <c r="K906" s="32">
        <f t="shared" si="157"/>
        <v>30.838692705275221</v>
      </c>
      <c r="L906" s="8">
        <v>0</v>
      </c>
      <c r="M906" s="9">
        <v>1</v>
      </c>
      <c r="N906" s="8">
        <v>0</v>
      </c>
      <c r="O906" s="9">
        <v>0</v>
      </c>
      <c r="P906" s="9">
        <v>0</v>
      </c>
      <c r="Q906" s="9">
        <v>1</v>
      </c>
      <c r="R906" s="9">
        <v>0</v>
      </c>
      <c r="S906" s="8">
        <v>874</v>
      </c>
      <c r="T906" s="9">
        <v>2</v>
      </c>
      <c r="U906" s="9">
        <f t="shared" si="158"/>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54"/>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v>0</v>
      </c>
      <c r="BU906" s="17">
        <v>0</v>
      </c>
      <c r="BV906">
        <v>0</v>
      </c>
      <c r="BW906">
        <v>0</v>
      </c>
      <c r="BX906">
        <v>1</v>
      </c>
      <c r="BY906" s="17">
        <v>0</v>
      </c>
      <c r="BZ906">
        <v>0</v>
      </c>
      <c r="CA906">
        <v>0</v>
      </c>
      <c r="CB906">
        <v>0</v>
      </c>
      <c r="CC906">
        <v>0</v>
      </c>
      <c r="CD906" s="17">
        <v>0</v>
      </c>
      <c r="CE906">
        <v>0</v>
      </c>
      <c r="CF906">
        <v>0</v>
      </c>
      <c r="CG906">
        <v>1</v>
      </c>
      <c r="CH906">
        <v>1</v>
      </c>
      <c r="CI906">
        <v>0</v>
      </c>
      <c r="CJ906">
        <v>0</v>
      </c>
      <c r="CK906">
        <v>1</v>
      </c>
      <c r="CL906">
        <v>1</v>
      </c>
      <c r="CM906">
        <v>0</v>
      </c>
      <c r="CN906">
        <v>0</v>
      </c>
      <c r="CO906">
        <v>0</v>
      </c>
      <c r="CP906" s="17">
        <v>0</v>
      </c>
      <c r="CQ906">
        <v>0</v>
      </c>
      <c r="CR906">
        <v>0</v>
      </c>
      <c r="CS906">
        <v>0</v>
      </c>
      <c r="CT906">
        <v>1</v>
      </c>
      <c r="CU906">
        <v>39</v>
      </c>
      <c r="DA906" s="33" t="s">
        <v>85</v>
      </c>
    </row>
    <row r="907" spans="1:105" x14ac:dyDescent="0.25">
      <c r="A907">
        <v>906</v>
      </c>
      <c r="B907">
        <v>62</v>
      </c>
      <c r="C907" s="24" t="s">
        <v>3951</v>
      </c>
      <c r="D907" s="12">
        <v>4.1890000000000001</v>
      </c>
      <c r="E907" s="13">
        <v>0.44290000000000002</v>
      </c>
      <c r="F907" s="7">
        <f t="shared" si="153"/>
        <v>9.4581169564235719</v>
      </c>
      <c r="G907" s="7">
        <f t="shared" si="155"/>
        <v>3.7461000000000002</v>
      </c>
      <c r="H907" s="15">
        <f t="shared" si="156"/>
        <v>4.6318999999999999</v>
      </c>
      <c r="I907" s="11">
        <f>IFERROR(F907/SQRT(F907^2+U907), "X")</f>
        <v>0.29421085325313495</v>
      </c>
      <c r="J907" s="32">
        <f>IFERROR(SQRT((1-I907^2)/U907), "X")</f>
        <v>3.1106704919029234E-2</v>
      </c>
      <c r="K907" s="32">
        <f t="shared" si="157"/>
        <v>32.147410103480922</v>
      </c>
      <c r="L907" s="8">
        <v>0</v>
      </c>
      <c r="M907" s="9">
        <v>1</v>
      </c>
      <c r="N907" s="8">
        <v>0</v>
      </c>
      <c r="O907" s="9">
        <v>0</v>
      </c>
      <c r="P907" s="9">
        <v>0</v>
      </c>
      <c r="Q907" s="9">
        <v>1</v>
      </c>
      <c r="R907" s="9">
        <v>0</v>
      </c>
      <c r="S907" s="8">
        <v>947</v>
      </c>
      <c r="T907" s="9">
        <v>2</v>
      </c>
      <c r="U907" s="9">
        <f t="shared" si="158"/>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54"/>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v>0</v>
      </c>
      <c r="BU907" s="17">
        <v>0</v>
      </c>
      <c r="BV907">
        <v>0</v>
      </c>
      <c r="BW907">
        <v>0</v>
      </c>
      <c r="BX907">
        <v>1</v>
      </c>
      <c r="BY907" s="17">
        <v>0</v>
      </c>
      <c r="BZ907">
        <v>0</v>
      </c>
      <c r="CA907">
        <v>0</v>
      </c>
      <c r="CB907">
        <v>0</v>
      </c>
      <c r="CC907">
        <v>0</v>
      </c>
      <c r="CD907" s="17">
        <v>0</v>
      </c>
      <c r="CE907">
        <v>0</v>
      </c>
      <c r="CF907">
        <v>0</v>
      </c>
      <c r="CG907">
        <v>1</v>
      </c>
      <c r="CH907">
        <v>1</v>
      </c>
      <c r="CI907">
        <v>0</v>
      </c>
      <c r="CJ907">
        <v>0</v>
      </c>
      <c r="CK907">
        <v>1</v>
      </c>
      <c r="CL907">
        <v>1</v>
      </c>
      <c r="CM907">
        <v>0</v>
      </c>
      <c r="CN907">
        <v>0</v>
      </c>
      <c r="CO907">
        <v>0</v>
      </c>
      <c r="CP907" s="17">
        <v>0</v>
      </c>
      <c r="CQ907">
        <v>0</v>
      </c>
      <c r="CR907">
        <v>0</v>
      </c>
      <c r="CS907">
        <v>0</v>
      </c>
      <c r="CT907">
        <v>1</v>
      </c>
      <c r="CU907">
        <v>39</v>
      </c>
      <c r="DA907" s="33" t="s">
        <v>85</v>
      </c>
    </row>
    <row r="908" spans="1:105" x14ac:dyDescent="0.25">
      <c r="A908">
        <v>907</v>
      </c>
      <c r="B908">
        <v>62</v>
      </c>
      <c r="C908" s="24" t="s">
        <v>3951</v>
      </c>
      <c r="D908" s="12">
        <v>4.0449999999999999</v>
      </c>
      <c r="E908" s="13">
        <v>0.59989999999999999</v>
      </c>
      <c r="F908" s="7">
        <f t="shared" si="153"/>
        <v>6.7427904650775128</v>
      </c>
      <c r="G908" s="7">
        <f t="shared" si="155"/>
        <v>3.4451000000000001</v>
      </c>
      <c r="H908" s="15">
        <f t="shared" si="156"/>
        <v>4.6448999999999998</v>
      </c>
      <c r="I908" s="11">
        <f>IFERROR(F908/SQRT(F908^2+U908), "X")</f>
        <v>0.25660715362909847</v>
      </c>
      <c r="J908" s="32">
        <f>IFERROR(SQRT((1-I908^2)/U908), "X")</f>
        <v>3.8056521993101652E-2</v>
      </c>
      <c r="K908" s="32">
        <f t="shared" si="157"/>
        <v>26.276704954311533</v>
      </c>
      <c r="L908" s="8">
        <v>0</v>
      </c>
      <c r="M908" s="9">
        <v>1</v>
      </c>
      <c r="N908" s="8">
        <v>0</v>
      </c>
      <c r="O908" s="9">
        <v>0</v>
      </c>
      <c r="P908" s="9">
        <v>0</v>
      </c>
      <c r="Q908" s="9">
        <v>1</v>
      </c>
      <c r="R908" s="9">
        <v>0</v>
      </c>
      <c r="S908" s="8">
        <v>648</v>
      </c>
      <c r="T908" s="9">
        <v>2</v>
      </c>
      <c r="U908" s="9">
        <f t="shared" si="158"/>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54"/>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v>0</v>
      </c>
      <c r="BU908" s="17">
        <v>0</v>
      </c>
      <c r="BV908">
        <v>0</v>
      </c>
      <c r="BW908">
        <v>0</v>
      </c>
      <c r="BX908">
        <v>1</v>
      </c>
      <c r="BY908" s="17">
        <v>0</v>
      </c>
      <c r="BZ908">
        <v>0</v>
      </c>
      <c r="CA908">
        <v>0</v>
      </c>
      <c r="CB908">
        <v>0</v>
      </c>
      <c r="CC908">
        <v>0</v>
      </c>
      <c r="CD908" s="17">
        <v>0</v>
      </c>
      <c r="CE908">
        <v>0</v>
      </c>
      <c r="CF908">
        <v>0</v>
      </c>
      <c r="CG908">
        <v>1</v>
      </c>
      <c r="CH908">
        <v>1</v>
      </c>
      <c r="CI908">
        <v>0</v>
      </c>
      <c r="CJ908">
        <v>0</v>
      </c>
      <c r="CK908">
        <v>1</v>
      </c>
      <c r="CL908">
        <v>1</v>
      </c>
      <c r="CM908">
        <v>0</v>
      </c>
      <c r="CN908">
        <v>0</v>
      </c>
      <c r="CO908">
        <v>0</v>
      </c>
      <c r="CP908" s="17">
        <v>0</v>
      </c>
      <c r="CQ908">
        <v>0</v>
      </c>
      <c r="CR908">
        <v>0</v>
      </c>
      <c r="CS908">
        <v>0</v>
      </c>
      <c r="CT908">
        <v>1</v>
      </c>
      <c r="CU908">
        <v>39</v>
      </c>
      <c r="DA908" s="33" t="s">
        <v>85</v>
      </c>
    </row>
    <row r="909" spans="1:105" x14ac:dyDescent="0.25">
      <c r="A909">
        <v>908</v>
      </c>
      <c r="B909">
        <v>62</v>
      </c>
      <c r="C909" s="24" t="s">
        <v>3951</v>
      </c>
      <c r="D909" s="12">
        <v>4.8689999999999998</v>
      </c>
      <c r="E909" s="13">
        <v>0.22600000000000001</v>
      </c>
      <c r="F909" s="7">
        <f t="shared" ref="F909:F917" si="159">D909/E909</f>
        <v>21.544247787610619</v>
      </c>
      <c r="G909" s="7">
        <f t="shared" si="155"/>
        <v>4.6429999999999998</v>
      </c>
      <c r="H909" s="15">
        <f t="shared" si="156"/>
        <v>5.0949999999999998</v>
      </c>
      <c r="I909" s="11">
        <f>IFERROR(F909/SQRT(F909^2+U909), "X")</f>
        <v>0.39471607531309572</v>
      </c>
      <c r="J909" s="32">
        <f>IFERROR(SQRT((1-I909^2)/U909), "X")</f>
        <v>1.8321181561051475E-2</v>
      </c>
      <c r="K909" s="32">
        <f t="shared" si="157"/>
        <v>54.581632558342967</v>
      </c>
      <c r="L909" s="8">
        <v>0</v>
      </c>
      <c r="M909" s="9">
        <v>1</v>
      </c>
      <c r="N909" s="8">
        <v>0</v>
      </c>
      <c r="O909" s="9">
        <v>0</v>
      </c>
      <c r="P909" s="9">
        <v>0</v>
      </c>
      <c r="Q909" s="9">
        <v>1</v>
      </c>
      <c r="R909" s="9">
        <v>0</v>
      </c>
      <c r="S909" s="8">
        <v>2518</v>
      </c>
      <c r="T909" s="9">
        <v>2</v>
      </c>
      <c r="U909" s="9">
        <f t="shared" si="158"/>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54"/>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v>0</v>
      </c>
      <c r="BU909" s="17">
        <v>0</v>
      </c>
      <c r="BV909">
        <v>0</v>
      </c>
      <c r="BW909">
        <v>0</v>
      </c>
      <c r="BX909">
        <v>1</v>
      </c>
      <c r="BY909" s="17">
        <v>0</v>
      </c>
      <c r="BZ909">
        <v>0</v>
      </c>
      <c r="CA909">
        <v>0</v>
      </c>
      <c r="CB909">
        <v>0</v>
      </c>
      <c r="CC909">
        <v>0</v>
      </c>
      <c r="CD909" s="17">
        <v>0</v>
      </c>
      <c r="CE909">
        <v>0</v>
      </c>
      <c r="CF909">
        <v>0</v>
      </c>
      <c r="CG909">
        <v>1</v>
      </c>
      <c r="CH909">
        <v>1</v>
      </c>
      <c r="CI909">
        <v>0</v>
      </c>
      <c r="CJ909">
        <v>0</v>
      </c>
      <c r="CK909">
        <v>1</v>
      </c>
      <c r="CL909">
        <v>1</v>
      </c>
      <c r="CM909">
        <v>0</v>
      </c>
      <c r="CN909">
        <v>0</v>
      </c>
      <c r="CO909">
        <v>0</v>
      </c>
      <c r="CP909" s="17">
        <v>0</v>
      </c>
      <c r="CQ909">
        <v>0</v>
      </c>
      <c r="CR909">
        <v>0</v>
      </c>
      <c r="CS909">
        <v>0</v>
      </c>
      <c r="CT909">
        <v>1</v>
      </c>
      <c r="CU909">
        <v>39</v>
      </c>
      <c r="DA909" s="33" t="s">
        <v>85</v>
      </c>
    </row>
    <row r="910" spans="1:105" x14ac:dyDescent="0.25">
      <c r="A910">
        <v>909</v>
      </c>
      <c r="B910">
        <v>62</v>
      </c>
      <c r="C910" s="24" t="s">
        <v>3951</v>
      </c>
      <c r="D910" s="12">
        <v>2.4340000000000002</v>
      </c>
      <c r="E910" s="13">
        <v>0.91990000000000005</v>
      </c>
      <c r="F910" s="7">
        <f t="shared" si="159"/>
        <v>2.6459397760626153</v>
      </c>
      <c r="G910" s="7">
        <f t="shared" si="155"/>
        <v>1.5141</v>
      </c>
      <c r="H910" s="15">
        <f t="shared" si="156"/>
        <v>3.3539000000000003</v>
      </c>
      <c r="I910" s="11">
        <f>IFERROR(F910/SQRT(F910^2+U910), "X")</f>
        <v>0.12745028691767002</v>
      </c>
      <c r="J910" s="32">
        <f>IFERROR(SQRT((1-I910^2)/U910), "X")</f>
        <v>4.8168249357257456E-2</v>
      </c>
      <c r="K910" s="32">
        <f t="shared" si="157"/>
        <v>20.760563511103214</v>
      </c>
      <c r="L910" s="8">
        <v>0</v>
      </c>
      <c r="M910" s="9">
        <v>1</v>
      </c>
      <c r="N910" s="8">
        <v>0</v>
      </c>
      <c r="O910" s="9">
        <v>0</v>
      </c>
      <c r="P910" s="9">
        <v>0</v>
      </c>
      <c r="Q910" s="9">
        <v>1</v>
      </c>
      <c r="R910" s="9">
        <v>0</v>
      </c>
      <c r="S910" s="8">
        <v>426</v>
      </c>
      <c r="T910" s="9">
        <v>1</v>
      </c>
      <c r="U910" s="9">
        <f t="shared" si="158"/>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54"/>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v>0</v>
      </c>
      <c r="BU910" s="17">
        <v>0</v>
      </c>
      <c r="BV910">
        <v>0</v>
      </c>
      <c r="BW910">
        <v>0</v>
      </c>
      <c r="BX910">
        <v>1</v>
      </c>
      <c r="BY910" s="17">
        <v>0</v>
      </c>
      <c r="BZ910">
        <v>0</v>
      </c>
      <c r="CA910">
        <v>0</v>
      </c>
      <c r="CB910">
        <v>0</v>
      </c>
      <c r="CC910">
        <v>0</v>
      </c>
      <c r="CD910" s="17">
        <v>0</v>
      </c>
      <c r="CE910">
        <v>0</v>
      </c>
      <c r="CF910">
        <v>0</v>
      </c>
      <c r="CG910">
        <v>1</v>
      </c>
      <c r="CH910">
        <v>1</v>
      </c>
      <c r="CI910">
        <v>0</v>
      </c>
      <c r="CJ910">
        <v>0</v>
      </c>
      <c r="CK910">
        <v>0</v>
      </c>
      <c r="CL910">
        <v>1</v>
      </c>
      <c r="CM910">
        <v>0</v>
      </c>
      <c r="CN910">
        <v>0</v>
      </c>
      <c r="CO910">
        <v>0</v>
      </c>
      <c r="CP910" s="17">
        <v>0</v>
      </c>
      <c r="CQ910">
        <v>0</v>
      </c>
      <c r="CR910">
        <v>0</v>
      </c>
      <c r="CS910">
        <v>0</v>
      </c>
      <c r="CT910">
        <v>1</v>
      </c>
      <c r="CU910">
        <v>39</v>
      </c>
      <c r="DA910" s="33" t="s">
        <v>85</v>
      </c>
    </row>
    <row r="911" spans="1:105" x14ac:dyDescent="0.25">
      <c r="A911">
        <v>910</v>
      </c>
      <c r="B911">
        <v>62</v>
      </c>
      <c r="C911" s="24" t="s">
        <v>3951</v>
      </c>
      <c r="D911" s="12">
        <v>1.5780000000000001</v>
      </c>
      <c r="E911" s="13">
        <v>0.74250000000000005</v>
      </c>
      <c r="F911" s="7">
        <f t="shared" si="159"/>
        <v>2.1252525252525252</v>
      </c>
      <c r="G911" s="7">
        <f t="shared" si="155"/>
        <v>0.83550000000000002</v>
      </c>
      <c r="H911" s="15">
        <f t="shared" si="156"/>
        <v>2.3205</v>
      </c>
      <c r="I911" s="11">
        <f>IFERROR(F911/SQRT(F911^2+U911), "X")</f>
        <v>9.8395886809123978E-2</v>
      </c>
      <c r="J911" s="32">
        <f>IFERROR(SQRT((1-I911^2)/U911), "X")</f>
        <v>4.6298444838893886E-2</v>
      </c>
      <c r="K911" s="32">
        <f t="shared" si="157"/>
        <v>21.598997622484525</v>
      </c>
      <c r="L911" s="8">
        <v>0</v>
      </c>
      <c r="M911" s="9">
        <v>1</v>
      </c>
      <c r="N911" s="8">
        <v>0</v>
      </c>
      <c r="O911" s="9">
        <v>0</v>
      </c>
      <c r="P911" s="9">
        <v>0</v>
      </c>
      <c r="Q911" s="9">
        <v>1</v>
      </c>
      <c r="R911" s="9">
        <v>0</v>
      </c>
      <c r="S911" s="8">
        <v>464</v>
      </c>
      <c r="T911" s="9">
        <v>1</v>
      </c>
      <c r="U911" s="9">
        <f t="shared" si="158"/>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54"/>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v>0</v>
      </c>
      <c r="BU911" s="17">
        <v>0</v>
      </c>
      <c r="BV911">
        <v>0</v>
      </c>
      <c r="BW911">
        <v>0</v>
      </c>
      <c r="BX911">
        <v>1</v>
      </c>
      <c r="BY911" s="17">
        <v>0</v>
      </c>
      <c r="BZ911">
        <v>0</v>
      </c>
      <c r="CA911">
        <v>0</v>
      </c>
      <c r="CB911">
        <v>0</v>
      </c>
      <c r="CC911">
        <v>0</v>
      </c>
      <c r="CD911" s="17">
        <v>0</v>
      </c>
      <c r="CE911">
        <v>0</v>
      </c>
      <c r="CF911">
        <v>0</v>
      </c>
      <c r="CG911">
        <v>1</v>
      </c>
      <c r="CH911">
        <v>1</v>
      </c>
      <c r="CI911">
        <v>0</v>
      </c>
      <c r="CJ911">
        <v>0</v>
      </c>
      <c r="CK911">
        <v>0</v>
      </c>
      <c r="CL911">
        <v>1</v>
      </c>
      <c r="CM911">
        <v>0</v>
      </c>
      <c r="CN911">
        <v>0</v>
      </c>
      <c r="CO911">
        <v>0</v>
      </c>
      <c r="CP911" s="17">
        <v>0</v>
      </c>
      <c r="CQ911">
        <v>0</v>
      </c>
      <c r="CR911">
        <v>0</v>
      </c>
      <c r="CS911">
        <v>0</v>
      </c>
      <c r="CT911">
        <v>1</v>
      </c>
      <c r="CU911">
        <v>39</v>
      </c>
      <c r="DA911" s="33" t="s">
        <v>85</v>
      </c>
    </row>
    <row r="912" spans="1:105" x14ac:dyDescent="0.25">
      <c r="A912">
        <v>911</v>
      </c>
      <c r="B912">
        <v>62</v>
      </c>
      <c r="C912" s="24" t="s">
        <v>3951</v>
      </c>
      <c r="D912" s="12">
        <v>1.8879999999999999</v>
      </c>
      <c r="E912" s="13">
        <v>1.0250999999999999</v>
      </c>
      <c r="F912" s="7">
        <f t="shared" si="159"/>
        <v>1.8417715344844405</v>
      </c>
      <c r="G912" s="7">
        <f t="shared" si="155"/>
        <v>0.8629</v>
      </c>
      <c r="H912" s="15">
        <f t="shared" si="156"/>
        <v>2.9131</v>
      </c>
      <c r="I912" s="11">
        <f>IFERROR(F912/SQRT(F912^2+U912), "X")</f>
        <v>9.6748977134979888E-2</v>
      </c>
      <c r="J912" s="32">
        <f>IFERROR(SQRT((1-I912^2)/U912), "X")</f>
        <v>5.2530390074718158E-2</v>
      </c>
      <c r="K912" s="32">
        <f t="shared" si="157"/>
        <v>19.03659954890151</v>
      </c>
      <c r="L912" s="8">
        <v>0</v>
      </c>
      <c r="M912" s="9">
        <v>1</v>
      </c>
      <c r="N912" s="8">
        <v>0</v>
      </c>
      <c r="O912" s="9">
        <v>0</v>
      </c>
      <c r="P912" s="9">
        <v>0</v>
      </c>
      <c r="Q912" s="9">
        <v>1</v>
      </c>
      <c r="R912" s="9">
        <v>0</v>
      </c>
      <c r="S912" s="8">
        <v>361</v>
      </c>
      <c r="T912" s="9">
        <v>1</v>
      </c>
      <c r="U912" s="9">
        <f t="shared" si="158"/>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54"/>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v>0</v>
      </c>
      <c r="BU912" s="17">
        <v>0</v>
      </c>
      <c r="BV912">
        <v>0</v>
      </c>
      <c r="BW912">
        <v>0</v>
      </c>
      <c r="BX912">
        <v>1</v>
      </c>
      <c r="BY912" s="17">
        <v>0</v>
      </c>
      <c r="BZ912">
        <v>0</v>
      </c>
      <c r="CA912">
        <v>0</v>
      </c>
      <c r="CB912">
        <v>0</v>
      </c>
      <c r="CC912">
        <v>0</v>
      </c>
      <c r="CD912" s="17">
        <v>0</v>
      </c>
      <c r="CE912">
        <v>0</v>
      </c>
      <c r="CF912">
        <v>0</v>
      </c>
      <c r="CG912">
        <v>1</v>
      </c>
      <c r="CH912">
        <v>1</v>
      </c>
      <c r="CI912">
        <v>0</v>
      </c>
      <c r="CJ912">
        <v>0</v>
      </c>
      <c r="CK912">
        <v>0</v>
      </c>
      <c r="CL912">
        <v>1</v>
      </c>
      <c r="CM912">
        <v>0</v>
      </c>
      <c r="CN912">
        <v>0</v>
      </c>
      <c r="CO912">
        <v>0</v>
      </c>
      <c r="CP912" s="17">
        <v>0</v>
      </c>
      <c r="CQ912">
        <v>0</v>
      </c>
      <c r="CR912">
        <v>0</v>
      </c>
      <c r="CS912">
        <v>0</v>
      </c>
      <c r="CT912">
        <v>1</v>
      </c>
      <c r="CU912">
        <v>39</v>
      </c>
      <c r="DA912" s="33" t="s">
        <v>85</v>
      </c>
    </row>
    <row r="913" spans="1:105" x14ac:dyDescent="0.25">
      <c r="A913">
        <v>912</v>
      </c>
      <c r="B913">
        <v>62</v>
      </c>
      <c r="C913" s="24" t="s">
        <v>3951</v>
      </c>
      <c r="D913" s="12">
        <v>3.4140000000000001</v>
      </c>
      <c r="E913" s="13">
        <v>0.57210000000000005</v>
      </c>
      <c r="F913" s="7">
        <f t="shared" si="159"/>
        <v>5.9674882013633974</v>
      </c>
      <c r="G913" s="7">
        <f t="shared" si="155"/>
        <v>2.8418999999999999</v>
      </c>
      <c r="H913" s="15">
        <f t="shared" si="156"/>
        <v>3.9861000000000004</v>
      </c>
      <c r="I913" s="11">
        <f>IFERROR(F913/SQRT(F913^2+U913), "X")</f>
        <v>0.16649675172905307</v>
      </c>
      <c r="J913" s="32">
        <f>IFERROR(SQRT((1-I913^2)/U913), "X")</f>
        <v>2.7900641963734995E-2</v>
      </c>
      <c r="K913" s="32">
        <f t="shared" si="157"/>
        <v>35.841469214213461</v>
      </c>
      <c r="L913" s="8">
        <v>0</v>
      </c>
      <c r="M913" s="9">
        <v>1</v>
      </c>
      <c r="N913" s="8">
        <v>0</v>
      </c>
      <c r="O913" s="9">
        <v>0</v>
      </c>
      <c r="P913" s="9">
        <v>0</v>
      </c>
      <c r="Q913" s="9">
        <v>1</v>
      </c>
      <c r="R913" s="9">
        <v>0</v>
      </c>
      <c r="S913" s="8">
        <v>1251</v>
      </c>
      <c r="T913" s="9">
        <v>1</v>
      </c>
      <c r="U913" s="9">
        <f t="shared" si="158"/>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54"/>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v>0</v>
      </c>
      <c r="BU913" s="17">
        <v>0</v>
      </c>
      <c r="BV913">
        <v>0</v>
      </c>
      <c r="BW913">
        <v>0</v>
      </c>
      <c r="BX913">
        <v>1</v>
      </c>
      <c r="BY913" s="17">
        <v>0</v>
      </c>
      <c r="BZ913">
        <v>0</v>
      </c>
      <c r="CA913">
        <v>0</v>
      </c>
      <c r="CB913">
        <v>0</v>
      </c>
      <c r="CC913">
        <v>0</v>
      </c>
      <c r="CD913" s="17">
        <v>0</v>
      </c>
      <c r="CE913">
        <v>0</v>
      </c>
      <c r="CF913">
        <v>0</v>
      </c>
      <c r="CG913">
        <v>1</v>
      </c>
      <c r="CH913">
        <v>1</v>
      </c>
      <c r="CI913">
        <v>0</v>
      </c>
      <c r="CJ913">
        <v>0</v>
      </c>
      <c r="CK913">
        <v>0</v>
      </c>
      <c r="CL913">
        <v>1</v>
      </c>
      <c r="CM913">
        <v>0</v>
      </c>
      <c r="CN913">
        <v>0</v>
      </c>
      <c r="CO913">
        <v>0</v>
      </c>
      <c r="CP913" s="17">
        <v>0</v>
      </c>
      <c r="CQ913">
        <v>0</v>
      </c>
      <c r="CR913">
        <v>0</v>
      </c>
      <c r="CS913">
        <v>0</v>
      </c>
      <c r="CT913">
        <v>1</v>
      </c>
      <c r="CU913">
        <v>39</v>
      </c>
      <c r="DA913" s="33" t="s">
        <v>85</v>
      </c>
    </row>
    <row r="914" spans="1:105" x14ac:dyDescent="0.25">
      <c r="A914">
        <v>913</v>
      </c>
      <c r="B914">
        <v>62</v>
      </c>
      <c r="C914" s="24" t="s">
        <v>3951</v>
      </c>
      <c r="D914" s="12">
        <v>3.411</v>
      </c>
      <c r="E914" s="13">
        <v>0.93610000000000004</v>
      </c>
      <c r="F914" s="7">
        <f t="shared" si="159"/>
        <v>3.6438414699284265</v>
      </c>
      <c r="G914" s="7">
        <f t="shared" si="155"/>
        <v>2.4748999999999999</v>
      </c>
      <c r="H914" s="15">
        <f t="shared" si="156"/>
        <v>4.3471000000000002</v>
      </c>
      <c r="I914" s="11">
        <f>IFERROR(F914/SQRT(F914^2+U914), "X")</f>
        <v>0.17287503261517501</v>
      </c>
      <c r="J914" s="32">
        <f>IFERROR(SQRT((1-I914^2)/U914), "X")</f>
        <v>4.7443071835551257E-2</v>
      </c>
      <c r="K914" s="32">
        <f t="shared" si="157"/>
        <v>21.077893174080991</v>
      </c>
      <c r="L914" s="8">
        <v>0</v>
      </c>
      <c r="M914" s="9">
        <v>1</v>
      </c>
      <c r="N914" s="8">
        <v>0</v>
      </c>
      <c r="O914" s="9">
        <v>0</v>
      </c>
      <c r="P914" s="9">
        <v>0</v>
      </c>
      <c r="Q914" s="9">
        <v>1</v>
      </c>
      <c r="R914" s="9">
        <v>0</v>
      </c>
      <c r="S914" s="8">
        <v>433</v>
      </c>
      <c r="T914" s="9">
        <v>1</v>
      </c>
      <c r="U914" s="9">
        <f t="shared" si="158"/>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54"/>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v>0</v>
      </c>
      <c r="BU914" s="17">
        <v>0</v>
      </c>
      <c r="BV914">
        <v>0</v>
      </c>
      <c r="BW914">
        <v>0</v>
      </c>
      <c r="BX914">
        <v>1</v>
      </c>
      <c r="BY914" s="17">
        <v>0</v>
      </c>
      <c r="BZ914">
        <v>0</v>
      </c>
      <c r="CA914">
        <v>0</v>
      </c>
      <c r="CB914">
        <v>0</v>
      </c>
      <c r="CC914">
        <v>0</v>
      </c>
      <c r="CD914" s="17">
        <v>0</v>
      </c>
      <c r="CE914">
        <v>0</v>
      </c>
      <c r="CF914">
        <v>0</v>
      </c>
      <c r="CG914">
        <v>1</v>
      </c>
      <c r="CH914">
        <v>1</v>
      </c>
      <c r="CI914">
        <v>0</v>
      </c>
      <c r="CJ914">
        <v>0</v>
      </c>
      <c r="CK914">
        <v>0</v>
      </c>
      <c r="CL914">
        <v>1</v>
      </c>
      <c r="CM914">
        <v>0</v>
      </c>
      <c r="CN914">
        <v>0</v>
      </c>
      <c r="CO914">
        <v>0</v>
      </c>
      <c r="CP914" s="17">
        <v>0</v>
      </c>
      <c r="CQ914">
        <v>0</v>
      </c>
      <c r="CR914">
        <v>0</v>
      </c>
      <c r="CS914">
        <v>0</v>
      </c>
      <c r="CT914">
        <v>1</v>
      </c>
      <c r="CU914">
        <v>39</v>
      </c>
      <c r="DA914" s="33" t="s">
        <v>85</v>
      </c>
    </row>
    <row r="915" spans="1:105" x14ac:dyDescent="0.25">
      <c r="A915">
        <v>914</v>
      </c>
      <c r="B915">
        <v>62</v>
      </c>
      <c r="C915" s="24" t="s">
        <v>3951</v>
      </c>
      <c r="D915" s="12">
        <v>2.8820000000000001</v>
      </c>
      <c r="E915" s="13">
        <v>0.874</v>
      </c>
      <c r="F915" s="7">
        <f t="shared" si="159"/>
        <v>3.2974828375286043</v>
      </c>
      <c r="G915" s="7">
        <f t="shared" si="155"/>
        <v>2.008</v>
      </c>
      <c r="H915" s="15">
        <f t="shared" si="156"/>
        <v>3.7560000000000002</v>
      </c>
      <c r="I915" s="11">
        <f>IFERROR(F915/SQRT(F915^2+U915), "X")</f>
        <v>0.14944263724342779</v>
      </c>
      <c r="J915" s="32">
        <f>IFERROR(SQRT((1-I915^2)/U915), "X")</f>
        <v>4.5320216846202598E-2</v>
      </c>
      <c r="K915" s="32">
        <f t="shared" si="157"/>
        <v>22.065207750297656</v>
      </c>
      <c r="L915" s="8">
        <v>0</v>
      </c>
      <c r="M915" s="9">
        <v>1</v>
      </c>
      <c r="N915" s="8">
        <v>0</v>
      </c>
      <c r="O915" s="9">
        <v>0</v>
      </c>
      <c r="P915" s="9">
        <v>0</v>
      </c>
      <c r="Q915" s="9">
        <v>1</v>
      </c>
      <c r="R915" s="9">
        <v>0</v>
      </c>
      <c r="S915" s="8">
        <v>478</v>
      </c>
      <c r="T915" s="9">
        <v>1</v>
      </c>
      <c r="U915" s="9">
        <f t="shared" si="158"/>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54"/>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v>0</v>
      </c>
      <c r="BU915" s="17">
        <v>0</v>
      </c>
      <c r="BV915">
        <v>0</v>
      </c>
      <c r="BW915">
        <v>0</v>
      </c>
      <c r="BX915">
        <v>1</v>
      </c>
      <c r="BY915" s="17">
        <v>0</v>
      </c>
      <c r="BZ915">
        <v>0</v>
      </c>
      <c r="CA915">
        <v>0</v>
      </c>
      <c r="CB915">
        <v>0</v>
      </c>
      <c r="CC915">
        <v>0</v>
      </c>
      <c r="CD915" s="17">
        <v>0</v>
      </c>
      <c r="CE915">
        <v>0</v>
      </c>
      <c r="CF915">
        <v>0</v>
      </c>
      <c r="CG915">
        <v>1</v>
      </c>
      <c r="CH915">
        <v>1</v>
      </c>
      <c r="CI915">
        <v>0</v>
      </c>
      <c r="CJ915">
        <v>0</v>
      </c>
      <c r="CK915">
        <v>0</v>
      </c>
      <c r="CL915">
        <v>1</v>
      </c>
      <c r="CM915">
        <v>0</v>
      </c>
      <c r="CN915">
        <v>0</v>
      </c>
      <c r="CO915">
        <v>0</v>
      </c>
      <c r="CP915" s="17">
        <v>0</v>
      </c>
      <c r="CQ915">
        <v>0</v>
      </c>
      <c r="CR915">
        <v>0</v>
      </c>
      <c r="CS915">
        <v>0</v>
      </c>
      <c r="CT915">
        <v>1</v>
      </c>
      <c r="CU915">
        <v>39</v>
      </c>
      <c r="DA915" s="33" t="s">
        <v>85</v>
      </c>
    </row>
    <row r="916" spans="1:105" x14ac:dyDescent="0.25">
      <c r="A916">
        <v>915</v>
      </c>
      <c r="B916">
        <v>62</v>
      </c>
      <c r="C916" s="24" t="s">
        <v>3951</v>
      </c>
      <c r="D916" s="12">
        <v>1.294</v>
      </c>
      <c r="E916" s="13">
        <v>1.0887</v>
      </c>
      <c r="F916" s="7">
        <f t="shared" si="159"/>
        <v>1.1885735280609901</v>
      </c>
      <c r="G916" s="7">
        <f t="shared" si="155"/>
        <v>0.20530000000000004</v>
      </c>
      <c r="H916" s="15">
        <f t="shared" si="156"/>
        <v>2.3826999999999998</v>
      </c>
      <c r="I916" s="11">
        <f>IFERROR(F916/SQRT(F916^2+U916), "X")</f>
        <v>6.6297100065110984E-2</v>
      </c>
      <c r="J916" s="32">
        <f>IFERROR(SQRT((1-I916^2)/U916), "X")</f>
        <v>5.5778711623559747E-2</v>
      </c>
      <c r="K916" s="32">
        <f t="shared" si="157"/>
        <v>17.927986697663723</v>
      </c>
      <c r="L916" s="8">
        <v>0</v>
      </c>
      <c r="M916" s="9">
        <v>1</v>
      </c>
      <c r="N916" s="8">
        <v>0</v>
      </c>
      <c r="O916" s="9">
        <v>0</v>
      </c>
      <c r="P916" s="9">
        <v>0</v>
      </c>
      <c r="Q916" s="9">
        <v>1</v>
      </c>
      <c r="R916" s="9">
        <v>0</v>
      </c>
      <c r="S916" s="8">
        <v>322</v>
      </c>
      <c r="T916" s="9">
        <v>1</v>
      </c>
      <c r="U916" s="9">
        <f t="shared" si="158"/>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54"/>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v>0</v>
      </c>
      <c r="BU916" s="17">
        <v>0</v>
      </c>
      <c r="BV916">
        <v>0</v>
      </c>
      <c r="BW916">
        <v>0</v>
      </c>
      <c r="BX916">
        <v>1</v>
      </c>
      <c r="BY916" s="17">
        <v>0</v>
      </c>
      <c r="BZ916">
        <v>0</v>
      </c>
      <c r="CA916">
        <v>0</v>
      </c>
      <c r="CB916">
        <v>0</v>
      </c>
      <c r="CC916">
        <v>0</v>
      </c>
      <c r="CD916" s="17">
        <v>0</v>
      </c>
      <c r="CE916">
        <v>0</v>
      </c>
      <c r="CF916">
        <v>0</v>
      </c>
      <c r="CG916">
        <v>1</v>
      </c>
      <c r="CH916">
        <v>1</v>
      </c>
      <c r="CI916">
        <v>0</v>
      </c>
      <c r="CJ916">
        <v>0</v>
      </c>
      <c r="CK916">
        <v>0</v>
      </c>
      <c r="CL916">
        <v>1</v>
      </c>
      <c r="CM916">
        <v>0</v>
      </c>
      <c r="CN916">
        <v>0</v>
      </c>
      <c r="CO916">
        <v>0</v>
      </c>
      <c r="CP916" s="17">
        <v>0</v>
      </c>
      <c r="CQ916">
        <v>0</v>
      </c>
      <c r="CR916">
        <v>0</v>
      </c>
      <c r="CS916">
        <v>0</v>
      </c>
      <c r="CT916">
        <v>1</v>
      </c>
      <c r="CU916">
        <v>39</v>
      </c>
      <c r="DA916" s="33" t="s">
        <v>85</v>
      </c>
    </row>
    <row r="917" spans="1:105" x14ac:dyDescent="0.25">
      <c r="A917">
        <v>916</v>
      </c>
      <c r="B917">
        <v>62</v>
      </c>
      <c r="C917" s="24" t="s">
        <v>3951</v>
      </c>
      <c r="D917" s="12">
        <v>3.5739999999999998</v>
      </c>
      <c r="E917" s="13">
        <v>0.59570000000000001</v>
      </c>
      <c r="F917" s="7">
        <f t="shared" si="159"/>
        <v>5.9996642605338257</v>
      </c>
      <c r="G917" s="7">
        <f t="shared" si="155"/>
        <v>2.9782999999999999</v>
      </c>
      <c r="H917" s="15">
        <f t="shared" si="156"/>
        <v>4.1696999999999997</v>
      </c>
      <c r="I917" s="11">
        <f>IFERROR(F917/SQRT(F917^2+U917), "X")</f>
        <v>0.16855410392402168</v>
      </c>
      <c r="J917" s="32">
        <f>IFERROR(SQRT((1-I917^2)/U917), "X")</f>
        <v>2.8093922693771603E-2</v>
      </c>
      <c r="K917" s="32">
        <f t="shared" si="157"/>
        <v>35.594886869312099</v>
      </c>
      <c r="L917" s="8">
        <v>0</v>
      </c>
      <c r="M917" s="9">
        <v>1</v>
      </c>
      <c r="N917" s="8">
        <v>0</v>
      </c>
      <c r="O917" s="9">
        <v>0</v>
      </c>
      <c r="P917" s="9">
        <v>0</v>
      </c>
      <c r="Q917" s="9">
        <v>1</v>
      </c>
      <c r="R917" s="9">
        <v>0</v>
      </c>
      <c r="S917" s="8">
        <v>1233</v>
      </c>
      <c r="T917" s="9">
        <v>1</v>
      </c>
      <c r="U917" s="9">
        <f t="shared" si="158"/>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54"/>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v>0</v>
      </c>
      <c r="BU917" s="17">
        <v>0</v>
      </c>
      <c r="BV917">
        <v>0</v>
      </c>
      <c r="BW917">
        <v>0</v>
      </c>
      <c r="BX917">
        <v>1</v>
      </c>
      <c r="BY917" s="17">
        <v>0</v>
      </c>
      <c r="BZ917">
        <v>0</v>
      </c>
      <c r="CA917">
        <v>0</v>
      </c>
      <c r="CB917">
        <v>0</v>
      </c>
      <c r="CC917">
        <v>0</v>
      </c>
      <c r="CD917" s="17">
        <v>0</v>
      </c>
      <c r="CE917">
        <v>0</v>
      </c>
      <c r="CF917">
        <v>0</v>
      </c>
      <c r="CG917">
        <v>1</v>
      </c>
      <c r="CH917">
        <v>1</v>
      </c>
      <c r="CI917">
        <v>0</v>
      </c>
      <c r="CJ917">
        <v>0</v>
      </c>
      <c r="CK917">
        <v>0</v>
      </c>
      <c r="CL917">
        <v>1</v>
      </c>
      <c r="CM917">
        <v>0</v>
      </c>
      <c r="CN917">
        <v>0</v>
      </c>
      <c r="CO917">
        <v>0</v>
      </c>
      <c r="CP917" s="17">
        <v>0</v>
      </c>
      <c r="CQ917">
        <v>0</v>
      </c>
      <c r="CR917">
        <v>0</v>
      </c>
      <c r="CS917">
        <v>0</v>
      </c>
      <c r="CT917">
        <v>1</v>
      </c>
      <c r="CU917">
        <v>39</v>
      </c>
      <c r="DA917" s="33" t="s">
        <v>85</v>
      </c>
    </row>
    <row r="918" spans="1:105" x14ac:dyDescent="0.25">
      <c r="A918">
        <v>917</v>
      </c>
      <c r="B918">
        <v>63</v>
      </c>
      <c r="C918" s="24" t="s">
        <v>3961</v>
      </c>
      <c r="D918" s="12">
        <v>8.06</v>
      </c>
      <c r="E918" s="13">
        <f t="shared" ref="E918:E937" si="160">D918/F918</f>
        <v>0.51070840197693579</v>
      </c>
      <c r="F918" s="7">
        <v>15.782</v>
      </c>
      <c r="G918" s="7">
        <f t="shared" si="155"/>
        <v>7.549291598023065</v>
      </c>
      <c r="H918" s="15">
        <f t="shared" si="156"/>
        <v>8.5707084019769368</v>
      </c>
      <c r="I918" s="11">
        <f>IFERROR(F918/SQRT(F918^2+U918), "X")</f>
        <v>0.36291762619196694</v>
      </c>
      <c r="J918" s="32">
        <f>IFERROR(SQRT((1-I918^2)/U918), "X")</f>
        <v>2.29956676081591E-2</v>
      </c>
      <c r="K918" s="32">
        <f t="shared" si="157"/>
        <v>43.486452189158868</v>
      </c>
      <c r="L918" s="8">
        <v>1</v>
      </c>
      <c r="M918" s="9">
        <v>0</v>
      </c>
      <c r="N918" s="8">
        <v>0</v>
      </c>
      <c r="O918" s="9">
        <v>0</v>
      </c>
      <c r="P918" s="9">
        <v>1</v>
      </c>
      <c r="Q918" s="9">
        <v>0</v>
      </c>
      <c r="R918" s="9">
        <v>0</v>
      </c>
      <c r="S918" s="8">
        <v>1650</v>
      </c>
      <c r="T918" s="9">
        <v>7</v>
      </c>
      <c r="U918" s="9">
        <f t="shared" si="158"/>
        <v>1642</v>
      </c>
      <c r="V918" s="9">
        <f>COUNTIF(B:B,B918)</f>
        <v>8</v>
      </c>
      <c r="W918" s="7">
        <v>11.5358</v>
      </c>
      <c r="X918" s="7">
        <f>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61">(1-$AM918-$AN918)/2</f>
        <v>2.4850000000000011E-2</v>
      </c>
      <c r="AL918" s="32">
        <f t="shared" si="161"/>
        <v>2.4850000000000011E-2</v>
      </c>
      <c r="AM918" s="42">
        <v>0.68359999999999999</v>
      </c>
      <c r="AN918" s="42">
        <v>0.26669999999999999</v>
      </c>
      <c r="AO918" s="41">
        <v>1</v>
      </c>
      <c r="AP918" s="17">
        <v>0</v>
      </c>
      <c r="AQ918">
        <v>1</v>
      </c>
      <c r="AR918" s="39">
        <f t="shared" si="154"/>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v>0</v>
      </c>
      <c r="BU918" s="17">
        <v>0</v>
      </c>
      <c r="BV918">
        <v>0</v>
      </c>
      <c r="BW918">
        <v>0</v>
      </c>
      <c r="BX918">
        <v>1</v>
      </c>
      <c r="BY918" s="17">
        <v>0</v>
      </c>
      <c r="BZ918">
        <v>0</v>
      </c>
      <c r="CA918">
        <v>0</v>
      </c>
      <c r="CB918">
        <v>0</v>
      </c>
      <c r="CC918">
        <v>0</v>
      </c>
      <c r="CD918" s="17">
        <v>0</v>
      </c>
      <c r="CE918">
        <v>1</v>
      </c>
      <c r="CF918">
        <v>1</v>
      </c>
      <c r="CG918">
        <v>0</v>
      </c>
      <c r="CH918">
        <v>0</v>
      </c>
      <c r="CI918">
        <v>0</v>
      </c>
      <c r="CJ918">
        <v>0</v>
      </c>
      <c r="CK918">
        <v>0</v>
      </c>
      <c r="CL918">
        <v>1</v>
      </c>
      <c r="CM918">
        <v>0</v>
      </c>
      <c r="CN918">
        <v>0</v>
      </c>
      <c r="CO918">
        <v>0</v>
      </c>
      <c r="CP918" s="17">
        <v>1</v>
      </c>
      <c r="CQ918">
        <v>0.17100000000000001</v>
      </c>
      <c r="CR918">
        <v>120</v>
      </c>
      <c r="CS918">
        <v>1</v>
      </c>
      <c r="CT918">
        <v>0</v>
      </c>
      <c r="CU918">
        <v>30</v>
      </c>
      <c r="DA918" s="33" t="s">
        <v>85</v>
      </c>
    </row>
    <row r="919" spans="1:105" x14ac:dyDescent="0.25">
      <c r="A919">
        <v>918</v>
      </c>
      <c r="B919">
        <v>63</v>
      </c>
      <c r="C919" s="24" t="s">
        <v>3961</v>
      </c>
      <c r="D919" s="12">
        <v>7.67</v>
      </c>
      <c r="E919" s="13">
        <f t="shared" si="160"/>
        <v>0.68129935423125099</v>
      </c>
      <c r="F919" s="7">
        <v>11.257899999999999</v>
      </c>
      <c r="G919" s="7">
        <f t="shared" si="155"/>
        <v>6.9887006457687493</v>
      </c>
      <c r="H919" s="15">
        <f t="shared" si="156"/>
        <v>8.3512993542312515</v>
      </c>
      <c r="I919" s="11">
        <f>IFERROR(F919/SQRT(F919^2+U919), "X")</f>
        <v>0.31544012755508893</v>
      </c>
      <c r="J919" s="32">
        <f>IFERROR(SQRT((1-I919^2)/U919), "X")</f>
        <v>2.8019446571304504E-2</v>
      </c>
      <c r="K919" s="32">
        <f t="shared" si="157"/>
        <v>35.6894986292887</v>
      </c>
      <c r="L919" s="8">
        <v>1</v>
      </c>
      <c r="M919" s="9">
        <v>0</v>
      </c>
      <c r="N919" s="8">
        <v>0</v>
      </c>
      <c r="O919" s="9">
        <v>0</v>
      </c>
      <c r="P919" s="9">
        <v>1</v>
      </c>
      <c r="Q919" s="9">
        <v>0</v>
      </c>
      <c r="R919" s="9">
        <v>0</v>
      </c>
      <c r="S919" s="8">
        <v>1155</v>
      </c>
      <c r="T919" s="9">
        <v>7</v>
      </c>
      <c r="U919" s="9">
        <f t="shared" si="158"/>
        <v>1147</v>
      </c>
      <c r="V919" s="9">
        <f>COUNTIF(B:B,B919)</f>
        <v>8</v>
      </c>
      <c r="W919" s="7">
        <v>12.167999999999999</v>
      </c>
      <c r="X919" s="7">
        <f>BM919-W919-6</f>
        <v>19.716000000000001</v>
      </c>
      <c r="Y919" s="9">
        <v>1</v>
      </c>
      <c r="Z919" s="9">
        <v>0</v>
      </c>
      <c r="AA919" s="9">
        <v>1</v>
      </c>
      <c r="AB919" s="9">
        <v>0</v>
      </c>
      <c r="AC919" s="9">
        <v>0</v>
      </c>
      <c r="AD919" s="29">
        <v>0</v>
      </c>
      <c r="AE919" s="9">
        <v>1</v>
      </c>
      <c r="AF919" s="9">
        <v>0</v>
      </c>
      <c r="AG919" s="29">
        <v>0</v>
      </c>
      <c r="AH919" s="9">
        <v>1</v>
      </c>
      <c r="AI919" s="29">
        <v>0</v>
      </c>
      <c r="AJ919" s="20">
        <v>2005</v>
      </c>
      <c r="AK919" s="32">
        <f t="shared" si="161"/>
        <v>2.4600000000000011E-2</v>
      </c>
      <c r="AL919" s="32">
        <f t="shared" si="161"/>
        <v>2.4600000000000011E-2</v>
      </c>
      <c r="AM919" s="32">
        <v>0.60699999999999998</v>
      </c>
      <c r="AN919" s="42">
        <v>0.34379999999999999</v>
      </c>
      <c r="AO919" s="41">
        <v>1</v>
      </c>
      <c r="AP919" s="17">
        <v>0</v>
      </c>
      <c r="AQ919">
        <v>0</v>
      </c>
      <c r="AR919" s="39">
        <f t="shared" si="154"/>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v>0</v>
      </c>
      <c r="BU919" s="17">
        <v>0</v>
      </c>
      <c r="BV919">
        <v>0</v>
      </c>
      <c r="BW919">
        <v>0</v>
      </c>
      <c r="BX919">
        <v>1</v>
      </c>
      <c r="BY919" s="17">
        <v>0</v>
      </c>
      <c r="BZ919">
        <v>0</v>
      </c>
      <c r="CA919">
        <v>0</v>
      </c>
      <c r="CB919">
        <v>0</v>
      </c>
      <c r="CC919">
        <v>0</v>
      </c>
      <c r="CD919" s="17">
        <v>0</v>
      </c>
      <c r="CE919">
        <v>1</v>
      </c>
      <c r="CF919">
        <v>1</v>
      </c>
      <c r="CG919">
        <v>0</v>
      </c>
      <c r="CH919">
        <v>0</v>
      </c>
      <c r="CI919">
        <v>0</v>
      </c>
      <c r="CJ919">
        <v>0</v>
      </c>
      <c r="CK919">
        <v>0</v>
      </c>
      <c r="CL919">
        <v>1</v>
      </c>
      <c r="CM919">
        <v>0</v>
      </c>
      <c r="CN919">
        <v>0</v>
      </c>
      <c r="CO919">
        <v>0</v>
      </c>
      <c r="CP919" s="17">
        <v>1</v>
      </c>
      <c r="CQ919">
        <v>0.17100000000000001</v>
      </c>
      <c r="CR919">
        <v>120</v>
      </c>
      <c r="CS919">
        <v>1</v>
      </c>
      <c r="CT919">
        <v>0</v>
      </c>
      <c r="CU919">
        <v>30</v>
      </c>
      <c r="DA919" s="33" t="s">
        <v>85</v>
      </c>
    </row>
    <row r="920" spans="1:105" x14ac:dyDescent="0.25">
      <c r="A920">
        <v>919</v>
      </c>
      <c r="B920">
        <v>63</v>
      </c>
      <c r="C920" s="24" t="s">
        <v>3961</v>
      </c>
      <c r="D920" s="12">
        <v>8.02</v>
      </c>
      <c r="E920" s="13">
        <f t="shared" si="160"/>
        <v>0.53368823822991185</v>
      </c>
      <c r="F920" s="7">
        <v>15.0275</v>
      </c>
      <c r="G920" s="7">
        <f t="shared" si="155"/>
        <v>7.4863117617700876</v>
      </c>
      <c r="H920" s="15">
        <f t="shared" si="156"/>
        <v>8.5536882382299115</v>
      </c>
      <c r="I920" s="11">
        <f>IFERROR(F920/SQRT(F920^2+U920), "X")</f>
        <v>0.36796914057596747</v>
      </c>
      <c r="J920" s="32">
        <f>IFERROR(SQRT((1-I920^2)/U920), "X")</f>
        <v>2.4486384333785891E-2</v>
      </c>
      <c r="K920" s="32">
        <f t="shared" si="157"/>
        <v>40.839022469324604</v>
      </c>
      <c r="L920" s="8">
        <v>1</v>
      </c>
      <c r="M920" s="9">
        <v>0</v>
      </c>
      <c r="N920" s="8">
        <v>0</v>
      </c>
      <c r="O920" s="9">
        <v>0</v>
      </c>
      <c r="P920" s="9">
        <v>1</v>
      </c>
      <c r="Q920" s="9">
        <v>0</v>
      </c>
      <c r="R920" s="9">
        <v>0</v>
      </c>
      <c r="S920" s="8">
        <v>1450</v>
      </c>
      <c r="T920" s="9">
        <v>7</v>
      </c>
      <c r="U920" s="9">
        <f t="shared" si="158"/>
        <v>1442</v>
      </c>
      <c r="V920" s="9">
        <f>COUNTIF(B:B,B920)</f>
        <v>8</v>
      </c>
      <c r="W920" s="7">
        <v>11.4421</v>
      </c>
      <c r="X920" s="7">
        <f>BM920-W920-6</f>
        <v>26.0227</v>
      </c>
      <c r="Y920" s="9">
        <v>1</v>
      </c>
      <c r="Z920" s="9">
        <v>0</v>
      </c>
      <c r="AA920" s="9">
        <v>1</v>
      </c>
      <c r="AB920" s="9">
        <v>0</v>
      </c>
      <c r="AC920" s="9">
        <v>0</v>
      </c>
      <c r="AD920" s="29">
        <v>0</v>
      </c>
      <c r="AE920" s="9">
        <v>1</v>
      </c>
      <c r="AF920" s="9">
        <v>0</v>
      </c>
      <c r="AG920" s="29">
        <v>0</v>
      </c>
      <c r="AH920" s="9">
        <v>1</v>
      </c>
      <c r="AI920" s="29">
        <v>0</v>
      </c>
      <c r="AJ920" s="20">
        <v>2005</v>
      </c>
      <c r="AK920" s="32">
        <f t="shared" si="161"/>
        <v>2.4850000000000011E-2</v>
      </c>
      <c r="AL920" s="32">
        <f t="shared" si="161"/>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v>0</v>
      </c>
      <c r="BU920" s="17">
        <v>0</v>
      </c>
      <c r="BV920">
        <v>0</v>
      </c>
      <c r="BW920">
        <v>0</v>
      </c>
      <c r="BX920">
        <v>1</v>
      </c>
      <c r="BY920" s="17">
        <v>0</v>
      </c>
      <c r="BZ920">
        <v>0</v>
      </c>
      <c r="CA920">
        <v>0</v>
      </c>
      <c r="CB920">
        <v>0</v>
      </c>
      <c r="CC920">
        <v>0</v>
      </c>
      <c r="CD920" s="17">
        <v>0</v>
      </c>
      <c r="CE920">
        <v>1</v>
      </c>
      <c r="CF920">
        <v>1</v>
      </c>
      <c r="CG920">
        <v>0</v>
      </c>
      <c r="CH920">
        <v>0</v>
      </c>
      <c r="CI920">
        <v>0</v>
      </c>
      <c r="CJ920">
        <v>0</v>
      </c>
      <c r="CK920">
        <v>0</v>
      </c>
      <c r="CL920">
        <v>1</v>
      </c>
      <c r="CM920">
        <v>0</v>
      </c>
      <c r="CN920">
        <v>0</v>
      </c>
      <c r="CO920">
        <v>0</v>
      </c>
      <c r="CP920" s="17">
        <v>1</v>
      </c>
      <c r="CQ920">
        <v>0.17100000000000001</v>
      </c>
      <c r="CR920">
        <v>120</v>
      </c>
      <c r="CS920">
        <v>1</v>
      </c>
      <c r="CT920">
        <v>0</v>
      </c>
      <c r="CU920">
        <v>30</v>
      </c>
      <c r="DA920" s="33" t="s">
        <v>85</v>
      </c>
    </row>
    <row r="921" spans="1:105" x14ac:dyDescent="0.25">
      <c r="A921">
        <v>920</v>
      </c>
      <c r="B921">
        <v>63</v>
      </c>
      <c r="C921" s="24" t="s">
        <v>3961</v>
      </c>
      <c r="D921" s="12">
        <v>12.61</v>
      </c>
      <c r="E921" s="13">
        <f t="shared" si="160"/>
        <v>1.0845912355395002</v>
      </c>
      <c r="F921" s="7">
        <v>11.6265</v>
      </c>
      <c r="G921" s="7">
        <f t="shared" si="155"/>
        <v>11.525408764460499</v>
      </c>
      <c r="H921" s="15">
        <f t="shared" si="156"/>
        <v>13.6945912355395</v>
      </c>
      <c r="I921" s="11">
        <f>IFERROR(F921/SQRT(F921^2+U921), "X")</f>
        <v>0.2927581435944297</v>
      </c>
      <c r="J921" s="32">
        <f>IFERROR(SQRT((1-I921^2)/U921), "X")</f>
        <v>2.5180247159027197E-2</v>
      </c>
      <c r="K921" s="32">
        <f t="shared" si="157"/>
        <v>39.713668959817852</v>
      </c>
      <c r="L921" s="8">
        <v>1</v>
      </c>
      <c r="M921" s="9">
        <v>0</v>
      </c>
      <c r="N921" s="8">
        <v>0</v>
      </c>
      <c r="O921" s="9">
        <v>0</v>
      </c>
      <c r="P921" s="9">
        <v>1</v>
      </c>
      <c r="Q921" s="9">
        <v>0</v>
      </c>
      <c r="R921" s="9">
        <v>0</v>
      </c>
      <c r="S921" s="8">
        <v>1450</v>
      </c>
      <c r="T921" s="9">
        <v>7</v>
      </c>
      <c r="U921" s="9">
        <f t="shared" si="158"/>
        <v>1442</v>
      </c>
      <c r="V921" s="9">
        <f>COUNTIF(B:B,B921)</f>
        <v>8</v>
      </c>
      <c r="W921" s="7">
        <v>11.4421</v>
      </c>
      <c r="X921" s="7">
        <f>BM921-W921-6</f>
        <v>26.0227</v>
      </c>
      <c r="Y921" s="9">
        <v>1</v>
      </c>
      <c r="Z921" s="9">
        <v>0</v>
      </c>
      <c r="AA921" s="9">
        <v>1</v>
      </c>
      <c r="AB921" s="9">
        <v>0</v>
      </c>
      <c r="AC921" s="9">
        <v>0</v>
      </c>
      <c r="AD921" s="29">
        <v>0</v>
      </c>
      <c r="AE921" s="9">
        <v>1</v>
      </c>
      <c r="AF921" s="9">
        <v>0</v>
      </c>
      <c r="AG921" s="29">
        <v>0</v>
      </c>
      <c r="AH921" s="9">
        <v>1</v>
      </c>
      <c r="AI921" s="29">
        <v>0</v>
      </c>
      <c r="AJ921" s="20">
        <v>2005</v>
      </c>
      <c r="AK921" s="32">
        <f t="shared" si="161"/>
        <v>2.4850000000000011E-2</v>
      </c>
      <c r="AL921" s="32">
        <f t="shared" si="161"/>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v>0</v>
      </c>
      <c r="BU921" s="17">
        <v>1</v>
      </c>
      <c r="BV921">
        <v>0</v>
      </c>
      <c r="BW921">
        <v>1</v>
      </c>
      <c r="BX921">
        <v>0</v>
      </c>
      <c r="BY921" s="17">
        <v>0</v>
      </c>
      <c r="BZ921">
        <v>0</v>
      </c>
      <c r="CA921">
        <v>0</v>
      </c>
      <c r="CB921">
        <v>0</v>
      </c>
      <c r="CC921">
        <v>0</v>
      </c>
      <c r="CD921" s="17">
        <v>0</v>
      </c>
      <c r="CE921">
        <v>1</v>
      </c>
      <c r="CF921">
        <v>1</v>
      </c>
      <c r="CG921">
        <v>0</v>
      </c>
      <c r="CH921">
        <v>0</v>
      </c>
      <c r="CI921">
        <v>0</v>
      </c>
      <c r="CJ921">
        <v>0</v>
      </c>
      <c r="CK921">
        <v>0</v>
      </c>
      <c r="CL921">
        <v>1</v>
      </c>
      <c r="CM921">
        <v>0</v>
      </c>
      <c r="CN921">
        <v>0</v>
      </c>
      <c r="CO921">
        <v>0</v>
      </c>
      <c r="CP921" s="17">
        <v>1</v>
      </c>
      <c r="CQ921">
        <v>0.17100000000000001</v>
      </c>
      <c r="CR921">
        <v>120</v>
      </c>
      <c r="CS921">
        <v>1</v>
      </c>
      <c r="CT921">
        <v>0</v>
      </c>
      <c r="CU921">
        <v>30</v>
      </c>
      <c r="DA921" s="33" t="s">
        <v>85</v>
      </c>
    </row>
    <row r="922" spans="1:105" x14ac:dyDescent="0.25">
      <c r="A922">
        <v>921</v>
      </c>
      <c r="B922">
        <v>63</v>
      </c>
      <c r="C922" s="24" t="s">
        <v>3961</v>
      </c>
      <c r="D922" s="12">
        <v>7.89</v>
      </c>
      <c r="E922" s="13">
        <f t="shared" si="160"/>
        <v>0.7504708277055947</v>
      </c>
      <c r="F922" s="7">
        <v>10.513400000000001</v>
      </c>
      <c r="G922" s="7">
        <f t="shared" si="155"/>
        <v>7.139529172294405</v>
      </c>
      <c r="H922" s="15">
        <f t="shared" si="156"/>
        <v>8.6404708277055953</v>
      </c>
      <c r="I922" s="11">
        <f>IFERROR(F922/SQRT(F922^2+U922), "X")</f>
        <v>0.31449466745904769</v>
      </c>
      <c r="J922" s="32">
        <f>IFERROR(SQRT((1-I922^2)/U922), "X")</f>
        <v>2.9913697515461E-2</v>
      </c>
      <c r="K922" s="32">
        <f t="shared" si="157"/>
        <v>33.429501634933175</v>
      </c>
      <c r="L922" s="8">
        <v>1</v>
      </c>
      <c r="M922" s="9">
        <v>0</v>
      </c>
      <c r="N922" s="8">
        <v>0</v>
      </c>
      <c r="O922" s="9">
        <v>0</v>
      </c>
      <c r="P922" s="9">
        <v>1</v>
      </c>
      <c r="Q922" s="9">
        <v>0</v>
      </c>
      <c r="R922" s="9">
        <v>0</v>
      </c>
      <c r="S922" s="8">
        <v>1015</v>
      </c>
      <c r="T922" s="9">
        <v>7</v>
      </c>
      <c r="U922" s="9">
        <f t="shared" si="158"/>
        <v>1007</v>
      </c>
      <c r="V922" s="9">
        <f>COUNTIF(B:B,B922)</f>
        <v>8</v>
      </c>
      <c r="W922" s="7">
        <v>12.0837</v>
      </c>
      <c r="X922" s="7">
        <f>BM922-W922-6</f>
        <v>21.452300000000001</v>
      </c>
      <c r="Y922" s="9">
        <v>1</v>
      </c>
      <c r="Z922" s="9">
        <v>0</v>
      </c>
      <c r="AA922" s="9">
        <v>1</v>
      </c>
      <c r="AB922" s="9">
        <v>0</v>
      </c>
      <c r="AC922" s="9">
        <v>0</v>
      </c>
      <c r="AD922" s="29">
        <v>0</v>
      </c>
      <c r="AE922" s="9">
        <v>1</v>
      </c>
      <c r="AF922" s="9">
        <v>0</v>
      </c>
      <c r="AG922" s="29">
        <v>0</v>
      </c>
      <c r="AH922" s="9">
        <v>1</v>
      </c>
      <c r="AI922" s="29">
        <v>0</v>
      </c>
      <c r="AJ922" s="20">
        <v>2005</v>
      </c>
      <c r="AK922" s="32">
        <f t="shared" si="161"/>
        <v>2.4600000000000011E-2</v>
      </c>
      <c r="AL922" s="32">
        <f t="shared" si="161"/>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v>0</v>
      </c>
      <c r="BU922" s="17">
        <v>0</v>
      </c>
      <c r="BV922">
        <v>0</v>
      </c>
      <c r="BW922">
        <v>0</v>
      </c>
      <c r="BX922">
        <v>1</v>
      </c>
      <c r="BY922" s="17">
        <v>0</v>
      </c>
      <c r="BZ922">
        <v>0</v>
      </c>
      <c r="CA922">
        <v>0</v>
      </c>
      <c r="CB922">
        <v>0</v>
      </c>
      <c r="CC922">
        <v>0</v>
      </c>
      <c r="CD922" s="17">
        <v>0</v>
      </c>
      <c r="CE922">
        <v>1</v>
      </c>
      <c r="CF922">
        <v>1</v>
      </c>
      <c r="CG922">
        <v>0</v>
      </c>
      <c r="CH922">
        <v>0</v>
      </c>
      <c r="CI922">
        <v>0</v>
      </c>
      <c r="CJ922">
        <v>0</v>
      </c>
      <c r="CK922">
        <v>0</v>
      </c>
      <c r="CL922">
        <v>1</v>
      </c>
      <c r="CM922">
        <v>0</v>
      </c>
      <c r="CN922">
        <v>0</v>
      </c>
      <c r="CO922">
        <v>0</v>
      </c>
      <c r="CP922" s="17">
        <v>1</v>
      </c>
      <c r="CQ922">
        <v>0.17100000000000001</v>
      </c>
      <c r="CR922">
        <v>120</v>
      </c>
      <c r="CS922">
        <v>1</v>
      </c>
      <c r="CT922">
        <v>0</v>
      </c>
      <c r="CU922">
        <v>30</v>
      </c>
      <c r="DA922" s="33" t="s">
        <v>85</v>
      </c>
    </row>
    <row r="923" spans="1:105" x14ac:dyDescent="0.25">
      <c r="A923">
        <v>922</v>
      </c>
      <c r="B923">
        <v>63</v>
      </c>
      <c r="C923" s="24" t="s">
        <v>3961</v>
      </c>
      <c r="D923" s="12">
        <v>14.47</v>
      </c>
      <c r="E923" s="13">
        <f t="shared" si="160"/>
        <v>1.7882742597261359</v>
      </c>
      <c r="F923" s="7">
        <v>8.0915999999999997</v>
      </c>
      <c r="G923" s="7">
        <f t="shared" si="155"/>
        <v>12.681725740273865</v>
      </c>
      <c r="H923" s="15">
        <f t="shared" si="156"/>
        <v>16.258274259726136</v>
      </c>
      <c r="I923" s="11">
        <f>IFERROR(F923/SQRT(F923^2+U923), "X")</f>
        <v>0.24708195071908545</v>
      </c>
      <c r="J923" s="32">
        <f>IFERROR(SQRT((1-I923^2)/U923), "X")</f>
        <v>3.0535611092872294E-2</v>
      </c>
      <c r="K923" s="32">
        <f t="shared" si="157"/>
        <v>32.748648682960948</v>
      </c>
      <c r="L923" s="8">
        <v>1</v>
      </c>
      <c r="M923" s="9">
        <v>0</v>
      </c>
      <c r="N923" s="8">
        <v>0</v>
      </c>
      <c r="O923" s="9">
        <v>0</v>
      </c>
      <c r="P923" s="9">
        <v>1</v>
      </c>
      <c r="Q923" s="9">
        <v>0</v>
      </c>
      <c r="R923" s="9">
        <v>0</v>
      </c>
      <c r="S923" s="8">
        <v>1015</v>
      </c>
      <c r="T923" s="9">
        <v>7</v>
      </c>
      <c r="U923" s="9">
        <f t="shared" si="158"/>
        <v>1007</v>
      </c>
      <c r="V923" s="9">
        <f>COUNTIF(B:B,B923)</f>
        <v>8</v>
      </c>
      <c r="W923" s="7">
        <v>12.0837</v>
      </c>
      <c r="X923" s="7">
        <f>BM923-W923-6</f>
        <v>21.452300000000001</v>
      </c>
      <c r="Y923" s="9">
        <v>1</v>
      </c>
      <c r="Z923" s="9">
        <v>0</v>
      </c>
      <c r="AA923" s="9">
        <v>1</v>
      </c>
      <c r="AB923" s="9">
        <v>0</v>
      </c>
      <c r="AC923" s="9">
        <v>0</v>
      </c>
      <c r="AD923" s="29">
        <v>0</v>
      </c>
      <c r="AE923" s="9">
        <v>1</v>
      </c>
      <c r="AF923" s="9">
        <v>0</v>
      </c>
      <c r="AG923" s="29">
        <v>0</v>
      </c>
      <c r="AH923" s="9">
        <v>1</v>
      </c>
      <c r="AI923" s="29">
        <v>0</v>
      </c>
      <c r="AJ923" s="20">
        <v>2005</v>
      </c>
      <c r="AK923" s="32">
        <f t="shared" si="161"/>
        <v>2.4600000000000011E-2</v>
      </c>
      <c r="AL923" s="32">
        <f t="shared" si="161"/>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v>0</v>
      </c>
      <c r="BU923" s="17">
        <v>1</v>
      </c>
      <c r="BV923">
        <v>0</v>
      </c>
      <c r="BW923">
        <v>1</v>
      </c>
      <c r="BX923">
        <v>0</v>
      </c>
      <c r="BY923" s="17">
        <v>0</v>
      </c>
      <c r="BZ923">
        <v>0</v>
      </c>
      <c r="CA923">
        <v>0</v>
      </c>
      <c r="CB923">
        <v>0</v>
      </c>
      <c r="CC923">
        <v>0</v>
      </c>
      <c r="CD923" s="17">
        <v>0</v>
      </c>
      <c r="CE923">
        <v>1</v>
      </c>
      <c r="CF923">
        <v>1</v>
      </c>
      <c r="CG923">
        <v>0</v>
      </c>
      <c r="CH923">
        <v>0</v>
      </c>
      <c r="CI923">
        <v>0</v>
      </c>
      <c r="CJ923">
        <v>0</v>
      </c>
      <c r="CK923">
        <v>0</v>
      </c>
      <c r="CL923">
        <v>1</v>
      </c>
      <c r="CM923">
        <v>0</v>
      </c>
      <c r="CN923">
        <v>0</v>
      </c>
      <c r="CO923">
        <v>0</v>
      </c>
      <c r="CP923" s="17">
        <v>1</v>
      </c>
      <c r="CQ923">
        <v>0.17100000000000001</v>
      </c>
      <c r="CR923">
        <v>120</v>
      </c>
      <c r="CS923">
        <v>1</v>
      </c>
      <c r="CT923">
        <v>0</v>
      </c>
      <c r="CU923">
        <v>30</v>
      </c>
      <c r="DA923" s="33" t="s">
        <v>85</v>
      </c>
    </row>
    <row r="924" spans="1:105" x14ac:dyDescent="0.25">
      <c r="A924">
        <v>923</v>
      </c>
      <c r="B924">
        <v>63</v>
      </c>
      <c r="C924" s="24" t="s">
        <v>3961</v>
      </c>
      <c r="D924" s="12">
        <v>7.89</v>
      </c>
      <c r="E924" s="13">
        <f t="shared" si="160"/>
        <v>0.7504708277055947</v>
      </c>
      <c r="F924" s="7">
        <v>10.513400000000001</v>
      </c>
      <c r="G924" s="7">
        <f t="shared" si="155"/>
        <v>7.139529172294405</v>
      </c>
      <c r="H924" s="15">
        <f t="shared" si="156"/>
        <v>8.6404708277055953</v>
      </c>
      <c r="I924" s="11">
        <f>IFERROR(F924/SQRT(F924^2+U924), "X")</f>
        <v>0.31449466745904769</v>
      </c>
      <c r="J924" s="32">
        <f>IFERROR(SQRT((1-I924^2)/U924), "X")</f>
        <v>2.9913697515461E-2</v>
      </c>
      <c r="K924" s="32">
        <f t="shared" si="157"/>
        <v>33.429501634933175</v>
      </c>
      <c r="L924" s="8">
        <v>1</v>
      </c>
      <c r="M924" s="9">
        <v>0</v>
      </c>
      <c r="N924" s="8">
        <v>0</v>
      </c>
      <c r="O924" s="9">
        <v>0</v>
      </c>
      <c r="P924" s="9">
        <v>1</v>
      </c>
      <c r="Q924" s="9">
        <v>0</v>
      </c>
      <c r="R924" s="9">
        <v>0</v>
      </c>
      <c r="S924" s="8">
        <v>1015</v>
      </c>
      <c r="T924" s="9">
        <v>7</v>
      </c>
      <c r="U924" s="9">
        <f t="shared" si="158"/>
        <v>1007</v>
      </c>
      <c r="V924" s="9">
        <f>COUNTIF(B:B,B924)</f>
        <v>8</v>
      </c>
      <c r="W924" s="7">
        <v>12.0837</v>
      </c>
      <c r="X924" s="7">
        <f>BM924-W924-6</f>
        <v>21.452300000000001</v>
      </c>
      <c r="Y924" s="9">
        <v>1</v>
      </c>
      <c r="Z924" s="9">
        <v>0</v>
      </c>
      <c r="AA924" s="9">
        <v>1</v>
      </c>
      <c r="AB924" s="9">
        <v>0</v>
      </c>
      <c r="AC924" s="9">
        <v>0</v>
      </c>
      <c r="AD924" s="29">
        <v>0</v>
      </c>
      <c r="AE924" s="9">
        <v>1</v>
      </c>
      <c r="AF924" s="9">
        <v>0</v>
      </c>
      <c r="AG924" s="29">
        <v>0</v>
      </c>
      <c r="AH924" s="9">
        <v>1</v>
      </c>
      <c r="AI924" s="29">
        <v>0</v>
      </c>
      <c r="AJ924" s="20">
        <v>2005</v>
      </c>
      <c r="AK924" s="32">
        <f t="shared" si="161"/>
        <v>2.4600000000000011E-2</v>
      </c>
      <c r="AL924" s="32">
        <f t="shared" si="161"/>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v>0</v>
      </c>
      <c r="BU924" s="17">
        <v>0</v>
      </c>
      <c r="BV924">
        <v>0</v>
      </c>
      <c r="BW924">
        <v>0</v>
      </c>
      <c r="BX924">
        <v>1</v>
      </c>
      <c r="BY924" s="17">
        <v>0</v>
      </c>
      <c r="BZ924">
        <v>0</v>
      </c>
      <c r="CA924">
        <v>0</v>
      </c>
      <c r="CB924">
        <v>0</v>
      </c>
      <c r="CC924">
        <v>0</v>
      </c>
      <c r="CD924" s="17">
        <v>0</v>
      </c>
      <c r="CE924">
        <v>1</v>
      </c>
      <c r="CF924">
        <v>1</v>
      </c>
      <c r="CG924">
        <v>0</v>
      </c>
      <c r="CH924">
        <v>0</v>
      </c>
      <c r="CI924">
        <v>0</v>
      </c>
      <c r="CJ924">
        <v>0</v>
      </c>
      <c r="CK924">
        <v>0</v>
      </c>
      <c r="CL924">
        <v>1</v>
      </c>
      <c r="CM924">
        <v>0</v>
      </c>
      <c r="CN924">
        <v>0</v>
      </c>
      <c r="CO924">
        <v>0</v>
      </c>
      <c r="CP924" s="17">
        <v>1</v>
      </c>
      <c r="CQ924">
        <v>0.17100000000000001</v>
      </c>
      <c r="CR924">
        <v>120</v>
      </c>
      <c r="CS924">
        <v>1</v>
      </c>
      <c r="CT924">
        <v>0</v>
      </c>
      <c r="CU924">
        <v>30</v>
      </c>
      <c r="DA924" s="33" t="s">
        <v>85</v>
      </c>
    </row>
    <row r="925" spans="1:105" x14ac:dyDescent="0.25">
      <c r="A925">
        <v>924</v>
      </c>
      <c r="B925">
        <v>63</v>
      </c>
      <c r="C925" s="24" t="s">
        <v>3961</v>
      </c>
      <c r="D925" s="12">
        <v>21.5</v>
      </c>
      <c r="E925" s="13">
        <f t="shared" si="160"/>
        <v>4.4340867843590166</v>
      </c>
      <c r="F925" s="7">
        <v>4.8487999999999998</v>
      </c>
      <c r="G925" s="7">
        <f t="shared" si="155"/>
        <v>17.065913215640983</v>
      </c>
      <c r="H925" s="15">
        <f t="shared" si="156"/>
        <v>25.934086784359017</v>
      </c>
      <c r="I925" s="11">
        <f>IFERROR(F925/SQRT(F925^2+U925), "X")</f>
        <v>0.15104556715258183</v>
      </c>
      <c r="J925" s="32">
        <f>IFERROR(SQRT((1-I925^2)/U925), "X")</f>
        <v>3.1151123402198864E-2</v>
      </c>
      <c r="K925" s="32">
        <f t="shared" si="157"/>
        <v>32.101571012023697</v>
      </c>
      <c r="L925" s="8">
        <v>1</v>
      </c>
      <c r="M925" s="9">
        <v>0</v>
      </c>
      <c r="N925" s="8">
        <v>0</v>
      </c>
      <c r="O925" s="9">
        <v>0</v>
      </c>
      <c r="P925" s="9">
        <v>1</v>
      </c>
      <c r="Q925" s="9">
        <v>0</v>
      </c>
      <c r="R925" s="9">
        <v>0</v>
      </c>
      <c r="S925" s="8">
        <v>1015</v>
      </c>
      <c r="T925" s="9">
        <v>7</v>
      </c>
      <c r="U925" s="9">
        <f t="shared" si="158"/>
        <v>1007</v>
      </c>
      <c r="V925" s="9">
        <f>COUNTIF(B:B,B925)</f>
        <v>8</v>
      </c>
      <c r="W925" s="7">
        <v>12.0837</v>
      </c>
      <c r="X925" s="7">
        <f>BM925-W925-6</f>
        <v>21.452300000000001</v>
      </c>
      <c r="Y925" s="9">
        <v>1</v>
      </c>
      <c r="Z925" s="9">
        <v>0</v>
      </c>
      <c r="AA925" s="9">
        <v>1</v>
      </c>
      <c r="AB925" s="9">
        <v>0</v>
      </c>
      <c r="AC925" s="9">
        <v>0</v>
      </c>
      <c r="AD925" s="29">
        <v>0</v>
      </c>
      <c r="AE925" s="9">
        <v>1</v>
      </c>
      <c r="AF925" s="9">
        <v>0</v>
      </c>
      <c r="AG925" s="29">
        <v>0</v>
      </c>
      <c r="AH925" s="9">
        <v>1</v>
      </c>
      <c r="AI925" s="29">
        <v>0</v>
      </c>
      <c r="AJ925" s="20">
        <v>2005</v>
      </c>
      <c r="AK925" s="32">
        <f t="shared" si="161"/>
        <v>2.4600000000000011E-2</v>
      </c>
      <c r="AL925" s="32">
        <f t="shared" si="161"/>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0</v>
      </c>
      <c r="BR925">
        <v>1</v>
      </c>
      <c r="BS925">
        <v>0</v>
      </c>
      <c r="BT925">
        <v>0</v>
      </c>
      <c r="BU925" s="17">
        <v>0</v>
      </c>
      <c r="BV925">
        <v>0</v>
      </c>
      <c r="BW925">
        <v>0</v>
      </c>
      <c r="BX925">
        <v>1</v>
      </c>
      <c r="BY925" s="17">
        <v>0</v>
      </c>
      <c r="BZ925">
        <v>0</v>
      </c>
      <c r="CA925">
        <v>0</v>
      </c>
      <c r="CB925">
        <v>0</v>
      </c>
      <c r="CC925">
        <v>0</v>
      </c>
      <c r="CD925" s="17">
        <v>0</v>
      </c>
      <c r="CE925">
        <v>1</v>
      </c>
      <c r="CF925">
        <v>1</v>
      </c>
      <c r="CG925">
        <v>0</v>
      </c>
      <c r="CH925">
        <v>0</v>
      </c>
      <c r="CI925">
        <v>0</v>
      </c>
      <c r="CJ925">
        <v>0</v>
      </c>
      <c r="CK925">
        <v>0</v>
      </c>
      <c r="CL925">
        <v>1</v>
      </c>
      <c r="CM925">
        <v>0</v>
      </c>
      <c r="CN925">
        <v>0</v>
      </c>
      <c r="CO925">
        <v>0</v>
      </c>
      <c r="CP925" s="17">
        <v>1</v>
      </c>
      <c r="CQ925">
        <v>0.17100000000000001</v>
      </c>
      <c r="CR925">
        <v>120</v>
      </c>
      <c r="CS925">
        <v>1</v>
      </c>
      <c r="CT925">
        <v>0</v>
      </c>
      <c r="CU925">
        <v>30</v>
      </c>
      <c r="DA925" s="33" t="s">
        <v>85</v>
      </c>
    </row>
    <row r="926" spans="1:105" x14ac:dyDescent="0.25">
      <c r="A926">
        <v>925</v>
      </c>
      <c r="B926">
        <v>64</v>
      </c>
      <c r="C926" s="24" t="s">
        <v>3962</v>
      </c>
      <c r="D926" s="12">
        <v>7.3</v>
      </c>
      <c r="E926" s="13">
        <f t="shared" si="160"/>
        <v>0.74940971152859048</v>
      </c>
      <c r="F926" s="7">
        <v>9.7409999999999997</v>
      </c>
      <c r="G926" s="7">
        <f t="shared" si="155"/>
        <v>6.5505902884714091</v>
      </c>
      <c r="H926" s="15">
        <f t="shared" si="156"/>
        <v>8.0494097115285896</v>
      </c>
      <c r="I926" s="11">
        <f>IFERROR(F926/SQRT(F926^2+U926), "X")</f>
        <v>0.35152390398162275</v>
      </c>
      <c r="J926" s="32">
        <f>IFERROR(SQRT((1-I926^2)/U926), "X")</f>
        <v>3.6087044860037241E-2</v>
      </c>
      <c r="K926" s="32">
        <f t="shared" si="157"/>
        <v>27.710775539490047</v>
      </c>
      <c r="L926" s="8">
        <v>1</v>
      </c>
      <c r="M926" s="9">
        <v>0</v>
      </c>
      <c r="N926" s="8">
        <v>1</v>
      </c>
      <c r="O926" s="9">
        <v>0</v>
      </c>
      <c r="P926" s="9">
        <v>0</v>
      </c>
      <c r="Q926" s="9">
        <v>0</v>
      </c>
      <c r="R926" s="9">
        <v>0</v>
      </c>
      <c r="S926" s="8">
        <v>684</v>
      </c>
      <c r="T926" s="9">
        <v>10</v>
      </c>
      <c r="U926" s="9">
        <f t="shared" si="158"/>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62">1-AK926-AL926-AN926</f>
        <v>0.64500000000000002</v>
      </c>
      <c r="AN926" s="42">
        <v>0.33300000000000002</v>
      </c>
      <c r="AO926" s="41">
        <v>1</v>
      </c>
      <c r="AP926" s="17">
        <v>0</v>
      </c>
      <c r="AQ926">
        <v>1</v>
      </c>
      <c r="AR926" s="39">
        <f t="shared" ref="AR926:AR969" si="163">1-AQ926</f>
        <v>0</v>
      </c>
      <c r="AS926" s="38">
        <f t="shared" ref="AS926:AS937" si="164">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W926+X926+6</f>
        <v>33.839999999999996</v>
      </c>
      <c r="BN926">
        <v>1</v>
      </c>
      <c r="BO926">
        <v>0</v>
      </c>
      <c r="BP926">
        <v>0</v>
      </c>
      <c r="BQ926">
        <v>0</v>
      </c>
      <c r="BR926">
        <v>0</v>
      </c>
      <c r="BS926">
        <v>0</v>
      </c>
      <c r="BT926">
        <v>0</v>
      </c>
      <c r="BU926" s="17">
        <v>0</v>
      </c>
      <c r="BV926">
        <v>0</v>
      </c>
      <c r="BW926">
        <v>0</v>
      </c>
      <c r="BX926">
        <v>1</v>
      </c>
      <c r="BY926" s="17">
        <v>0</v>
      </c>
      <c r="BZ926">
        <v>0</v>
      </c>
      <c r="CA926">
        <v>0</v>
      </c>
      <c r="CB926">
        <v>0</v>
      </c>
      <c r="CC926">
        <v>0</v>
      </c>
      <c r="CD926" s="17">
        <v>0</v>
      </c>
      <c r="CE926">
        <v>0</v>
      </c>
      <c r="CF926">
        <v>0</v>
      </c>
      <c r="CG926">
        <v>1</v>
      </c>
      <c r="CH926">
        <v>1</v>
      </c>
      <c r="CI926">
        <v>0</v>
      </c>
      <c r="CJ926">
        <v>1</v>
      </c>
      <c r="CK926">
        <v>1</v>
      </c>
      <c r="CL926">
        <v>1</v>
      </c>
      <c r="CM926">
        <v>1</v>
      </c>
      <c r="CN926">
        <v>0</v>
      </c>
      <c r="CO926">
        <v>0</v>
      </c>
      <c r="CP926" s="17">
        <v>1</v>
      </c>
      <c r="CQ926">
        <v>0.29799999999999999</v>
      </c>
      <c r="CR926">
        <v>4</v>
      </c>
      <c r="CS926">
        <v>1</v>
      </c>
      <c r="CT926">
        <v>0</v>
      </c>
      <c r="CU926">
        <v>35</v>
      </c>
      <c r="DA926" s="33" t="s">
        <v>85</v>
      </c>
    </row>
    <row r="927" spans="1:105" x14ac:dyDescent="0.25">
      <c r="A927">
        <v>926</v>
      </c>
      <c r="B927">
        <v>64</v>
      </c>
      <c r="C927" s="24" t="s">
        <v>3962</v>
      </c>
      <c r="D927" s="12">
        <v>7.4</v>
      </c>
      <c r="E927" s="13">
        <f t="shared" si="160"/>
        <v>0.78748536767053312</v>
      </c>
      <c r="F927" s="7">
        <v>9.3970000000000002</v>
      </c>
      <c r="G927" s="7">
        <f t="shared" si="155"/>
        <v>6.612514632329467</v>
      </c>
      <c r="H927" s="15">
        <f t="shared" si="156"/>
        <v>8.1874853676705328</v>
      </c>
      <c r="I927" s="11">
        <f>IFERROR(F927/SQRT(F927^2+U927), "X")</f>
        <v>0.35509621620136783</v>
      </c>
      <c r="J927" s="32">
        <f>IFERROR(SQRT((1-I927^2)/U927), "X")</f>
        <v>3.7788253293749907E-2</v>
      </c>
      <c r="K927" s="32">
        <f t="shared" si="157"/>
        <v>26.463250159419189</v>
      </c>
      <c r="L927" s="8">
        <v>1</v>
      </c>
      <c r="M927" s="9">
        <v>0</v>
      </c>
      <c r="N927" s="8">
        <v>1</v>
      </c>
      <c r="O927" s="9">
        <v>0</v>
      </c>
      <c r="P927" s="9">
        <v>0</v>
      </c>
      <c r="Q927" s="9">
        <v>0</v>
      </c>
      <c r="R927" s="9">
        <v>0</v>
      </c>
      <c r="S927" s="8">
        <v>628</v>
      </c>
      <c r="T927" s="9">
        <v>15</v>
      </c>
      <c r="U927" s="9">
        <f t="shared" si="158"/>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62"/>
        <v>0.64500000000000002</v>
      </c>
      <c r="AN927" s="42">
        <v>0.33300000000000002</v>
      </c>
      <c r="AO927" s="41">
        <v>1</v>
      </c>
      <c r="AP927" s="17">
        <v>0</v>
      </c>
      <c r="AQ927">
        <v>0</v>
      </c>
      <c r="AR927" s="39">
        <f t="shared" si="163"/>
        <v>1</v>
      </c>
      <c r="AS927" s="38">
        <f t="shared" si="164"/>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W927+X927+6</f>
        <v>33.839999999999996</v>
      </c>
      <c r="BN927">
        <v>1</v>
      </c>
      <c r="BO927">
        <v>0</v>
      </c>
      <c r="BP927">
        <v>0</v>
      </c>
      <c r="BQ927">
        <v>0</v>
      </c>
      <c r="BR927">
        <v>0</v>
      </c>
      <c r="BS927">
        <v>0</v>
      </c>
      <c r="BT927">
        <v>0</v>
      </c>
      <c r="BU927" s="17">
        <v>0</v>
      </c>
      <c r="BV927">
        <v>0</v>
      </c>
      <c r="BW927">
        <v>0</v>
      </c>
      <c r="BX927">
        <v>1</v>
      </c>
      <c r="BY927" s="17">
        <v>0</v>
      </c>
      <c r="BZ927">
        <v>0</v>
      </c>
      <c r="CA927">
        <v>0</v>
      </c>
      <c r="CB927">
        <v>0</v>
      </c>
      <c r="CC927">
        <v>0</v>
      </c>
      <c r="CD927" s="17">
        <v>0</v>
      </c>
      <c r="CE927">
        <v>0</v>
      </c>
      <c r="CF927">
        <v>0</v>
      </c>
      <c r="CG927">
        <v>1</v>
      </c>
      <c r="CH927">
        <v>1</v>
      </c>
      <c r="CI927">
        <v>0</v>
      </c>
      <c r="CJ927">
        <v>1</v>
      </c>
      <c r="CK927">
        <v>1</v>
      </c>
      <c r="CL927">
        <v>1</v>
      </c>
      <c r="CM927">
        <v>1</v>
      </c>
      <c r="CN927">
        <v>1</v>
      </c>
      <c r="CO927">
        <v>0</v>
      </c>
      <c r="CP927" s="17">
        <v>1</v>
      </c>
      <c r="CQ927">
        <v>0.29799999999999999</v>
      </c>
      <c r="CR927">
        <v>4</v>
      </c>
      <c r="CS927">
        <v>1</v>
      </c>
      <c r="CT927">
        <v>0</v>
      </c>
      <c r="CU927">
        <v>35</v>
      </c>
      <c r="DA927" s="33" t="s">
        <v>85</v>
      </c>
    </row>
    <row r="928" spans="1:105" x14ac:dyDescent="0.25">
      <c r="A928">
        <v>927</v>
      </c>
      <c r="B928">
        <v>64</v>
      </c>
      <c r="C928" s="24" t="s">
        <v>3962</v>
      </c>
      <c r="D928" s="12">
        <v>7.4</v>
      </c>
      <c r="E928" s="13">
        <f t="shared" si="160"/>
        <v>0.79715609178067448</v>
      </c>
      <c r="F928" s="7">
        <v>9.2829999999999995</v>
      </c>
      <c r="G928" s="7">
        <f t="shared" si="155"/>
        <v>6.6028439082193255</v>
      </c>
      <c r="H928" s="15">
        <f t="shared" si="156"/>
        <v>8.1971560917806752</v>
      </c>
      <c r="I928" s="11">
        <f>IFERROR(F928/SQRT(F928^2+U928), "X")</f>
        <v>0.35208016755956645</v>
      </c>
      <c r="J928" s="32">
        <f>IFERROR(SQRT((1-I928^2)/U928), "X")</f>
        <v>3.7927412211522828E-2</v>
      </c>
      <c r="K928" s="32">
        <f t="shared" si="157"/>
        <v>26.366154232272862</v>
      </c>
      <c r="L928" s="8">
        <v>1</v>
      </c>
      <c r="M928" s="9">
        <v>0</v>
      </c>
      <c r="N928" s="8">
        <v>1</v>
      </c>
      <c r="O928" s="9">
        <v>0</v>
      </c>
      <c r="P928" s="9">
        <v>0</v>
      </c>
      <c r="Q928" s="9">
        <v>0</v>
      </c>
      <c r="R928" s="9">
        <v>0</v>
      </c>
      <c r="S928" s="8">
        <v>628</v>
      </c>
      <c r="T928" s="9">
        <v>18</v>
      </c>
      <c r="U928" s="9">
        <f t="shared" si="158"/>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62"/>
        <v>0.64500000000000002</v>
      </c>
      <c r="AN928" s="42">
        <v>0.33300000000000002</v>
      </c>
      <c r="AO928" s="41">
        <v>1</v>
      </c>
      <c r="AP928" s="17">
        <v>0</v>
      </c>
      <c r="AQ928">
        <v>1</v>
      </c>
      <c r="AR928" s="39">
        <f t="shared" si="163"/>
        <v>0</v>
      </c>
      <c r="AS928" s="38">
        <f t="shared" si="164"/>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W928+X928+6</f>
        <v>33.839999999999996</v>
      </c>
      <c r="BN928">
        <v>1</v>
      </c>
      <c r="BO928">
        <v>0</v>
      </c>
      <c r="BP928">
        <v>0</v>
      </c>
      <c r="BQ928">
        <v>0</v>
      </c>
      <c r="BR928">
        <v>0</v>
      </c>
      <c r="BS928">
        <v>0</v>
      </c>
      <c r="BT928">
        <v>0</v>
      </c>
      <c r="BU928" s="17">
        <v>0</v>
      </c>
      <c r="BV928">
        <v>0</v>
      </c>
      <c r="BW928">
        <v>0</v>
      </c>
      <c r="BX928">
        <v>1</v>
      </c>
      <c r="BY928" s="17">
        <v>0</v>
      </c>
      <c r="BZ928">
        <v>0</v>
      </c>
      <c r="CA928">
        <v>0</v>
      </c>
      <c r="CB928">
        <v>0</v>
      </c>
      <c r="CC928">
        <v>0</v>
      </c>
      <c r="CD928" s="17">
        <v>0</v>
      </c>
      <c r="CE928">
        <v>0</v>
      </c>
      <c r="CF928">
        <v>0</v>
      </c>
      <c r="CG928">
        <v>1</v>
      </c>
      <c r="CH928">
        <v>1</v>
      </c>
      <c r="CI928">
        <v>0</v>
      </c>
      <c r="CJ928">
        <v>1</v>
      </c>
      <c r="CK928">
        <v>1</v>
      </c>
      <c r="CL928">
        <v>1</v>
      </c>
      <c r="CM928">
        <v>1</v>
      </c>
      <c r="CN928">
        <v>1</v>
      </c>
      <c r="CO928">
        <v>0</v>
      </c>
      <c r="CP928" s="17">
        <v>1</v>
      </c>
      <c r="CQ928">
        <v>0.29799999999999999</v>
      </c>
      <c r="CR928">
        <v>4</v>
      </c>
      <c r="CS928">
        <v>1</v>
      </c>
      <c r="CT928">
        <v>0</v>
      </c>
      <c r="CU928">
        <v>35</v>
      </c>
      <c r="DA928" s="33" t="s">
        <v>85</v>
      </c>
    </row>
    <row r="929" spans="1:105" x14ac:dyDescent="0.25">
      <c r="A929">
        <v>928</v>
      </c>
      <c r="B929">
        <v>64</v>
      </c>
      <c r="C929" s="24" t="s">
        <v>3962</v>
      </c>
      <c r="D929" s="12">
        <v>6.9</v>
      </c>
      <c r="E929" s="13">
        <f t="shared" si="160"/>
        <v>0.78695255474452552</v>
      </c>
      <c r="F929" s="7">
        <v>8.7680000000000007</v>
      </c>
      <c r="G929" s="7">
        <f t="shared" si="155"/>
        <v>6.1130474452554751</v>
      </c>
      <c r="H929" s="15">
        <f t="shared" si="156"/>
        <v>7.6869525547445257</v>
      </c>
      <c r="I929" s="11">
        <f>IFERROR(F929/SQRT(F929^2+U929), "X")</f>
        <v>0.33577414959800761</v>
      </c>
      <c r="J929" s="32">
        <f>IFERROR(SQRT((1-I929^2)/U929), "X")</f>
        <v>3.829540939758299E-2</v>
      </c>
      <c r="K929" s="32">
        <f t="shared" si="157"/>
        <v>26.112790429213035</v>
      </c>
      <c r="L929" s="8">
        <v>1</v>
      </c>
      <c r="M929" s="9">
        <v>0</v>
      </c>
      <c r="N929" s="8">
        <v>1</v>
      </c>
      <c r="O929" s="9">
        <v>0</v>
      </c>
      <c r="P929" s="9">
        <v>0</v>
      </c>
      <c r="Q929" s="9">
        <v>0</v>
      </c>
      <c r="R929" s="9">
        <v>0</v>
      </c>
      <c r="S929" s="8">
        <v>628</v>
      </c>
      <c r="T929" s="9">
        <v>22</v>
      </c>
      <c r="U929" s="9">
        <f t="shared" si="158"/>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62"/>
        <v>0.64500000000000002</v>
      </c>
      <c r="AN929" s="42">
        <v>0.33300000000000002</v>
      </c>
      <c r="AO929" s="41">
        <v>1</v>
      </c>
      <c r="AP929" s="17">
        <v>0</v>
      </c>
      <c r="AQ929">
        <v>0</v>
      </c>
      <c r="AR929" s="39">
        <f t="shared" si="163"/>
        <v>1</v>
      </c>
      <c r="AS929" s="38">
        <f t="shared" si="164"/>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W929+X929+6</f>
        <v>33.839999999999996</v>
      </c>
      <c r="BN929">
        <v>1</v>
      </c>
      <c r="BO929">
        <v>0</v>
      </c>
      <c r="BP929">
        <v>0</v>
      </c>
      <c r="BQ929">
        <v>0</v>
      </c>
      <c r="BR929">
        <v>0</v>
      </c>
      <c r="BS929">
        <v>0</v>
      </c>
      <c r="BT929">
        <v>0</v>
      </c>
      <c r="BU929" s="17">
        <v>0</v>
      </c>
      <c r="BV929">
        <v>0</v>
      </c>
      <c r="BW929">
        <v>0</v>
      </c>
      <c r="BX929">
        <v>1</v>
      </c>
      <c r="BY929" s="17">
        <v>0</v>
      </c>
      <c r="BZ929">
        <v>0</v>
      </c>
      <c r="CA929">
        <v>0</v>
      </c>
      <c r="CB929">
        <v>0</v>
      </c>
      <c r="CC929">
        <v>0</v>
      </c>
      <c r="CD929" s="17">
        <v>0</v>
      </c>
      <c r="CE929">
        <v>0</v>
      </c>
      <c r="CF929">
        <v>0</v>
      </c>
      <c r="CG929">
        <v>1</v>
      </c>
      <c r="CH929">
        <v>1</v>
      </c>
      <c r="CI929">
        <v>0</v>
      </c>
      <c r="CJ929">
        <v>1</v>
      </c>
      <c r="CK929">
        <v>1</v>
      </c>
      <c r="CL929">
        <v>1</v>
      </c>
      <c r="CM929">
        <v>1</v>
      </c>
      <c r="CN929">
        <v>1</v>
      </c>
      <c r="CO929">
        <v>0</v>
      </c>
      <c r="CP929" s="17">
        <v>1</v>
      </c>
      <c r="CQ929">
        <v>0.29799999999999999</v>
      </c>
      <c r="CR929">
        <v>4</v>
      </c>
      <c r="CS929">
        <v>1</v>
      </c>
      <c r="CT929">
        <v>0</v>
      </c>
      <c r="CU929">
        <v>35</v>
      </c>
      <c r="DA929" s="33" t="s">
        <v>85</v>
      </c>
    </row>
    <row r="930" spans="1:105" x14ac:dyDescent="0.25">
      <c r="A930">
        <v>929</v>
      </c>
      <c r="B930">
        <v>64</v>
      </c>
      <c r="C930" s="24" t="s">
        <v>3962</v>
      </c>
      <c r="D930" s="12">
        <v>6.4</v>
      </c>
      <c r="E930" s="13">
        <f t="shared" si="160"/>
        <v>1.0718472617651984</v>
      </c>
      <c r="F930" s="7">
        <v>5.9710000000000001</v>
      </c>
      <c r="G930" s="7">
        <f t="shared" si="155"/>
        <v>5.3281527382348024</v>
      </c>
      <c r="H930" s="15">
        <f t="shared" si="156"/>
        <v>7.4718472617651983</v>
      </c>
      <c r="I930" s="11">
        <f>IFERROR(F930/SQRT(F930^2+U930), "X")</f>
        <v>0.28252834197816146</v>
      </c>
      <c r="J930" s="32">
        <f>IFERROR(SQRT((1-I930^2)/U930), "X")</f>
        <v>4.7316754643805303E-2</v>
      </c>
      <c r="K930" s="32">
        <f t="shared" si="157"/>
        <v>21.134162888555583</v>
      </c>
      <c r="L930" s="8">
        <v>1</v>
      </c>
      <c r="M930" s="9">
        <v>0</v>
      </c>
      <c r="N930" s="8">
        <v>1</v>
      </c>
      <c r="O930" s="9">
        <v>0</v>
      </c>
      <c r="P930" s="9">
        <v>0</v>
      </c>
      <c r="Q930" s="9">
        <v>0</v>
      </c>
      <c r="R930" s="9">
        <v>0</v>
      </c>
      <c r="S930" s="8">
        <v>422</v>
      </c>
      <c r="T930" s="9">
        <v>10</v>
      </c>
      <c r="U930" s="9">
        <f t="shared" si="158"/>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62"/>
        <v>0.64500000000000002</v>
      </c>
      <c r="AN930" s="42">
        <v>0.33300000000000002</v>
      </c>
      <c r="AO930" s="41">
        <v>1</v>
      </c>
      <c r="AP930" s="17">
        <v>0</v>
      </c>
      <c r="AQ930">
        <v>1</v>
      </c>
      <c r="AR930" s="39">
        <f t="shared" si="163"/>
        <v>0</v>
      </c>
      <c r="AS930" s="38">
        <f t="shared" si="164"/>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W930+X930+6</f>
        <v>33.839999999999996</v>
      </c>
      <c r="BN930">
        <v>1</v>
      </c>
      <c r="BO930">
        <v>0</v>
      </c>
      <c r="BP930">
        <v>0</v>
      </c>
      <c r="BQ930">
        <v>0</v>
      </c>
      <c r="BR930">
        <v>0</v>
      </c>
      <c r="BS930">
        <v>0</v>
      </c>
      <c r="BT930">
        <v>0</v>
      </c>
      <c r="BU930" s="17">
        <v>0</v>
      </c>
      <c r="BV930">
        <v>0</v>
      </c>
      <c r="BW930">
        <v>0</v>
      </c>
      <c r="BX930">
        <v>1</v>
      </c>
      <c r="BY930" s="17">
        <v>0</v>
      </c>
      <c r="BZ930">
        <v>0</v>
      </c>
      <c r="CA930">
        <v>0</v>
      </c>
      <c r="CB930">
        <v>0</v>
      </c>
      <c r="CC930">
        <v>0</v>
      </c>
      <c r="CD930" s="17">
        <v>0</v>
      </c>
      <c r="CE930">
        <v>0</v>
      </c>
      <c r="CF930">
        <v>0</v>
      </c>
      <c r="CG930">
        <v>1</v>
      </c>
      <c r="CH930">
        <v>1</v>
      </c>
      <c r="CI930">
        <v>0</v>
      </c>
      <c r="CJ930">
        <v>1</v>
      </c>
      <c r="CK930">
        <v>1</v>
      </c>
      <c r="CL930">
        <v>1</v>
      </c>
      <c r="CM930">
        <v>1</v>
      </c>
      <c r="CN930">
        <v>0</v>
      </c>
      <c r="CO930">
        <v>0</v>
      </c>
      <c r="CP930" s="17">
        <v>1</v>
      </c>
      <c r="CQ930">
        <v>0.29799999999999999</v>
      </c>
      <c r="CR930">
        <v>4</v>
      </c>
      <c r="CS930">
        <v>1</v>
      </c>
      <c r="CT930">
        <v>0</v>
      </c>
      <c r="CU930">
        <v>35</v>
      </c>
      <c r="DA930" s="33" t="s">
        <v>85</v>
      </c>
    </row>
    <row r="931" spans="1:105" x14ac:dyDescent="0.25">
      <c r="A931">
        <v>930</v>
      </c>
      <c r="B931">
        <v>64</v>
      </c>
      <c r="C931" s="24" t="s">
        <v>3962</v>
      </c>
      <c r="D931" s="12">
        <v>8.52</v>
      </c>
      <c r="E931" s="13">
        <f t="shared" si="160"/>
        <v>1.0560237977193851</v>
      </c>
      <c r="F931" s="7">
        <v>8.0679999999999996</v>
      </c>
      <c r="G931" s="7">
        <f t="shared" si="155"/>
        <v>7.4639762022806142</v>
      </c>
      <c r="H931" s="15">
        <f t="shared" si="156"/>
        <v>9.5760237977193849</v>
      </c>
      <c r="I931" s="11">
        <f>IFERROR(F931/SQRT(F931^2+U931), "X")</f>
        <v>0.39552221475325594</v>
      </c>
      <c r="J931" s="32">
        <f>IFERROR(SQRT((1-I931^2)/U931), "X")</f>
        <v>4.9023576444379768E-2</v>
      </c>
      <c r="K931" s="32">
        <f t="shared" si="157"/>
        <v>20.398348560606564</v>
      </c>
      <c r="L931" s="8">
        <v>1</v>
      </c>
      <c r="M931" s="9">
        <v>0</v>
      </c>
      <c r="N931" s="8">
        <v>1</v>
      </c>
      <c r="O931" s="9">
        <v>0</v>
      </c>
      <c r="P931" s="9">
        <v>0</v>
      </c>
      <c r="Q931" s="9">
        <v>0</v>
      </c>
      <c r="R931" s="9">
        <v>0</v>
      </c>
      <c r="S931" s="8">
        <v>362</v>
      </c>
      <c r="T931" s="9">
        <v>10</v>
      </c>
      <c r="U931" s="9">
        <f t="shared" si="158"/>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62"/>
        <v>0.64500000000000002</v>
      </c>
      <c r="AN931" s="42">
        <v>0.33300000000000002</v>
      </c>
      <c r="AO931" s="41">
        <v>1</v>
      </c>
      <c r="AP931" s="17">
        <v>0</v>
      </c>
      <c r="AQ931">
        <v>0</v>
      </c>
      <c r="AR931" s="39">
        <f t="shared" si="163"/>
        <v>1</v>
      </c>
      <c r="AS931" s="38">
        <f t="shared" si="164"/>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W931+X931+6</f>
        <v>33.839999999999996</v>
      </c>
      <c r="BN931">
        <v>1</v>
      </c>
      <c r="BO931">
        <v>0</v>
      </c>
      <c r="BP931">
        <v>0</v>
      </c>
      <c r="BQ931">
        <v>0</v>
      </c>
      <c r="BR931">
        <v>0</v>
      </c>
      <c r="BS931">
        <v>0</v>
      </c>
      <c r="BT931">
        <v>0</v>
      </c>
      <c r="BU931" s="17">
        <v>0</v>
      </c>
      <c r="BV931">
        <v>0</v>
      </c>
      <c r="BW931">
        <v>0</v>
      </c>
      <c r="BX931">
        <v>1</v>
      </c>
      <c r="BY931" s="17">
        <v>0</v>
      </c>
      <c r="BZ931">
        <v>0</v>
      </c>
      <c r="CA931">
        <v>0</v>
      </c>
      <c r="CB931">
        <v>0</v>
      </c>
      <c r="CC931">
        <v>0</v>
      </c>
      <c r="CD931" s="17">
        <v>0</v>
      </c>
      <c r="CE931">
        <v>0</v>
      </c>
      <c r="CF931">
        <v>0</v>
      </c>
      <c r="CG931">
        <v>1</v>
      </c>
      <c r="CH931">
        <v>1</v>
      </c>
      <c r="CI931">
        <v>0</v>
      </c>
      <c r="CJ931">
        <v>1</v>
      </c>
      <c r="CK931">
        <v>1</v>
      </c>
      <c r="CL931">
        <v>1</v>
      </c>
      <c r="CM931">
        <v>1</v>
      </c>
      <c r="CN931">
        <v>0</v>
      </c>
      <c r="CO931">
        <v>0</v>
      </c>
      <c r="CP931" s="17">
        <v>1</v>
      </c>
      <c r="CQ931">
        <v>0.29799999999999999</v>
      </c>
      <c r="CR931">
        <v>4</v>
      </c>
      <c r="CS931">
        <v>1</v>
      </c>
      <c r="CT931">
        <v>0</v>
      </c>
      <c r="CU931">
        <v>35</v>
      </c>
      <c r="DA931" s="33" t="s">
        <v>85</v>
      </c>
    </row>
    <row r="932" spans="1:105" x14ac:dyDescent="0.25">
      <c r="A932">
        <v>931</v>
      </c>
      <c r="B932">
        <v>64</v>
      </c>
      <c r="C932" s="24" t="s">
        <v>3962</v>
      </c>
      <c r="D932" s="12">
        <v>6.66</v>
      </c>
      <c r="E932" s="13">
        <f t="shared" si="160"/>
        <v>1.1388508891928866</v>
      </c>
      <c r="F932" s="7">
        <v>5.8479999999999999</v>
      </c>
      <c r="G932" s="7">
        <f t="shared" si="155"/>
        <v>5.521149110807114</v>
      </c>
      <c r="H932" s="15">
        <f t="shared" si="156"/>
        <v>7.7988508891928863</v>
      </c>
      <c r="I932" s="11">
        <f>IFERROR(F932/SQRT(F932^2+U932), "X")</f>
        <v>0.27872940443332772</v>
      </c>
      <c r="J932" s="32">
        <f>IFERROR(SQRT((1-I932^2)/U932), "X")</f>
        <v>4.7662346859324162E-2</v>
      </c>
      <c r="K932" s="32">
        <f t="shared" si="157"/>
        <v>20.980922382011713</v>
      </c>
      <c r="L932" s="8">
        <v>1</v>
      </c>
      <c r="M932" s="9">
        <v>0</v>
      </c>
      <c r="N932" s="8">
        <v>1</v>
      </c>
      <c r="O932" s="9">
        <v>0</v>
      </c>
      <c r="P932" s="9">
        <v>0</v>
      </c>
      <c r="Q932" s="9">
        <v>0</v>
      </c>
      <c r="R932" s="9">
        <v>0</v>
      </c>
      <c r="S932" s="8">
        <v>422</v>
      </c>
      <c r="T932" s="9">
        <v>15</v>
      </c>
      <c r="U932" s="9">
        <f t="shared" si="158"/>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62"/>
        <v>0.64500000000000002</v>
      </c>
      <c r="AN932" s="42">
        <v>0.33300000000000002</v>
      </c>
      <c r="AO932" s="41">
        <v>1</v>
      </c>
      <c r="AP932" s="17">
        <v>0</v>
      </c>
      <c r="AQ932">
        <v>1</v>
      </c>
      <c r="AR932" s="39">
        <f t="shared" si="163"/>
        <v>0</v>
      </c>
      <c r="AS932" s="38">
        <f t="shared" si="164"/>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W932+X932+6</f>
        <v>33.839999999999996</v>
      </c>
      <c r="BN932">
        <v>1</v>
      </c>
      <c r="BO932">
        <v>0</v>
      </c>
      <c r="BP932">
        <v>0</v>
      </c>
      <c r="BQ932">
        <v>0</v>
      </c>
      <c r="BR932">
        <v>0</v>
      </c>
      <c r="BS932">
        <v>0</v>
      </c>
      <c r="BT932">
        <v>0</v>
      </c>
      <c r="BU932" s="17">
        <v>0</v>
      </c>
      <c r="BV932">
        <v>0</v>
      </c>
      <c r="BW932">
        <v>0</v>
      </c>
      <c r="BX932">
        <v>1</v>
      </c>
      <c r="BY932" s="17">
        <v>0</v>
      </c>
      <c r="BZ932">
        <v>0</v>
      </c>
      <c r="CA932">
        <v>0</v>
      </c>
      <c r="CB932">
        <v>0</v>
      </c>
      <c r="CC932">
        <v>0</v>
      </c>
      <c r="CD932" s="17">
        <v>0</v>
      </c>
      <c r="CE932">
        <v>0</v>
      </c>
      <c r="CF932">
        <v>0</v>
      </c>
      <c r="CG932">
        <v>1</v>
      </c>
      <c r="CH932">
        <v>1</v>
      </c>
      <c r="CI932">
        <v>0</v>
      </c>
      <c r="CJ932">
        <v>1</v>
      </c>
      <c r="CK932">
        <v>1</v>
      </c>
      <c r="CL932">
        <v>1</v>
      </c>
      <c r="CM932">
        <v>1</v>
      </c>
      <c r="CN932">
        <v>1</v>
      </c>
      <c r="CO932">
        <v>0</v>
      </c>
      <c r="CP932" s="17">
        <v>1</v>
      </c>
      <c r="CQ932">
        <v>0.29799999999999999</v>
      </c>
      <c r="CR932">
        <v>4</v>
      </c>
      <c r="CS932">
        <v>1</v>
      </c>
      <c r="CT932">
        <v>0</v>
      </c>
      <c r="CU932">
        <v>35</v>
      </c>
      <c r="DA932" s="33" t="s">
        <v>85</v>
      </c>
    </row>
    <row r="933" spans="1:105" x14ac:dyDescent="0.25">
      <c r="A933">
        <v>932</v>
      </c>
      <c r="B933">
        <v>64</v>
      </c>
      <c r="C933" s="24" t="s">
        <v>3962</v>
      </c>
      <c r="D933" s="12">
        <v>9.08</v>
      </c>
      <c r="E933" s="13">
        <f t="shared" si="160"/>
        <v>1.1167138113393187</v>
      </c>
      <c r="F933" s="7">
        <v>8.1310000000000002</v>
      </c>
      <c r="G933" s="7">
        <f t="shared" si="155"/>
        <v>7.9632861886606818</v>
      </c>
      <c r="H933" s="15">
        <f t="shared" si="156"/>
        <v>10.196713811339318</v>
      </c>
      <c r="I933" s="11">
        <f>IFERROR(F933/SQRT(F933^2+U933), "X")</f>
        <v>0.400530616419636</v>
      </c>
      <c r="J933" s="32">
        <f>IFERROR(SQRT((1-I933^2)/U933), "X")</f>
        <v>4.9259699473574711E-2</v>
      </c>
      <c r="K933" s="32">
        <f t="shared" si="157"/>
        <v>20.300570459964913</v>
      </c>
      <c r="L933" s="8">
        <v>1</v>
      </c>
      <c r="M933" s="9">
        <v>0</v>
      </c>
      <c r="N933" s="8">
        <v>1</v>
      </c>
      <c r="O933" s="9">
        <v>0</v>
      </c>
      <c r="P933" s="9">
        <v>0</v>
      </c>
      <c r="Q933" s="9">
        <v>0</v>
      </c>
      <c r="R933" s="9">
        <v>0</v>
      </c>
      <c r="S933" s="8">
        <v>362</v>
      </c>
      <c r="T933" s="9">
        <v>15</v>
      </c>
      <c r="U933" s="9">
        <f t="shared" si="158"/>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62"/>
        <v>0.64500000000000002</v>
      </c>
      <c r="AN933" s="42">
        <v>0.33300000000000002</v>
      </c>
      <c r="AO933" s="41">
        <v>1</v>
      </c>
      <c r="AP933" s="17">
        <v>0</v>
      </c>
      <c r="AQ933">
        <v>0</v>
      </c>
      <c r="AR933" s="39">
        <f t="shared" si="163"/>
        <v>1</v>
      </c>
      <c r="AS933" s="38">
        <f t="shared" si="164"/>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W933+X933+6</f>
        <v>33.839999999999996</v>
      </c>
      <c r="BN933">
        <v>1</v>
      </c>
      <c r="BO933">
        <v>0</v>
      </c>
      <c r="BP933">
        <v>0</v>
      </c>
      <c r="BQ933">
        <v>0</v>
      </c>
      <c r="BR933">
        <v>0</v>
      </c>
      <c r="BS933">
        <v>0</v>
      </c>
      <c r="BT933">
        <v>0</v>
      </c>
      <c r="BU933" s="17">
        <v>0</v>
      </c>
      <c r="BV933">
        <v>0</v>
      </c>
      <c r="BW933">
        <v>0</v>
      </c>
      <c r="BX933">
        <v>1</v>
      </c>
      <c r="BY933" s="17">
        <v>0</v>
      </c>
      <c r="BZ933">
        <v>0</v>
      </c>
      <c r="CA933">
        <v>0</v>
      </c>
      <c r="CB933">
        <v>0</v>
      </c>
      <c r="CC933">
        <v>0</v>
      </c>
      <c r="CD933" s="17">
        <v>0</v>
      </c>
      <c r="CE933">
        <v>0</v>
      </c>
      <c r="CF933">
        <v>0</v>
      </c>
      <c r="CG933">
        <v>1</v>
      </c>
      <c r="CH933">
        <v>1</v>
      </c>
      <c r="CI933">
        <v>0</v>
      </c>
      <c r="CJ933">
        <v>1</v>
      </c>
      <c r="CK933">
        <v>1</v>
      </c>
      <c r="CL933">
        <v>1</v>
      </c>
      <c r="CM933">
        <v>1</v>
      </c>
      <c r="CN933">
        <v>1</v>
      </c>
      <c r="CO933">
        <v>0</v>
      </c>
      <c r="CP933" s="17">
        <v>1</v>
      </c>
      <c r="CQ933">
        <v>0.29799999999999999</v>
      </c>
      <c r="CR933">
        <v>4</v>
      </c>
      <c r="CS933">
        <v>1</v>
      </c>
      <c r="CT933">
        <v>0</v>
      </c>
      <c r="CU933">
        <v>35</v>
      </c>
      <c r="DA933" s="33" t="s">
        <v>85</v>
      </c>
    </row>
    <row r="934" spans="1:105" x14ac:dyDescent="0.25">
      <c r="A934">
        <v>933</v>
      </c>
      <c r="B934">
        <v>64</v>
      </c>
      <c r="C934" s="24" t="s">
        <v>3962</v>
      </c>
      <c r="D934" s="12">
        <v>6.67</v>
      </c>
      <c r="E934" s="13">
        <f t="shared" si="160"/>
        <v>1.1575841721624436</v>
      </c>
      <c r="F934" s="7">
        <v>5.7619999999999996</v>
      </c>
      <c r="G934" s="7">
        <f t="shared" si="155"/>
        <v>5.5124158278375566</v>
      </c>
      <c r="H934" s="15">
        <f t="shared" si="156"/>
        <v>7.8275841721624433</v>
      </c>
      <c r="I934" s="11">
        <f>IFERROR(F934/SQRT(F934^2+U934), "X")</f>
        <v>0.27588627965331808</v>
      </c>
      <c r="J934" s="32">
        <f>IFERROR(SQRT((1-I934^2)/U934), "X")</f>
        <v>4.7880298447295751E-2</v>
      </c>
      <c r="K934" s="32">
        <f t="shared" si="157"/>
        <v>20.885417017622608</v>
      </c>
      <c r="L934" s="8">
        <v>1</v>
      </c>
      <c r="M934" s="9">
        <v>0</v>
      </c>
      <c r="N934" s="8">
        <v>1</v>
      </c>
      <c r="O934" s="9">
        <v>0</v>
      </c>
      <c r="P934" s="9">
        <v>0</v>
      </c>
      <c r="Q934" s="9">
        <v>0</v>
      </c>
      <c r="R934" s="9">
        <v>0</v>
      </c>
      <c r="S934" s="8">
        <v>422</v>
      </c>
      <c r="T934" s="9">
        <v>18</v>
      </c>
      <c r="U934" s="9">
        <f t="shared" si="158"/>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62"/>
        <v>0.64500000000000002</v>
      </c>
      <c r="AN934" s="42">
        <v>0.33300000000000002</v>
      </c>
      <c r="AO934" s="41">
        <v>1</v>
      </c>
      <c r="AP934" s="17">
        <v>0</v>
      </c>
      <c r="AQ934">
        <v>1</v>
      </c>
      <c r="AR934" s="39">
        <f t="shared" si="163"/>
        <v>0</v>
      </c>
      <c r="AS934" s="38">
        <f t="shared" si="164"/>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W934+X934+6</f>
        <v>33.839999999999996</v>
      </c>
      <c r="BN934">
        <v>1</v>
      </c>
      <c r="BO934">
        <v>0</v>
      </c>
      <c r="BP934">
        <v>0</v>
      </c>
      <c r="BQ934">
        <v>0</v>
      </c>
      <c r="BR934">
        <v>0</v>
      </c>
      <c r="BS934">
        <v>0</v>
      </c>
      <c r="BT934">
        <v>0</v>
      </c>
      <c r="BU934" s="17">
        <v>0</v>
      </c>
      <c r="BV934">
        <v>0</v>
      </c>
      <c r="BW934">
        <v>0</v>
      </c>
      <c r="BX934">
        <v>1</v>
      </c>
      <c r="BY934" s="17">
        <v>0</v>
      </c>
      <c r="BZ934">
        <v>0</v>
      </c>
      <c r="CA934">
        <v>0</v>
      </c>
      <c r="CB934">
        <v>0</v>
      </c>
      <c r="CC934">
        <v>0</v>
      </c>
      <c r="CD934" s="17">
        <v>0</v>
      </c>
      <c r="CE934">
        <v>0</v>
      </c>
      <c r="CF934">
        <v>0</v>
      </c>
      <c r="CG934">
        <v>1</v>
      </c>
      <c r="CH934">
        <v>1</v>
      </c>
      <c r="CI934">
        <v>0</v>
      </c>
      <c r="CJ934">
        <v>1</v>
      </c>
      <c r="CK934">
        <v>1</v>
      </c>
      <c r="CL934">
        <v>1</v>
      </c>
      <c r="CM934">
        <v>1</v>
      </c>
      <c r="CN934">
        <v>1</v>
      </c>
      <c r="CO934">
        <v>0</v>
      </c>
      <c r="CP934" s="17">
        <v>1</v>
      </c>
      <c r="CQ934">
        <v>0.29799999999999999</v>
      </c>
      <c r="CR934">
        <v>4</v>
      </c>
      <c r="CS934">
        <v>1</v>
      </c>
      <c r="CT934">
        <v>0</v>
      </c>
      <c r="CU934">
        <v>35</v>
      </c>
      <c r="DA934" s="33" t="s">
        <v>85</v>
      </c>
    </row>
    <row r="935" spans="1:105" x14ac:dyDescent="0.25">
      <c r="A935">
        <v>934</v>
      </c>
      <c r="B935">
        <v>64</v>
      </c>
      <c r="C935" s="24" t="s">
        <v>3962</v>
      </c>
      <c r="D935" s="12">
        <v>9.07</v>
      </c>
      <c r="E935" s="13">
        <f t="shared" si="160"/>
        <v>1.1211372064276885</v>
      </c>
      <c r="F935" s="7">
        <v>8.09</v>
      </c>
      <c r="G935" s="7">
        <f t="shared" si="155"/>
        <v>7.948862793572312</v>
      </c>
      <c r="H935" s="15">
        <f t="shared" si="156"/>
        <v>10.191137206427689</v>
      </c>
      <c r="I935" s="11">
        <f>IFERROR(F935/SQRT(F935^2+U935), "X")</f>
        <v>0.40029492263963368</v>
      </c>
      <c r="J935" s="32">
        <f>IFERROR(SQRT((1-I935^2)/U935), "X")</f>
        <v>4.9480212934441742E-2</v>
      </c>
      <c r="K935" s="32">
        <f t="shared" si="157"/>
        <v>20.210098960668155</v>
      </c>
      <c r="L935" s="8">
        <v>1</v>
      </c>
      <c r="M935" s="9">
        <v>0</v>
      </c>
      <c r="N935" s="8">
        <v>1</v>
      </c>
      <c r="O935" s="9">
        <v>0</v>
      </c>
      <c r="P935" s="9">
        <v>0</v>
      </c>
      <c r="Q935" s="9">
        <v>0</v>
      </c>
      <c r="R935" s="9">
        <v>0</v>
      </c>
      <c r="S935" s="8">
        <v>362</v>
      </c>
      <c r="T935" s="9">
        <v>18</v>
      </c>
      <c r="U935" s="9">
        <f t="shared" si="158"/>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62"/>
        <v>0.64500000000000002</v>
      </c>
      <c r="AN935" s="42">
        <v>0.33300000000000002</v>
      </c>
      <c r="AO935" s="41">
        <v>1</v>
      </c>
      <c r="AP935" s="17">
        <v>0</v>
      </c>
      <c r="AQ935">
        <v>0</v>
      </c>
      <c r="AR935" s="39">
        <f t="shared" si="163"/>
        <v>1</v>
      </c>
      <c r="AS935" s="38">
        <f t="shared" si="164"/>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W935+X935+6</f>
        <v>33.839999999999996</v>
      </c>
      <c r="BN935">
        <v>1</v>
      </c>
      <c r="BO935">
        <v>0</v>
      </c>
      <c r="BP935">
        <v>0</v>
      </c>
      <c r="BQ935">
        <v>0</v>
      </c>
      <c r="BR935">
        <v>0</v>
      </c>
      <c r="BS935">
        <v>0</v>
      </c>
      <c r="BT935">
        <v>0</v>
      </c>
      <c r="BU935" s="17">
        <v>0</v>
      </c>
      <c r="BV935">
        <v>0</v>
      </c>
      <c r="BW935">
        <v>0</v>
      </c>
      <c r="BX935">
        <v>1</v>
      </c>
      <c r="BY935" s="17">
        <v>0</v>
      </c>
      <c r="BZ935">
        <v>0</v>
      </c>
      <c r="CA935">
        <v>0</v>
      </c>
      <c r="CB935">
        <v>0</v>
      </c>
      <c r="CC935">
        <v>0</v>
      </c>
      <c r="CD935" s="17">
        <v>0</v>
      </c>
      <c r="CE935">
        <v>0</v>
      </c>
      <c r="CF935">
        <v>0</v>
      </c>
      <c r="CG935">
        <v>1</v>
      </c>
      <c r="CH935">
        <v>1</v>
      </c>
      <c r="CI935">
        <v>0</v>
      </c>
      <c r="CJ935">
        <v>1</v>
      </c>
      <c r="CK935">
        <v>1</v>
      </c>
      <c r="CL935">
        <v>1</v>
      </c>
      <c r="CM935">
        <v>1</v>
      </c>
      <c r="CN935">
        <v>1</v>
      </c>
      <c r="CO935">
        <v>0</v>
      </c>
      <c r="CP935" s="17">
        <v>1</v>
      </c>
      <c r="CQ935">
        <v>0.29799999999999999</v>
      </c>
      <c r="CR935">
        <v>4</v>
      </c>
      <c r="CS935">
        <v>1</v>
      </c>
      <c r="CT935">
        <v>0</v>
      </c>
      <c r="CU935">
        <v>35</v>
      </c>
      <c r="DA935" s="33" t="s">
        <v>85</v>
      </c>
    </row>
    <row r="936" spans="1:105" x14ac:dyDescent="0.25">
      <c r="A936">
        <v>935</v>
      </c>
      <c r="B936">
        <v>64</v>
      </c>
      <c r="C936" s="24" t="s">
        <v>3962</v>
      </c>
      <c r="D936" s="12">
        <v>6.61</v>
      </c>
      <c r="E936" s="13">
        <f t="shared" si="160"/>
        <v>1.1598526057203018</v>
      </c>
      <c r="F936" s="7">
        <v>5.6989999999999998</v>
      </c>
      <c r="G936" s="7">
        <f t="shared" si="155"/>
        <v>5.4501473942796981</v>
      </c>
      <c r="H936" s="15">
        <f t="shared" si="156"/>
        <v>7.7698526057203026</v>
      </c>
      <c r="I936" s="11">
        <f>IFERROR(F936/SQRT(F936^2+U936), "X")</f>
        <v>0.27435888297770461</v>
      </c>
      <c r="J936" s="32">
        <f>IFERROR(SQRT((1-I936^2)/U936), "X")</f>
        <v>4.8141583256308941E-2</v>
      </c>
      <c r="K936" s="32">
        <f t="shared" si="157"/>
        <v>20.77206299335721</v>
      </c>
      <c r="L936" s="8">
        <v>1</v>
      </c>
      <c r="M936" s="9">
        <v>0</v>
      </c>
      <c r="N936" s="8">
        <v>1</v>
      </c>
      <c r="O936" s="9">
        <v>0</v>
      </c>
      <c r="P936" s="9">
        <v>0</v>
      </c>
      <c r="Q936" s="9">
        <v>0</v>
      </c>
      <c r="R936" s="9">
        <v>0</v>
      </c>
      <c r="S936" s="8">
        <v>422</v>
      </c>
      <c r="T936" s="9">
        <v>22</v>
      </c>
      <c r="U936" s="9">
        <f t="shared" si="158"/>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62"/>
        <v>0.64500000000000002</v>
      </c>
      <c r="AN936" s="42">
        <v>0.33300000000000002</v>
      </c>
      <c r="AO936" s="41">
        <v>1</v>
      </c>
      <c r="AP936" s="17">
        <v>0</v>
      </c>
      <c r="AQ936">
        <v>1</v>
      </c>
      <c r="AR936" s="39">
        <f t="shared" si="163"/>
        <v>0</v>
      </c>
      <c r="AS936" s="38">
        <f t="shared" si="164"/>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W936+X936+6</f>
        <v>33.839999999999996</v>
      </c>
      <c r="BN936">
        <v>1</v>
      </c>
      <c r="BO936">
        <v>0</v>
      </c>
      <c r="BP936">
        <v>0</v>
      </c>
      <c r="BQ936">
        <v>0</v>
      </c>
      <c r="BR936">
        <v>0</v>
      </c>
      <c r="BS936">
        <v>0</v>
      </c>
      <c r="BT936">
        <v>0</v>
      </c>
      <c r="BU936" s="17">
        <v>0</v>
      </c>
      <c r="BV936">
        <v>0</v>
      </c>
      <c r="BW936">
        <v>0</v>
      </c>
      <c r="BX936">
        <v>1</v>
      </c>
      <c r="BY936" s="17">
        <v>0</v>
      </c>
      <c r="BZ936">
        <v>0</v>
      </c>
      <c r="CA936">
        <v>0</v>
      </c>
      <c r="CB936">
        <v>0</v>
      </c>
      <c r="CC936">
        <v>0</v>
      </c>
      <c r="CD936" s="17">
        <v>0</v>
      </c>
      <c r="CE936">
        <v>0</v>
      </c>
      <c r="CF936">
        <v>0</v>
      </c>
      <c r="CG936">
        <v>1</v>
      </c>
      <c r="CH936">
        <v>1</v>
      </c>
      <c r="CI936">
        <v>0</v>
      </c>
      <c r="CJ936">
        <v>1</v>
      </c>
      <c r="CK936">
        <v>1</v>
      </c>
      <c r="CL936">
        <v>1</v>
      </c>
      <c r="CM936">
        <v>1</v>
      </c>
      <c r="CN936">
        <v>1</v>
      </c>
      <c r="CO936">
        <v>0</v>
      </c>
      <c r="CP936" s="17">
        <v>1</v>
      </c>
      <c r="CQ936">
        <v>0.29799999999999999</v>
      </c>
      <c r="CR936">
        <v>4</v>
      </c>
      <c r="CS936">
        <v>1</v>
      </c>
      <c r="CT936">
        <v>0</v>
      </c>
      <c r="CU936">
        <v>35</v>
      </c>
      <c r="DA936" s="33" t="s">
        <v>85</v>
      </c>
    </row>
    <row r="937" spans="1:105" x14ac:dyDescent="0.25">
      <c r="A937">
        <v>936</v>
      </c>
      <c r="B937">
        <v>64</v>
      </c>
      <c r="C937" s="24" t="s">
        <v>3962</v>
      </c>
      <c r="D937" s="12">
        <v>8.76</v>
      </c>
      <c r="E937" s="13">
        <f t="shared" si="160"/>
        <v>1.1546065638592329</v>
      </c>
      <c r="F937" s="7">
        <v>7.5869999999999997</v>
      </c>
      <c r="G937" s="7">
        <f t="shared" si="155"/>
        <v>7.6053934361407673</v>
      </c>
      <c r="H937" s="15">
        <f t="shared" si="156"/>
        <v>9.9146065638592322</v>
      </c>
      <c r="I937" s="11">
        <f>IFERROR(F937/SQRT(F937^2+U937), "X")</f>
        <v>0.38099056817957472</v>
      </c>
      <c r="J937" s="32">
        <f>IFERROR(SQRT((1-I937^2)/U937), "X")</f>
        <v>5.0216234108287169E-2</v>
      </c>
      <c r="K937" s="32">
        <f t="shared" si="157"/>
        <v>19.91387880348778</v>
      </c>
      <c r="L937" s="8">
        <v>1</v>
      </c>
      <c r="M937" s="9">
        <v>0</v>
      </c>
      <c r="N937" s="8">
        <v>1</v>
      </c>
      <c r="O937" s="9">
        <v>0</v>
      </c>
      <c r="P937" s="9">
        <v>0</v>
      </c>
      <c r="Q937" s="9">
        <v>0</v>
      </c>
      <c r="R937" s="9">
        <v>0</v>
      </c>
      <c r="S937" s="8">
        <v>362</v>
      </c>
      <c r="T937" s="9">
        <v>22</v>
      </c>
      <c r="U937" s="9">
        <f t="shared" si="158"/>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62"/>
        <v>0.64500000000000002</v>
      </c>
      <c r="AN937" s="42">
        <v>0.33300000000000002</v>
      </c>
      <c r="AO937" s="41">
        <v>1</v>
      </c>
      <c r="AP937" s="17">
        <v>0</v>
      </c>
      <c r="AQ937">
        <v>0</v>
      </c>
      <c r="AR937" s="39">
        <f t="shared" si="163"/>
        <v>1</v>
      </c>
      <c r="AS937" s="38">
        <f t="shared" si="164"/>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W937+X937+6</f>
        <v>33.839999999999996</v>
      </c>
      <c r="BN937">
        <v>1</v>
      </c>
      <c r="BO937">
        <v>0</v>
      </c>
      <c r="BP937">
        <v>0</v>
      </c>
      <c r="BQ937">
        <v>0</v>
      </c>
      <c r="BR937">
        <v>0</v>
      </c>
      <c r="BS937">
        <v>0</v>
      </c>
      <c r="BT937">
        <v>0</v>
      </c>
      <c r="BU937" s="17">
        <v>0</v>
      </c>
      <c r="BV937">
        <v>0</v>
      </c>
      <c r="BW937">
        <v>0</v>
      </c>
      <c r="BX937">
        <v>1</v>
      </c>
      <c r="BY937" s="17">
        <v>0</v>
      </c>
      <c r="BZ937">
        <v>0</v>
      </c>
      <c r="CA937">
        <v>0</v>
      </c>
      <c r="CB937">
        <v>0</v>
      </c>
      <c r="CC937">
        <v>0</v>
      </c>
      <c r="CD937" s="17">
        <v>0</v>
      </c>
      <c r="CE937">
        <v>0</v>
      </c>
      <c r="CF937">
        <v>0</v>
      </c>
      <c r="CG937">
        <v>1</v>
      </c>
      <c r="CH937">
        <v>1</v>
      </c>
      <c r="CI937">
        <v>0</v>
      </c>
      <c r="CJ937">
        <v>1</v>
      </c>
      <c r="CK937">
        <v>1</v>
      </c>
      <c r="CL937">
        <v>1</v>
      </c>
      <c r="CM937">
        <v>1</v>
      </c>
      <c r="CN937">
        <v>1</v>
      </c>
      <c r="CO937">
        <v>0</v>
      </c>
      <c r="CP937" s="17">
        <v>1</v>
      </c>
      <c r="CQ937">
        <v>0.29799999999999999</v>
      </c>
      <c r="CR937">
        <v>4</v>
      </c>
      <c r="CS937">
        <v>1</v>
      </c>
      <c r="CT937">
        <v>0</v>
      </c>
      <c r="CU937">
        <v>35</v>
      </c>
      <c r="DA937" s="33" t="s">
        <v>85</v>
      </c>
    </row>
    <row r="938" spans="1:105" x14ac:dyDescent="0.25">
      <c r="A938">
        <v>937</v>
      </c>
      <c r="B938">
        <v>65</v>
      </c>
      <c r="C938" s="24" t="s">
        <v>3971</v>
      </c>
      <c r="D938" s="12">
        <v>9.44</v>
      </c>
      <c r="E938" s="13">
        <v>0.98</v>
      </c>
      <c r="F938" s="7">
        <f t="shared" ref="F938:F969" si="165">D938/E938</f>
        <v>9.6326530612244898</v>
      </c>
      <c r="G938" s="7">
        <f t="shared" si="155"/>
        <v>8.4599999999999991</v>
      </c>
      <c r="H938" s="15">
        <f t="shared" si="156"/>
        <v>10.42</v>
      </c>
      <c r="I938" s="11">
        <f>IFERROR(F938/SQRT(F938^2+U938), "X")</f>
        <v>0.14911892285947093</v>
      </c>
      <c r="J938" s="32">
        <f>IFERROR(SQRT((1-I938^2)/U938), "X")</f>
        <v>1.5480566144309482E-2</v>
      </c>
      <c r="K938" s="32">
        <f t="shared" si="157"/>
        <v>64.597120717551476</v>
      </c>
      <c r="L938" s="8">
        <v>0</v>
      </c>
      <c r="M938" s="9">
        <v>1</v>
      </c>
      <c r="N938" s="8">
        <v>0</v>
      </c>
      <c r="O938" s="9">
        <v>0</v>
      </c>
      <c r="P938" s="9">
        <v>0</v>
      </c>
      <c r="Q938" s="9">
        <v>1</v>
      </c>
      <c r="R938" s="9">
        <v>0</v>
      </c>
      <c r="S938" s="8">
        <v>4083</v>
      </c>
      <c r="T938" s="9">
        <v>2</v>
      </c>
      <c r="U938" s="9">
        <f t="shared" si="158"/>
        <v>4080</v>
      </c>
      <c r="V938" s="9">
        <f>COUNTIF(B:B,B938)</f>
        <v>24</v>
      </c>
      <c r="W938" s="7">
        <v>13.131</v>
      </c>
      <c r="X938" s="7">
        <f>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63"/>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0</v>
      </c>
      <c r="BQ938">
        <v>1</v>
      </c>
      <c r="BR938">
        <v>0</v>
      </c>
      <c r="BS938">
        <v>0</v>
      </c>
      <c r="BT938">
        <v>0</v>
      </c>
      <c r="BU938" s="17">
        <v>0</v>
      </c>
      <c r="BV938">
        <v>0</v>
      </c>
      <c r="BW938">
        <v>0</v>
      </c>
      <c r="BX938">
        <v>1</v>
      </c>
      <c r="BY938" s="17">
        <v>0</v>
      </c>
      <c r="BZ938">
        <v>0</v>
      </c>
      <c r="CA938">
        <v>0</v>
      </c>
      <c r="CB938">
        <v>0</v>
      </c>
      <c r="CC938">
        <v>0</v>
      </c>
      <c r="CD938" s="17">
        <v>0</v>
      </c>
      <c r="CE938">
        <v>0</v>
      </c>
      <c r="CF938">
        <v>0</v>
      </c>
      <c r="CG938">
        <v>0</v>
      </c>
      <c r="CH938">
        <v>0</v>
      </c>
      <c r="CI938">
        <v>0</v>
      </c>
      <c r="CJ938">
        <v>0</v>
      </c>
      <c r="CK938">
        <v>0</v>
      </c>
      <c r="CL938">
        <v>0</v>
      </c>
      <c r="CM938">
        <v>0</v>
      </c>
      <c r="CN938">
        <v>0</v>
      </c>
      <c r="CO938">
        <v>0</v>
      </c>
      <c r="CP938" s="17">
        <v>0</v>
      </c>
      <c r="CQ938">
        <v>0.19600000000000001</v>
      </c>
      <c r="CR938">
        <v>166</v>
      </c>
      <c r="CS938">
        <v>1</v>
      </c>
      <c r="CT938">
        <v>0</v>
      </c>
      <c r="CU938">
        <v>34</v>
      </c>
      <c r="DA938" s="33" t="s">
        <v>85</v>
      </c>
    </row>
    <row r="939" spans="1:105" x14ac:dyDescent="0.25">
      <c r="A939">
        <v>938</v>
      </c>
      <c r="B939">
        <v>65</v>
      </c>
      <c r="C939" s="24" t="s">
        <v>3971</v>
      </c>
      <c r="D939" s="12">
        <v>8.1</v>
      </c>
      <c r="E939" s="13">
        <v>0.22</v>
      </c>
      <c r="F939" s="7">
        <f t="shared" si="165"/>
        <v>36.818181818181813</v>
      </c>
      <c r="G939" s="7">
        <f t="shared" si="155"/>
        <v>7.88</v>
      </c>
      <c r="H939" s="15">
        <f t="shared" si="156"/>
        <v>8.32</v>
      </c>
      <c r="I939" s="11">
        <f>IFERROR(F939/SQRT(F939^2+U939), "X")</f>
        <v>0.14612854458928509</v>
      </c>
      <c r="J939" s="32">
        <f>IFERROR(SQRT((1-I939^2)/U939), "X")</f>
        <v>3.9689234332892257E-3</v>
      </c>
      <c r="K939" s="32">
        <f t="shared" si="157"/>
        <v>251.95749346347429</v>
      </c>
      <c r="L939" s="8">
        <v>0</v>
      </c>
      <c r="M939" s="9">
        <v>1</v>
      </c>
      <c r="N939" s="8">
        <v>0</v>
      </c>
      <c r="O939" s="9">
        <v>0</v>
      </c>
      <c r="P939" s="9">
        <v>0</v>
      </c>
      <c r="Q939" s="9">
        <v>1</v>
      </c>
      <c r="R939" s="9">
        <v>0</v>
      </c>
      <c r="S939" s="8">
        <v>62130</v>
      </c>
      <c r="T939" s="9">
        <v>2</v>
      </c>
      <c r="U939" s="9">
        <f t="shared" si="158"/>
        <v>62127</v>
      </c>
      <c r="V939" s="9">
        <f>COUNTIF(B:B,B939)</f>
        <v>24</v>
      </c>
      <c r="W939" s="7">
        <v>13.154999999999999</v>
      </c>
      <c r="X939" s="7">
        <f>BM939-W939-6</f>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63"/>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0</v>
      </c>
      <c r="BQ939">
        <v>1</v>
      </c>
      <c r="BR939">
        <v>0</v>
      </c>
      <c r="BS939">
        <v>0</v>
      </c>
      <c r="BT939">
        <v>0</v>
      </c>
      <c r="BU939" s="17">
        <v>0</v>
      </c>
      <c r="BV939">
        <v>0</v>
      </c>
      <c r="BW939">
        <v>0</v>
      </c>
      <c r="BX939">
        <v>1</v>
      </c>
      <c r="BY939" s="17">
        <v>0</v>
      </c>
      <c r="BZ939">
        <v>0</v>
      </c>
      <c r="CA939">
        <v>0</v>
      </c>
      <c r="CB939">
        <v>0</v>
      </c>
      <c r="CC939">
        <v>0</v>
      </c>
      <c r="CD939" s="17">
        <v>0</v>
      </c>
      <c r="CE939">
        <v>0</v>
      </c>
      <c r="CF939">
        <v>0</v>
      </c>
      <c r="CG939">
        <v>0</v>
      </c>
      <c r="CH939">
        <v>0</v>
      </c>
      <c r="CI939">
        <v>0</v>
      </c>
      <c r="CJ939">
        <v>0</v>
      </c>
      <c r="CK939">
        <v>0</v>
      </c>
      <c r="CL939">
        <v>0</v>
      </c>
      <c r="CM939">
        <v>0</v>
      </c>
      <c r="CN939">
        <v>0</v>
      </c>
      <c r="CO939">
        <v>0</v>
      </c>
      <c r="CP939" s="17">
        <v>0</v>
      </c>
      <c r="CQ939">
        <v>0.19600000000000001</v>
      </c>
      <c r="CR939">
        <v>166</v>
      </c>
      <c r="CS939">
        <v>1</v>
      </c>
      <c r="CT939">
        <v>0</v>
      </c>
      <c r="CU939">
        <v>34</v>
      </c>
      <c r="DA939" s="33" t="s">
        <v>85</v>
      </c>
    </row>
    <row r="940" spans="1:105" x14ac:dyDescent="0.25">
      <c r="A940">
        <v>939</v>
      </c>
      <c r="B940">
        <v>65</v>
      </c>
      <c r="C940" s="24" t="s">
        <v>3971</v>
      </c>
      <c r="D940" s="12">
        <v>8.16</v>
      </c>
      <c r="E940" s="13">
        <v>0.21</v>
      </c>
      <c r="F940" s="7">
        <f t="shared" si="165"/>
        <v>38.857142857142861</v>
      </c>
      <c r="G940" s="7">
        <f t="shared" si="155"/>
        <v>7.95</v>
      </c>
      <c r="H940" s="15">
        <f t="shared" si="156"/>
        <v>8.370000000000001</v>
      </c>
      <c r="I940" s="11">
        <f>IFERROR(F940/SQRT(F940^2+U940), "X")</f>
        <v>0.14931821237205145</v>
      </c>
      <c r="J940" s="32">
        <f>IFERROR(SQRT((1-I940^2)/U940), "X")</f>
        <v>3.8427481125160295E-3</v>
      </c>
      <c r="K940" s="32">
        <f t="shared" si="157"/>
        <v>260.2304316390003</v>
      </c>
      <c r="L940" s="8">
        <v>0</v>
      </c>
      <c r="M940" s="9">
        <v>1</v>
      </c>
      <c r="N940" s="8">
        <v>0</v>
      </c>
      <c r="O940" s="9">
        <v>0</v>
      </c>
      <c r="P940" s="9">
        <v>0</v>
      </c>
      <c r="Q940" s="9">
        <v>1</v>
      </c>
      <c r="R940" s="9">
        <v>0</v>
      </c>
      <c r="S940" s="8">
        <v>66213</v>
      </c>
      <c r="T940" s="9">
        <v>2</v>
      </c>
      <c r="U940" s="9">
        <f t="shared" si="158"/>
        <v>66210</v>
      </c>
      <c r="V940" s="9">
        <f>COUNTIF(B:B,B940)</f>
        <v>24</v>
      </c>
      <c r="W940" s="7">
        <v>13.153</v>
      </c>
      <c r="X940" s="7">
        <f>BM940-W940-6</f>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63"/>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0</v>
      </c>
      <c r="BQ940">
        <v>1</v>
      </c>
      <c r="BR940">
        <v>0</v>
      </c>
      <c r="BS940">
        <v>0</v>
      </c>
      <c r="BT940">
        <v>0</v>
      </c>
      <c r="BU940" s="17">
        <v>0</v>
      </c>
      <c r="BV940">
        <v>0</v>
      </c>
      <c r="BW940">
        <v>0</v>
      </c>
      <c r="BX940">
        <v>1</v>
      </c>
      <c r="BY940" s="17">
        <v>0</v>
      </c>
      <c r="BZ940">
        <v>0</v>
      </c>
      <c r="CA940">
        <v>0</v>
      </c>
      <c r="CB940">
        <v>0</v>
      </c>
      <c r="CC940">
        <v>0</v>
      </c>
      <c r="CD940" s="17">
        <v>0</v>
      </c>
      <c r="CE940">
        <v>0</v>
      </c>
      <c r="CF940">
        <v>0</v>
      </c>
      <c r="CG940">
        <v>0</v>
      </c>
      <c r="CH940">
        <v>0</v>
      </c>
      <c r="CI940">
        <v>0</v>
      </c>
      <c r="CJ940">
        <v>0</v>
      </c>
      <c r="CK940">
        <v>0</v>
      </c>
      <c r="CL940">
        <v>0</v>
      </c>
      <c r="CM940">
        <v>0</v>
      </c>
      <c r="CN940">
        <v>0</v>
      </c>
      <c r="CO940">
        <v>0</v>
      </c>
      <c r="CP940" s="17">
        <v>0</v>
      </c>
      <c r="CQ940">
        <v>0.19600000000000001</v>
      </c>
      <c r="CR940">
        <v>166</v>
      </c>
      <c r="CS940">
        <v>1</v>
      </c>
      <c r="CT940">
        <v>0</v>
      </c>
      <c r="CU940">
        <v>34</v>
      </c>
      <c r="DA940" s="33" t="s">
        <v>85</v>
      </c>
    </row>
    <row r="941" spans="1:105" x14ac:dyDescent="0.25">
      <c r="A941">
        <v>940</v>
      </c>
      <c r="B941">
        <v>65</v>
      </c>
      <c r="C941" s="24" t="s">
        <v>3971</v>
      </c>
      <c r="D941" s="12">
        <v>9.26</v>
      </c>
      <c r="E941" s="13">
        <v>0.95</v>
      </c>
      <c r="F941" s="7">
        <f t="shared" si="165"/>
        <v>9.7473684210526326</v>
      </c>
      <c r="G941" s="7">
        <f t="shared" si="155"/>
        <v>8.31</v>
      </c>
      <c r="H941" s="15">
        <f t="shared" si="156"/>
        <v>10.209999999999999</v>
      </c>
      <c r="I941" s="11">
        <f>IFERROR(F941/SQRT(F941^2+U941), "X")</f>
        <v>0.15085460062198786</v>
      </c>
      <c r="J941" s="32">
        <f>IFERROR(SQRT((1-I941^2)/U941), "X")</f>
        <v>1.5476443908303288E-2</v>
      </c>
      <c r="K941" s="32">
        <f t="shared" si="157"/>
        <v>64.614326516150697</v>
      </c>
      <c r="L941" s="8">
        <v>0</v>
      </c>
      <c r="M941" s="9">
        <v>1</v>
      </c>
      <c r="N941" s="8">
        <v>0</v>
      </c>
      <c r="O941" s="9">
        <v>0</v>
      </c>
      <c r="P941" s="9">
        <v>0</v>
      </c>
      <c r="Q941" s="9">
        <v>1</v>
      </c>
      <c r="R941" s="9">
        <v>0</v>
      </c>
      <c r="S941" s="8">
        <v>4083</v>
      </c>
      <c r="T941" s="9">
        <v>2</v>
      </c>
      <c r="U941" s="9">
        <f t="shared" si="158"/>
        <v>4080</v>
      </c>
      <c r="V941" s="9">
        <f>COUNTIF(B:B,B941)</f>
        <v>24</v>
      </c>
      <c r="W941" s="7">
        <v>13.131</v>
      </c>
      <c r="X941" s="7">
        <f>BM941-W941-6</f>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63"/>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0</v>
      </c>
      <c r="BQ941">
        <v>1</v>
      </c>
      <c r="BR941">
        <v>0</v>
      </c>
      <c r="BS941">
        <v>0</v>
      </c>
      <c r="BT941">
        <v>0</v>
      </c>
      <c r="BU941" s="17">
        <v>0</v>
      </c>
      <c r="BV941">
        <v>0</v>
      </c>
      <c r="BW941">
        <v>0</v>
      </c>
      <c r="BX941">
        <v>1</v>
      </c>
      <c r="BY941" s="17">
        <v>0</v>
      </c>
      <c r="BZ941">
        <v>0</v>
      </c>
      <c r="CA941">
        <v>0</v>
      </c>
      <c r="CB941">
        <v>0</v>
      </c>
      <c r="CC941">
        <v>0</v>
      </c>
      <c r="CD941" s="17">
        <v>0</v>
      </c>
      <c r="CE941">
        <v>0</v>
      </c>
      <c r="CF941">
        <v>0</v>
      </c>
      <c r="CG941">
        <v>0</v>
      </c>
      <c r="CH941">
        <v>0</v>
      </c>
      <c r="CI941">
        <v>0</v>
      </c>
      <c r="CJ941">
        <v>0</v>
      </c>
      <c r="CK941">
        <v>0</v>
      </c>
      <c r="CL941">
        <v>0</v>
      </c>
      <c r="CM941">
        <v>0</v>
      </c>
      <c r="CN941">
        <v>0</v>
      </c>
      <c r="CO941">
        <v>0</v>
      </c>
      <c r="CP941" s="17">
        <v>0</v>
      </c>
      <c r="CQ941">
        <v>0.19600000000000001</v>
      </c>
      <c r="CR941">
        <v>166</v>
      </c>
      <c r="CS941">
        <v>1</v>
      </c>
      <c r="CT941">
        <v>0</v>
      </c>
      <c r="CU941">
        <v>34</v>
      </c>
      <c r="DA941" s="33" t="s">
        <v>85</v>
      </c>
    </row>
    <row r="942" spans="1:105" x14ac:dyDescent="0.25">
      <c r="A942">
        <v>941</v>
      </c>
      <c r="B942">
        <v>65</v>
      </c>
      <c r="C942" s="24" t="s">
        <v>3971</v>
      </c>
      <c r="D942" s="12">
        <v>8.08</v>
      </c>
      <c r="E942" s="13">
        <v>0.2</v>
      </c>
      <c r="F942" s="7">
        <f t="shared" si="165"/>
        <v>40.4</v>
      </c>
      <c r="G942" s="7">
        <f t="shared" si="155"/>
        <v>7.88</v>
      </c>
      <c r="H942" s="15">
        <f t="shared" si="156"/>
        <v>8.2799999999999994</v>
      </c>
      <c r="I942" s="11">
        <f>IFERROR(F942/SQRT(F942^2+U942), "X")</f>
        <v>0.15999634871826515</v>
      </c>
      <c r="J942" s="32">
        <f>IFERROR(SQRT((1-I942^2)/U942), "X")</f>
        <v>3.9603056613431971E-3</v>
      </c>
      <c r="K942" s="32">
        <f t="shared" si="157"/>
        <v>252.50576231048666</v>
      </c>
      <c r="L942" s="8">
        <v>0</v>
      </c>
      <c r="M942" s="9">
        <v>1</v>
      </c>
      <c r="N942" s="8">
        <v>0</v>
      </c>
      <c r="O942" s="9">
        <v>0</v>
      </c>
      <c r="P942" s="9">
        <v>0</v>
      </c>
      <c r="Q942" s="9">
        <v>1</v>
      </c>
      <c r="R942" s="9">
        <v>0</v>
      </c>
      <c r="S942" s="8">
        <v>62130</v>
      </c>
      <c r="T942" s="9">
        <v>2</v>
      </c>
      <c r="U942" s="9">
        <f t="shared" si="158"/>
        <v>62127</v>
      </c>
      <c r="V942" s="9">
        <f>COUNTIF(B:B,B942)</f>
        <v>24</v>
      </c>
      <c r="W942" s="7">
        <v>13.154999999999999</v>
      </c>
      <c r="X942" s="7">
        <f>BM942-W942-6</f>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63"/>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0</v>
      </c>
      <c r="BQ942">
        <v>1</v>
      </c>
      <c r="BR942">
        <v>0</v>
      </c>
      <c r="BS942">
        <v>0</v>
      </c>
      <c r="BT942">
        <v>0</v>
      </c>
      <c r="BU942" s="17">
        <v>0</v>
      </c>
      <c r="BV942">
        <v>0</v>
      </c>
      <c r="BW942">
        <v>0</v>
      </c>
      <c r="BX942">
        <v>1</v>
      </c>
      <c r="BY942" s="17">
        <v>0</v>
      </c>
      <c r="BZ942">
        <v>0</v>
      </c>
      <c r="CA942">
        <v>0</v>
      </c>
      <c r="CB942">
        <v>0</v>
      </c>
      <c r="CC942">
        <v>0</v>
      </c>
      <c r="CD942" s="17">
        <v>0</v>
      </c>
      <c r="CE942">
        <v>0</v>
      </c>
      <c r="CF942">
        <v>0</v>
      </c>
      <c r="CG942">
        <v>0</v>
      </c>
      <c r="CH942">
        <v>0</v>
      </c>
      <c r="CI942">
        <v>0</v>
      </c>
      <c r="CJ942">
        <v>0</v>
      </c>
      <c r="CK942">
        <v>0</v>
      </c>
      <c r="CL942">
        <v>0</v>
      </c>
      <c r="CM942">
        <v>0</v>
      </c>
      <c r="CN942">
        <v>0</v>
      </c>
      <c r="CO942">
        <v>0</v>
      </c>
      <c r="CP942" s="17">
        <v>0</v>
      </c>
      <c r="CQ942">
        <v>0.19600000000000001</v>
      </c>
      <c r="CR942">
        <v>166</v>
      </c>
      <c r="CS942">
        <v>1</v>
      </c>
      <c r="CT942">
        <v>0</v>
      </c>
      <c r="CU942">
        <v>34</v>
      </c>
      <c r="DA942" s="33" t="s">
        <v>85</v>
      </c>
    </row>
    <row r="943" spans="1:105" x14ac:dyDescent="0.25">
      <c r="A943">
        <v>942</v>
      </c>
      <c r="B943">
        <v>65</v>
      </c>
      <c r="C943" s="24" t="s">
        <v>3971</v>
      </c>
      <c r="D943" s="12">
        <v>8.1199999999999992</v>
      </c>
      <c r="E943" s="13">
        <v>0.2</v>
      </c>
      <c r="F943" s="7">
        <f t="shared" si="165"/>
        <v>40.599999999999994</v>
      </c>
      <c r="G943" s="7">
        <f t="shared" si="155"/>
        <v>7.919999999999999</v>
      </c>
      <c r="H943" s="15">
        <f t="shared" si="156"/>
        <v>8.3199999999999985</v>
      </c>
      <c r="I943" s="11">
        <f>IFERROR(F943/SQRT(F943^2+U943), "X")</f>
        <v>0.15585629709920443</v>
      </c>
      <c r="J943" s="32">
        <f>IFERROR(SQRT((1-I943^2)/U943), "X")</f>
        <v>3.8388250517045436E-3</v>
      </c>
      <c r="K943" s="32">
        <f t="shared" si="157"/>
        <v>260.49637233558548</v>
      </c>
      <c r="L943" s="8">
        <v>0</v>
      </c>
      <c r="M943" s="9">
        <v>1</v>
      </c>
      <c r="N943" s="8">
        <v>0</v>
      </c>
      <c r="O943" s="9">
        <v>0</v>
      </c>
      <c r="P943" s="9">
        <v>0</v>
      </c>
      <c r="Q943" s="9">
        <v>1</v>
      </c>
      <c r="R943" s="9">
        <v>0</v>
      </c>
      <c r="S943" s="8">
        <v>66213</v>
      </c>
      <c r="T943" s="9">
        <v>2</v>
      </c>
      <c r="U943" s="9">
        <f t="shared" si="158"/>
        <v>66210</v>
      </c>
      <c r="V943" s="9">
        <f>COUNTIF(B:B,B943)</f>
        <v>24</v>
      </c>
      <c r="W943" s="7">
        <v>13.153</v>
      </c>
      <c r="X943" s="7">
        <f>BM943-W943-6</f>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63"/>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0</v>
      </c>
      <c r="BQ943">
        <v>1</v>
      </c>
      <c r="BR943">
        <v>0</v>
      </c>
      <c r="BS943">
        <v>0</v>
      </c>
      <c r="BT943">
        <v>0</v>
      </c>
      <c r="BU943" s="17">
        <v>0</v>
      </c>
      <c r="BV943">
        <v>0</v>
      </c>
      <c r="BW943">
        <v>0</v>
      </c>
      <c r="BX943">
        <v>1</v>
      </c>
      <c r="BY943" s="17">
        <v>0</v>
      </c>
      <c r="BZ943">
        <v>0</v>
      </c>
      <c r="CA943">
        <v>0</v>
      </c>
      <c r="CB943">
        <v>0</v>
      </c>
      <c r="CC943">
        <v>0</v>
      </c>
      <c r="CD943" s="17">
        <v>0</v>
      </c>
      <c r="CE943">
        <v>0</v>
      </c>
      <c r="CF943">
        <v>0</v>
      </c>
      <c r="CG943">
        <v>0</v>
      </c>
      <c r="CH943">
        <v>0</v>
      </c>
      <c r="CI943">
        <v>0</v>
      </c>
      <c r="CJ943">
        <v>0</v>
      </c>
      <c r="CK943">
        <v>0</v>
      </c>
      <c r="CL943">
        <v>0</v>
      </c>
      <c r="CM943">
        <v>0</v>
      </c>
      <c r="CN943">
        <v>0</v>
      </c>
      <c r="CO943">
        <v>0</v>
      </c>
      <c r="CP943" s="17">
        <v>0</v>
      </c>
      <c r="CQ943">
        <v>0.19600000000000001</v>
      </c>
      <c r="CR943">
        <v>166</v>
      </c>
      <c r="CS943">
        <v>1</v>
      </c>
      <c r="CT943">
        <v>0</v>
      </c>
      <c r="CU943">
        <v>34</v>
      </c>
      <c r="DA943" s="33" t="s">
        <v>85</v>
      </c>
    </row>
    <row r="944" spans="1:105" x14ac:dyDescent="0.25">
      <c r="A944">
        <v>943</v>
      </c>
      <c r="B944">
        <v>65</v>
      </c>
      <c r="C944" s="24" t="s">
        <v>3971</v>
      </c>
      <c r="D944" s="12">
        <v>6.44</v>
      </c>
      <c r="E944" s="13">
        <v>1.19</v>
      </c>
      <c r="F944" s="7">
        <f t="shared" si="165"/>
        <v>5.4117647058823533</v>
      </c>
      <c r="G944" s="7">
        <f t="shared" si="155"/>
        <v>5.25</v>
      </c>
      <c r="H944" s="15">
        <f t="shared" si="156"/>
        <v>7.6300000000000008</v>
      </c>
      <c r="I944" s="11">
        <f>IFERROR(F944/SQRT(F944^2+U944), "X")</f>
        <v>9.4417443129568596E-2</v>
      </c>
      <c r="J944" s="32">
        <f>IFERROR(SQRT((1-I944^2)/U944), "X")</f>
        <v>1.7446701447855067E-2</v>
      </c>
      <c r="K944" s="32">
        <f t="shared" si="157"/>
        <v>57.31742490056434</v>
      </c>
      <c r="L944" s="8">
        <v>0</v>
      </c>
      <c r="M944" s="9">
        <v>1</v>
      </c>
      <c r="N944" s="8">
        <v>0</v>
      </c>
      <c r="O944" s="9">
        <v>0</v>
      </c>
      <c r="P944" s="9">
        <v>0</v>
      </c>
      <c r="Q944" s="9">
        <v>1</v>
      </c>
      <c r="R944" s="9">
        <v>0</v>
      </c>
      <c r="S944" s="8">
        <v>3275</v>
      </c>
      <c r="T944" s="9">
        <v>18</v>
      </c>
      <c r="U944" s="9">
        <f t="shared" si="158"/>
        <v>3256</v>
      </c>
      <c r="V944" s="9">
        <f>COUNTIF(B:B,B944)</f>
        <v>24</v>
      </c>
      <c r="W944" s="7">
        <v>13.131</v>
      </c>
      <c r="X944" s="7">
        <f>BM944-W944-6</f>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63"/>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0</v>
      </c>
      <c r="BQ944">
        <v>1</v>
      </c>
      <c r="BR944">
        <v>0</v>
      </c>
      <c r="BS944">
        <v>0</v>
      </c>
      <c r="BT944">
        <v>0</v>
      </c>
      <c r="BU944" s="17">
        <v>0</v>
      </c>
      <c r="BV944">
        <v>0</v>
      </c>
      <c r="BW944">
        <v>0</v>
      </c>
      <c r="BX944">
        <v>1</v>
      </c>
      <c r="BY944" s="17">
        <v>0</v>
      </c>
      <c r="BZ944">
        <v>0</v>
      </c>
      <c r="CA944">
        <v>0</v>
      </c>
      <c r="CB944">
        <v>0</v>
      </c>
      <c r="CC944">
        <v>0</v>
      </c>
      <c r="CD944" s="17">
        <v>0</v>
      </c>
      <c r="CE944">
        <v>1</v>
      </c>
      <c r="CF944">
        <v>0</v>
      </c>
      <c r="CG944">
        <v>0</v>
      </c>
      <c r="CH944">
        <v>0</v>
      </c>
      <c r="CI944">
        <v>1</v>
      </c>
      <c r="CJ944">
        <v>1</v>
      </c>
      <c r="CK944">
        <v>1</v>
      </c>
      <c r="CL944">
        <v>1</v>
      </c>
      <c r="CM944">
        <v>0</v>
      </c>
      <c r="CN944">
        <v>0</v>
      </c>
      <c r="CO944">
        <v>1</v>
      </c>
      <c r="CP944" s="17">
        <v>0</v>
      </c>
      <c r="CQ944">
        <v>0.19600000000000001</v>
      </c>
      <c r="CR944">
        <v>166</v>
      </c>
      <c r="CS944">
        <v>1</v>
      </c>
      <c r="CT944">
        <v>0</v>
      </c>
      <c r="CU944">
        <v>34</v>
      </c>
      <c r="DA944" s="33" t="s">
        <v>85</v>
      </c>
    </row>
    <row r="945" spans="1:105" x14ac:dyDescent="0.25">
      <c r="A945">
        <v>944</v>
      </c>
      <c r="B945">
        <v>65</v>
      </c>
      <c r="C945" s="24" t="s">
        <v>3971</v>
      </c>
      <c r="D945" s="12">
        <v>5.44</v>
      </c>
      <c r="E945" s="13">
        <v>0.27</v>
      </c>
      <c r="F945" s="7">
        <f t="shared" si="165"/>
        <v>20.148148148148149</v>
      </c>
      <c r="G945" s="7">
        <f t="shared" si="155"/>
        <v>5.17</v>
      </c>
      <c r="H945" s="15">
        <f t="shared" si="156"/>
        <v>5.7100000000000009</v>
      </c>
      <c r="I945" s="11">
        <f>IFERROR(F945/SQRT(F945^2+U945), "X")</f>
        <v>9.0276994457422877E-2</v>
      </c>
      <c r="J945" s="32">
        <f>IFERROR(SQRT((1-I945^2)/U945), "X")</f>
        <v>4.4806596513794449E-3</v>
      </c>
      <c r="K945" s="32">
        <f t="shared" si="157"/>
        <v>223.18142367544777</v>
      </c>
      <c r="L945" s="8">
        <v>0</v>
      </c>
      <c r="M945" s="9">
        <v>1</v>
      </c>
      <c r="N945" s="8">
        <v>0</v>
      </c>
      <c r="O945" s="9">
        <v>0</v>
      </c>
      <c r="P945" s="9">
        <v>0</v>
      </c>
      <c r="Q945" s="9">
        <v>1</v>
      </c>
      <c r="R945" s="9">
        <v>0</v>
      </c>
      <c r="S945" s="8">
        <v>49423</v>
      </c>
      <c r="T945" s="9">
        <v>18</v>
      </c>
      <c r="U945" s="9">
        <f t="shared" si="158"/>
        <v>49404</v>
      </c>
      <c r="V945" s="9">
        <f>COUNTIF(B:B,B945)</f>
        <v>24</v>
      </c>
      <c r="W945" s="7">
        <v>13.154999999999999</v>
      </c>
      <c r="X945" s="7">
        <f>BM945-W945-6</f>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63"/>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0</v>
      </c>
      <c r="BQ945">
        <v>1</v>
      </c>
      <c r="BR945">
        <v>0</v>
      </c>
      <c r="BS945">
        <v>0</v>
      </c>
      <c r="BT945">
        <v>0</v>
      </c>
      <c r="BU945" s="17">
        <v>0</v>
      </c>
      <c r="BV945">
        <v>0</v>
      </c>
      <c r="BW945">
        <v>0</v>
      </c>
      <c r="BX945">
        <v>1</v>
      </c>
      <c r="BY945" s="17">
        <v>0</v>
      </c>
      <c r="BZ945">
        <v>0</v>
      </c>
      <c r="CA945">
        <v>0</v>
      </c>
      <c r="CB945">
        <v>0</v>
      </c>
      <c r="CC945">
        <v>0</v>
      </c>
      <c r="CD945" s="17">
        <v>0</v>
      </c>
      <c r="CE945">
        <v>1</v>
      </c>
      <c r="CF945">
        <v>0</v>
      </c>
      <c r="CG945">
        <v>0</v>
      </c>
      <c r="CH945">
        <v>0</v>
      </c>
      <c r="CI945">
        <v>1</v>
      </c>
      <c r="CJ945">
        <v>1</v>
      </c>
      <c r="CK945">
        <v>1</v>
      </c>
      <c r="CL945">
        <v>1</v>
      </c>
      <c r="CM945">
        <v>0</v>
      </c>
      <c r="CN945">
        <v>0</v>
      </c>
      <c r="CO945">
        <v>1</v>
      </c>
      <c r="CP945" s="17">
        <v>0</v>
      </c>
      <c r="CQ945">
        <v>0.19600000000000001</v>
      </c>
      <c r="CR945">
        <v>166</v>
      </c>
      <c r="CS945">
        <v>1</v>
      </c>
      <c r="CT945">
        <v>0</v>
      </c>
      <c r="CU945">
        <v>34</v>
      </c>
      <c r="DA945" s="33" t="s">
        <v>85</v>
      </c>
    </row>
    <row r="946" spans="1:105" x14ac:dyDescent="0.25">
      <c r="A946">
        <v>945</v>
      </c>
      <c r="B946">
        <v>65</v>
      </c>
      <c r="C946" s="24" t="s">
        <v>3971</v>
      </c>
      <c r="D946" s="12">
        <v>5.42</v>
      </c>
      <c r="E946" s="13">
        <v>0.25</v>
      </c>
      <c r="F946" s="7">
        <f t="shared" si="165"/>
        <v>21.68</v>
      </c>
      <c r="G946" s="7">
        <f t="shared" si="155"/>
        <v>5.17</v>
      </c>
      <c r="H946" s="15">
        <f t="shared" si="156"/>
        <v>5.67</v>
      </c>
      <c r="I946" s="11">
        <f>IFERROR(F946/SQRT(F946^2+U946), "X")</f>
        <v>9.4039787159001409E-2</v>
      </c>
      <c r="J946" s="32">
        <f>IFERROR(SQRT((1-I946^2)/U946), "X")</f>
        <v>4.33762855899453E-3</v>
      </c>
      <c r="K946" s="32">
        <f t="shared" si="157"/>
        <v>230.54071744488002</v>
      </c>
      <c r="L946" s="8">
        <v>0</v>
      </c>
      <c r="M946" s="9">
        <v>1</v>
      </c>
      <c r="N946" s="8">
        <v>0</v>
      </c>
      <c r="O946" s="9">
        <v>0</v>
      </c>
      <c r="P946" s="9">
        <v>0</v>
      </c>
      <c r="Q946" s="9">
        <v>1</v>
      </c>
      <c r="R946" s="9">
        <v>0</v>
      </c>
      <c r="S946" s="8">
        <v>52698</v>
      </c>
      <c r="T946" s="9">
        <v>18</v>
      </c>
      <c r="U946" s="9">
        <f t="shared" si="158"/>
        <v>52679</v>
      </c>
      <c r="V946" s="9">
        <f>COUNTIF(B:B,B946)</f>
        <v>24</v>
      </c>
      <c r="W946" s="7">
        <v>13.153</v>
      </c>
      <c r="X946" s="7">
        <f>BM946-W946-6</f>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63"/>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0</v>
      </c>
      <c r="BQ946">
        <v>1</v>
      </c>
      <c r="BR946">
        <v>0</v>
      </c>
      <c r="BS946">
        <v>0</v>
      </c>
      <c r="BT946">
        <v>0</v>
      </c>
      <c r="BU946" s="17">
        <v>0</v>
      </c>
      <c r="BV946">
        <v>0</v>
      </c>
      <c r="BW946">
        <v>0</v>
      </c>
      <c r="BX946">
        <v>1</v>
      </c>
      <c r="BY946" s="17">
        <v>0</v>
      </c>
      <c r="BZ946">
        <v>0</v>
      </c>
      <c r="CA946">
        <v>0</v>
      </c>
      <c r="CB946">
        <v>0</v>
      </c>
      <c r="CC946">
        <v>0</v>
      </c>
      <c r="CD946" s="17">
        <v>0</v>
      </c>
      <c r="CE946">
        <v>1</v>
      </c>
      <c r="CF946">
        <v>0</v>
      </c>
      <c r="CG946">
        <v>0</v>
      </c>
      <c r="CH946">
        <v>0</v>
      </c>
      <c r="CI946">
        <v>1</v>
      </c>
      <c r="CJ946">
        <v>1</v>
      </c>
      <c r="CK946">
        <v>1</v>
      </c>
      <c r="CL946">
        <v>1</v>
      </c>
      <c r="CM946">
        <v>0</v>
      </c>
      <c r="CN946">
        <v>0</v>
      </c>
      <c r="CO946">
        <v>1</v>
      </c>
      <c r="CP946" s="17">
        <v>0</v>
      </c>
      <c r="CQ946">
        <v>0.19600000000000001</v>
      </c>
      <c r="CR946">
        <v>166</v>
      </c>
      <c r="CS946">
        <v>1</v>
      </c>
      <c r="CT946">
        <v>0</v>
      </c>
      <c r="CU946">
        <v>34</v>
      </c>
      <c r="DA946" s="33" t="s">
        <v>85</v>
      </c>
    </row>
    <row r="947" spans="1:105" x14ac:dyDescent="0.25">
      <c r="A947">
        <v>946</v>
      </c>
      <c r="B947">
        <v>65</v>
      </c>
      <c r="C947" s="24" t="s">
        <v>3971</v>
      </c>
      <c r="D947" s="12">
        <v>5.59</v>
      </c>
      <c r="E947" s="13">
        <v>1.3</v>
      </c>
      <c r="F947" s="7">
        <f t="shared" si="165"/>
        <v>4.3</v>
      </c>
      <c r="G947" s="7">
        <f t="shared" si="155"/>
        <v>4.29</v>
      </c>
      <c r="H947" s="15">
        <f t="shared" si="156"/>
        <v>6.89</v>
      </c>
      <c r="I947" s="11">
        <f>IFERROR(F947/SQRT(F947^2+U947), "X")</f>
        <v>7.71371494382493E-2</v>
      </c>
      <c r="J947" s="32">
        <f>IFERROR(SQRT((1-I947^2)/U947), "X")</f>
        <v>1.7938871962383557E-2</v>
      </c>
      <c r="K947" s="32">
        <f t="shared" si="157"/>
        <v>55.744865234387291</v>
      </c>
      <c r="L947" s="8">
        <v>0</v>
      </c>
      <c r="M947" s="9">
        <v>1</v>
      </c>
      <c r="N947" s="8">
        <v>0</v>
      </c>
      <c r="O947" s="9">
        <v>0</v>
      </c>
      <c r="P947" s="9">
        <v>0</v>
      </c>
      <c r="Q947" s="9">
        <v>1</v>
      </c>
      <c r="R947" s="9">
        <v>0</v>
      </c>
      <c r="S947" s="8">
        <v>3109</v>
      </c>
      <c r="T947" s="9">
        <v>19</v>
      </c>
      <c r="U947" s="9">
        <f t="shared" si="158"/>
        <v>3089</v>
      </c>
      <c r="V947" s="9">
        <f>COUNTIF(B:B,B947)</f>
        <v>24</v>
      </c>
      <c r="W947" s="7">
        <v>13.131</v>
      </c>
      <c r="X947" s="7">
        <f>BM947-W947-6</f>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63"/>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0</v>
      </c>
      <c r="BQ947">
        <v>1</v>
      </c>
      <c r="BR947">
        <v>0</v>
      </c>
      <c r="BS947">
        <v>0</v>
      </c>
      <c r="BT947">
        <v>0</v>
      </c>
      <c r="BU947" s="17">
        <v>0</v>
      </c>
      <c r="BV947">
        <v>1</v>
      </c>
      <c r="BW947">
        <v>0</v>
      </c>
      <c r="BX947">
        <v>0</v>
      </c>
      <c r="BY947" s="17">
        <v>0</v>
      </c>
      <c r="BZ947">
        <v>0</v>
      </c>
      <c r="CA947">
        <v>0</v>
      </c>
      <c r="CB947">
        <v>0</v>
      </c>
      <c r="CC947">
        <v>0</v>
      </c>
      <c r="CD947" s="17">
        <v>0</v>
      </c>
      <c r="CE947">
        <v>1</v>
      </c>
      <c r="CF947">
        <v>0</v>
      </c>
      <c r="CG947">
        <v>0</v>
      </c>
      <c r="CH947">
        <v>0</v>
      </c>
      <c r="CI947">
        <v>1</v>
      </c>
      <c r="CJ947">
        <v>1</v>
      </c>
      <c r="CK947">
        <v>1</v>
      </c>
      <c r="CL947">
        <v>1</v>
      </c>
      <c r="CM947">
        <v>0</v>
      </c>
      <c r="CN947">
        <v>0</v>
      </c>
      <c r="CO947">
        <v>1</v>
      </c>
      <c r="CP947" s="17">
        <v>0</v>
      </c>
      <c r="CQ947">
        <v>0.19600000000000001</v>
      </c>
      <c r="CR947">
        <v>166</v>
      </c>
      <c r="CS947">
        <v>1</v>
      </c>
      <c r="CT947">
        <v>0</v>
      </c>
      <c r="CU947">
        <v>34</v>
      </c>
      <c r="DA947" s="33" t="s">
        <v>85</v>
      </c>
    </row>
    <row r="948" spans="1:105" x14ac:dyDescent="0.25">
      <c r="A948">
        <v>947</v>
      </c>
      <c r="B948">
        <v>65</v>
      </c>
      <c r="C948" s="24" t="s">
        <v>3971</v>
      </c>
      <c r="D948" s="12">
        <v>4.37</v>
      </c>
      <c r="E948" s="13">
        <v>0.28999999999999998</v>
      </c>
      <c r="F948" s="7">
        <f t="shared" si="165"/>
        <v>15.068965517241381</v>
      </c>
      <c r="G948" s="7">
        <f t="shared" si="155"/>
        <v>4.08</v>
      </c>
      <c r="H948" s="15">
        <f t="shared" si="156"/>
        <v>4.66</v>
      </c>
      <c r="I948" s="11">
        <f>IFERROR(F948/SQRT(F948^2+U948), "X")</f>
        <v>6.9109827835688309E-2</v>
      </c>
      <c r="J948" s="32">
        <f>IFERROR(SQRT((1-I948^2)/U948), "X")</f>
        <v>4.5862357144964777E-3</v>
      </c>
      <c r="K948" s="32">
        <f t="shared" si="157"/>
        <v>218.04374267967381</v>
      </c>
      <c r="L948" s="8">
        <v>0</v>
      </c>
      <c r="M948" s="9">
        <v>1</v>
      </c>
      <c r="N948" s="8">
        <v>0</v>
      </c>
      <c r="O948" s="9">
        <v>0</v>
      </c>
      <c r="P948" s="9">
        <v>0</v>
      </c>
      <c r="Q948" s="9">
        <v>1</v>
      </c>
      <c r="R948" s="9">
        <v>0</v>
      </c>
      <c r="S948" s="8">
        <v>47336</v>
      </c>
      <c r="T948" s="9">
        <v>19</v>
      </c>
      <c r="U948" s="9">
        <f t="shared" si="158"/>
        <v>47316</v>
      </c>
      <c r="V948" s="9">
        <f>COUNTIF(B:B,B948)</f>
        <v>24</v>
      </c>
      <c r="W948" s="7">
        <v>13.154999999999999</v>
      </c>
      <c r="X948" s="7">
        <f>BM948-W948-6</f>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63"/>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0</v>
      </c>
      <c r="BQ948">
        <v>1</v>
      </c>
      <c r="BR948">
        <v>0</v>
      </c>
      <c r="BS948">
        <v>0</v>
      </c>
      <c r="BT948">
        <v>0</v>
      </c>
      <c r="BU948" s="17">
        <v>0</v>
      </c>
      <c r="BV948">
        <v>1</v>
      </c>
      <c r="BW948">
        <v>0</v>
      </c>
      <c r="BX948">
        <v>0</v>
      </c>
      <c r="BY948" s="17">
        <v>0</v>
      </c>
      <c r="BZ948">
        <v>0</v>
      </c>
      <c r="CA948">
        <v>0</v>
      </c>
      <c r="CB948">
        <v>0</v>
      </c>
      <c r="CC948">
        <v>0</v>
      </c>
      <c r="CD948" s="17">
        <v>0</v>
      </c>
      <c r="CE948">
        <v>1</v>
      </c>
      <c r="CF948">
        <v>0</v>
      </c>
      <c r="CG948">
        <v>0</v>
      </c>
      <c r="CH948">
        <v>0</v>
      </c>
      <c r="CI948">
        <v>1</v>
      </c>
      <c r="CJ948">
        <v>1</v>
      </c>
      <c r="CK948">
        <v>1</v>
      </c>
      <c r="CL948">
        <v>1</v>
      </c>
      <c r="CM948">
        <v>0</v>
      </c>
      <c r="CN948">
        <v>0</v>
      </c>
      <c r="CO948">
        <v>1</v>
      </c>
      <c r="CP948" s="17">
        <v>0</v>
      </c>
      <c r="CQ948">
        <v>0.19600000000000001</v>
      </c>
      <c r="CR948">
        <v>166</v>
      </c>
      <c r="CS948">
        <v>1</v>
      </c>
      <c r="CT948">
        <v>0</v>
      </c>
      <c r="CU948">
        <v>34</v>
      </c>
      <c r="DA948" s="33" t="s">
        <v>85</v>
      </c>
    </row>
    <row r="949" spans="1:105" x14ac:dyDescent="0.25">
      <c r="A949">
        <v>948</v>
      </c>
      <c r="B949">
        <v>65</v>
      </c>
      <c r="C949" s="24" t="s">
        <v>3971</v>
      </c>
      <c r="D949" s="12">
        <v>4.43</v>
      </c>
      <c r="E949" s="13">
        <v>0.27</v>
      </c>
      <c r="F949" s="7">
        <f t="shared" si="165"/>
        <v>16.407407407407405</v>
      </c>
      <c r="G949" s="7">
        <f t="shared" si="155"/>
        <v>4.16</v>
      </c>
      <c r="H949" s="15">
        <f t="shared" si="156"/>
        <v>4.6999999999999993</v>
      </c>
      <c r="I949" s="11">
        <f>IFERROR(F949/SQRT(F949^2+U949), "X")</f>
        <v>7.2872020659854361E-2</v>
      </c>
      <c r="J949" s="32">
        <f>IFERROR(SQRT((1-I949^2)/U949), "X")</f>
        <v>4.4414098370565867E-3</v>
      </c>
      <c r="K949" s="32">
        <f t="shared" si="157"/>
        <v>225.15373196514565</v>
      </c>
      <c r="L949" s="8">
        <v>0</v>
      </c>
      <c r="M949" s="9">
        <v>1</v>
      </c>
      <c r="N949" s="8">
        <v>0</v>
      </c>
      <c r="O949" s="9">
        <v>0</v>
      </c>
      <c r="P949" s="9">
        <v>0</v>
      </c>
      <c r="Q949" s="9">
        <v>1</v>
      </c>
      <c r="R949" s="9">
        <v>0</v>
      </c>
      <c r="S949" s="8">
        <v>50445</v>
      </c>
      <c r="T949" s="9">
        <v>19</v>
      </c>
      <c r="U949" s="9">
        <f t="shared" si="158"/>
        <v>50425</v>
      </c>
      <c r="V949" s="9">
        <f>COUNTIF(B:B,B949)</f>
        <v>24</v>
      </c>
      <c r="W949" s="7">
        <v>13.153</v>
      </c>
      <c r="X949" s="7">
        <f>BM949-W949-6</f>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63"/>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0</v>
      </c>
      <c r="BQ949">
        <v>1</v>
      </c>
      <c r="BR949">
        <v>0</v>
      </c>
      <c r="BS949">
        <v>0</v>
      </c>
      <c r="BT949">
        <v>0</v>
      </c>
      <c r="BU949" s="17">
        <v>0</v>
      </c>
      <c r="BV949">
        <v>1</v>
      </c>
      <c r="BW949">
        <v>0</v>
      </c>
      <c r="BX949">
        <v>0</v>
      </c>
      <c r="BY949" s="17">
        <v>0</v>
      </c>
      <c r="BZ949">
        <v>0</v>
      </c>
      <c r="CA949">
        <v>0</v>
      </c>
      <c r="CB949">
        <v>0</v>
      </c>
      <c r="CC949">
        <v>0</v>
      </c>
      <c r="CD949" s="17">
        <v>0</v>
      </c>
      <c r="CE949">
        <v>1</v>
      </c>
      <c r="CF949">
        <v>0</v>
      </c>
      <c r="CG949">
        <v>0</v>
      </c>
      <c r="CH949">
        <v>0</v>
      </c>
      <c r="CI949">
        <v>1</v>
      </c>
      <c r="CJ949">
        <v>1</v>
      </c>
      <c r="CK949">
        <v>1</v>
      </c>
      <c r="CL949">
        <v>1</v>
      </c>
      <c r="CM949">
        <v>0</v>
      </c>
      <c r="CN949">
        <v>0</v>
      </c>
      <c r="CO949">
        <v>1</v>
      </c>
      <c r="CP949" s="17">
        <v>0</v>
      </c>
      <c r="CQ949">
        <v>0.19600000000000001</v>
      </c>
      <c r="CR949">
        <v>166</v>
      </c>
      <c r="CS949">
        <v>1</v>
      </c>
      <c r="CT949">
        <v>0</v>
      </c>
      <c r="CU949">
        <v>34</v>
      </c>
      <c r="DA949" s="33" t="s">
        <v>85</v>
      </c>
    </row>
    <row r="950" spans="1:105" x14ac:dyDescent="0.25">
      <c r="A950">
        <v>949</v>
      </c>
      <c r="B950">
        <v>65</v>
      </c>
      <c r="C950" s="24" t="s">
        <v>3971</v>
      </c>
      <c r="D950" s="12">
        <v>17.64</v>
      </c>
      <c r="E950" s="13">
        <v>5.52</v>
      </c>
      <c r="F950" s="7">
        <f t="shared" si="165"/>
        <v>3.1956521739130439</v>
      </c>
      <c r="G950" s="7">
        <f t="shared" si="155"/>
        <v>12.120000000000001</v>
      </c>
      <c r="H950" s="15">
        <f t="shared" si="156"/>
        <v>23.16</v>
      </c>
      <c r="I950" s="11">
        <f>IFERROR(F950/SQRT(F950^2+U950), "X")</f>
        <v>5.591615566090917E-2</v>
      </c>
      <c r="J950" s="32">
        <f>IFERROR(SQRT((1-I950^2)/U950), "X")</f>
        <v>1.7497572519740285E-2</v>
      </c>
      <c r="K950" s="32">
        <f t="shared" si="157"/>
        <v>57.150784708669001</v>
      </c>
      <c r="L950" s="8">
        <v>0</v>
      </c>
      <c r="M950" s="9">
        <v>1</v>
      </c>
      <c r="N950" s="8">
        <v>0</v>
      </c>
      <c r="O950" s="9">
        <v>0</v>
      </c>
      <c r="P950" s="9">
        <v>0</v>
      </c>
      <c r="Q950" s="9">
        <v>1</v>
      </c>
      <c r="R950" s="9">
        <v>0</v>
      </c>
      <c r="S950" s="8">
        <v>3275</v>
      </c>
      <c r="T950" s="9">
        <v>18</v>
      </c>
      <c r="U950" s="9">
        <f t="shared" si="158"/>
        <v>3256</v>
      </c>
      <c r="V950" s="9">
        <f>COUNTIF(B:B,B950)</f>
        <v>24</v>
      </c>
      <c r="W950" s="7">
        <v>13.131</v>
      </c>
      <c r="X950" s="7">
        <f>BM950-W950-6</f>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63"/>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v>0</v>
      </c>
      <c r="BU950" s="17">
        <v>1</v>
      </c>
      <c r="BV950">
        <v>0</v>
      </c>
      <c r="BW950">
        <v>1</v>
      </c>
      <c r="BX950">
        <v>0</v>
      </c>
      <c r="BY950" s="17">
        <v>0</v>
      </c>
      <c r="BZ950">
        <v>0</v>
      </c>
      <c r="CA950">
        <v>0</v>
      </c>
      <c r="CB950">
        <v>0</v>
      </c>
      <c r="CC950">
        <v>0</v>
      </c>
      <c r="CD950" s="17">
        <v>0</v>
      </c>
      <c r="CE950">
        <v>1</v>
      </c>
      <c r="CF950">
        <v>0</v>
      </c>
      <c r="CG950">
        <v>0</v>
      </c>
      <c r="CH950">
        <v>0</v>
      </c>
      <c r="CI950">
        <v>1</v>
      </c>
      <c r="CJ950">
        <v>1</v>
      </c>
      <c r="CK950">
        <v>1</v>
      </c>
      <c r="CL950">
        <v>1</v>
      </c>
      <c r="CM950">
        <v>0</v>
      </c>
      <c r="CN950">
        <v>0</v>
      </c>
      <c r="CO950">
        <v>1</v>
      </c>
      <c r="CP950" s="17">
        <v>0</v>
      </c>
      <c r="CQ950">
        <v>0.19600000000000001</v>
      </c>
      <c r="CR950">
        <v>166</v>
      </c>
      <c r="CS950">
        <v>1</v>
      </c>
      <c r="CT950">
        <v>0</v>
      </c>
      <c r="CU950">
        <v>34</v>
      </c>
      <c r="DA950" s="33" t="s">
        <v>85</v>
      </c>
    </row>
    <row r="951" spans="1:105" x14ac:dyDescent="0.25">
      <c r="A951">
        <v>950</v>
      </c>
      <c r="B951">
        <v>65</v>
      </c>
      <c r="C951" s="24" t="s">
        <v>3971</v>
      </c>
      <c r="D951" s="12">
        <v>12.73</v>
      </c>
      <c r="E951" s="13">
        <v>1.18</v>
      </c>
      <c r="F951" s="7">
        <f t="shared" si="165"/>
        <v>10.788135593220339</v>
      </c>
      <c r="G951" s="7">
        <f t="shared" si="155"/>
        <v>11.55</v>
      </c>
      <c r="H951" s="15">
        <f t="shared" si="156"/>
        <v>13.91</v>
      </c>
      <c r="I951" s="11">
        <f>IFERROR(F951/SQRT(F951^2+U951), "X")</f>
        <v>4.8479082851631536E-2</v>
      </c>
      <c r="J951" s="32">
        <f>IFERROR(SQRT((1-I951^2)/U951), "X")</f>
        <v>4.4937405942596393E-3</v>
      </c>
      <c r="K951" s="32">
        <f t="shared" si="157"/>
        <v>222.53175923804159</v>
      </c>
      <c r="L951" s="8">
        <v>0</v>
      </c>
      <c r="M951" s="9">
        <v>1</v>
      </c>
      <c r="N951" s="8">
        <v>0</v>
      </c>
      <c r="O951" s="9">
        <v>0</v>
      </c>
      <c r="P951" s="9">
        <v>0</v>
      </c>
      <c r="Q951" s="9">
        <v>1</v>
      </c>
      <c r="R951" s="9">
        <v>0</v>
      </c>
      <c r="S951" s="8">
        <v>49423</v>
      </c>
      <c r="T951" s="9">
        <v>18</v>
      </c>
      <c r="U951" s="9">
        <f t="shared" si="158"/>
        <v>49404</v>
      </c>
      <c r="V951" s="9">
        <f>COUNTIF(B:B,B951)</f>
        <v>24</v>
      </c>
      <c r="W951" s="7">
        <v>13.154999999999999</v>
      </c>
      <c r="X951" s="7">
        <f>BM951-W951-6</f>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63"/>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v>0</v>
      </c>
      <c r="BU951" s="17">
        <v>1</v>
      </c>
      <c r="BV951">
        <v>0</v>
      </c>
      <c r="BW951">
        <v>1</v>
      </c>
      <c r="BX951">
        <v>0</v>
      </c>
      <c r="BY951" s="17">
        <v>0</v>
      </c>
      <c r="BZ951">
        <v>0</v>
      </c>
      <c r="CA951">
        <v>0</v>
      </c>
      <c r="CB951">
        <v>0</v>
      </c>
      <c r="CC951">
        <v>0</v>
      </c>
      <c r="CD951" s="17">
        <v>0</v>
      </c>
      <c r="CE951">
        <v>1</v>
      </c>
      <c r="CF951">
        <v>0</v>
      </c>
      <c r="CG951">
        <v>0</v>
      </c>
      <c r="CH951">
        <v>0</v>
      </c>
      <c r="CI951">
        <v>1</v>
      </c>
      <c r="CJ951">
        <v>1</v>
      </c>
      <c r="CK951">
        <v>1</v>
      </c>
      <c r="CL951">
        <v>1</v>
      </c>
      <c r="CM951">
        <v>0</v>
      </c>
      <c r="CN951">
        <v>0</v>
      </c>
      <c r="CO951">
        <v>1</v>
      </c>
      <c r="CP951" s="17">
        <v>0</v>
      </c>
      <c r="CQ951">
        <v>0.19600000000000001</v>
      </c>
      <c r="CR951">
        <v>166</v>
      </c>
      <c r="CS951">
        <v>1</v>
      </c>
      <c r="CT951">
        <v>0</v>
      </c>
      <c r="CU951">
        <v>34</v>
      </c>
      <c r="DA951" s="33" t="s">
        <v>85</v>
      </c>
    </row>
    <row r="952" spans="1:105" x14ac:dyDescent="0.25">
      <c r="A952">
        <v>951</v>
      </c>
      <c r="B952">
        <v>65</v>
      </c>
      <c r="C952" s="24" t="s">
        <v>3971</v>
      </c>
      <c r="D952" s="12">
        <v>11.27</v>
      </c>
      <c r="E952" s="13">
        <v>1.07</v>
      </c>
      <c r="F952" s="7">
        <f t="shared" si="165"/>
        <v>10.532710280373831</v>
      </c>
      <c r="G952" s="7">
        <f t="shared" si="155"/>
        <v>10.199999999999999</v>
      </c>
      <c r="H952" s="15">
        <f t="shared" si="156"/>
        <v>12.34</v>
      </c>
      <c r="I952" s="11">
        <f>IFERROR(F952/SQRT(F952^2+U952), "X")</f>
        <v>4.5842106149373264E-2</v>
      </c>
      <c r="J952" s="32">
        <f>IFERROR(SQRT((1-I952^2)/U952), "X")</f>
        <v>4.3523561295323336E-3</v>
      </c>
      <c r="K952" s="32">
        <f t="shared" si="157"/>
        <v>229.76061017034729</v>
      </c>
      <c r="L952" s="8">
        <v>0</v>
      </c>
      <c r="M952" s="9">
        <v>1</v>
      </c>
      <c r="N952" s="8">
        <v>0</v>
      </c>
      <c r="O952" s="9">
        <v>0</v>
      </c>
      <c r="P952" s="9">
        <v>0</v>
      </c>
      <c r="Q952" s="9">
        <v>1</v>
      </c>
      <c r="R952" s="9">
        <v>0</v>
      </c>
      <c r="S952" s="8">
        <v>52698</v>
      </c>
      <c r="T952" s="9">
        <v>18</v>
      </c>
      <c r="U952" s="9">
        <f t="shared" si="158"/>
        <v>52679</v>
      </c>
      <c r="V952" s="9">
        <f>COUNTIF(B:B,B952)</f>
        <v>24</v>
      </c>
      <c r="W952" s="7">
        <v>13.153</v>
      </c>
      <c r="X952" s="7">
        <f>BM952-W952-6</f>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63"/>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v>0</v>
      </c>
      <c r="BU952" s="17">
        <v>1</v>
      </c>
      <c r="BV952">
        <v>0</v>
      </c>
      <c r="BW952">
        <v>1</v>
      </c>
      <c r="BX952">
        <v>0</v>
      </c>
      <c r="BY952" s="17">
        <v>0</v>
      </c>
      <c r="BZ952">
        <v>0</v>
      </c>
      <c r="CA952">
        <v>0</v>
      </c>
      <c r="CB952">
        <v>0</v>
      </c>
      <c r="CC952">
        <v>0</v>
      </c>
      <c r="CD952" s="17">
        <v>0</v>
      </c>
      <c r="CE952">
        <v>1</v>
      </c>
      <c r="CF952">
        <v>0</v>
      </c>
      <c r="CG952">
        <v>0</v>
      </c>
      <c r="CH952">
        <v>0</v>
      </c>
      <c r="CI952">
        <v>1</v>
      </c>
      <c r="CJ952">
        <v>1</v>
      </c>
      <c r="CK952">
        <v>1</v>
      </c>
      <c r="CL952">
        <v>1</v>
      </c>
      <c r="CM952">
        <v>0</v>
      </c>
      <c r="CN952">
        <v>0</v>
      </c>
      <c r="CO952">
        <v>1</v>
      </c>
      <c r="CP952" s="17">
        <v>0</v>
      </c>
      <c r="CQ952">
        <v>0.19600000000000001</v>
      </c>
      <c r="CR952">
        <v>166</v>
      </c>
      <c r="CS952">
        <v>1</v>
      </c>
      <c r="CT952">
        <v>0</v>
      </c>
      <c r="CU952">
        <v>34</v>
      </c>
      <c r="DA952" s="33" t="s">
        <v>85</v>
      </c>
    </row>
    <row r="953" spans="1:105" x14ac:dyDescent="0.25">
      <c r="A953">
        <v>952</v>
      </c>
      <c r="B953">
        <v>65</v>
      </c>
      <c r="C953" s="24" t="s">
        <v>3971</v>
      </c>
      <c r="D953" s="12">
        <v>21.23</v>
      </c>
      <c r="E953" s="13">
        <v>5.52</v>
      </c>
      <c r="F953" s="7">
        <f t="shared" si="165"/>
        <v>3.8460144927536235</v>
      </c>
      <c r="G953" s="7">
        <f t="shared" si="155"/>
        <v>15.71</v>
      </c>
      <c r="H953" s="15">
        <f t="shared" si="156"/>
        <v>26.75</v>
      </c>
      <c r="I953" s="11">
        <f>IFERROR(F953/SQRT(F953^2+U953), "X")</f>
        <v>6.9034252041442867E-2</v>
      </c>
      <c r="J953" s="32">
        <f>IFERROR(SQRT((1-I953^2)/U953), "X")</f>
        <v>1.7949555877002574E-2</v>
      </c>
      <c r="K953" s="32">
        <f t="shared" si="157"/>
        <v>55.711684837908741</v>
      </c>
      <c r="L953" s="8">
        <v>0</v>
      </c>
      <c r="M953" s="9">
        <v>1</v>
      </c>
      <c r="N953" s="8">
        <v>0</v>
      </c>
      <c r="O953" s="9">
        <v>0</v>
      </c>
      <c r="P953" s="9">
        <v>0</v>
      </c>
      <c r="Q953" s="9">
        <v>1</v>
      </c>
      <c r="R953" s="9">
        <v>0</v>
      </c>
      <c r="S953" s="8">
        <v>3109</v>
      </c>
      <c r="T953" s="9">
        <v>19</v>
      </c>
      <c r="U953" s="9">
        <f t="shared" si="158"/>
        <v>3089</v>
      </c>
      <c r="V953" s="9">
        <f>COUNTIF(B:B,B953)</f>
        <v>24</v>
      </c>
      <c r="W953" s="7">
        <v>13.131</v>
      </c>
      <c r="X953" s="7">
        <f>BM953-W953-6</f>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63"/>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v>0</v>
      </c>
      <c r="BU953" s="17">
        <v>1</v>
      </c>
      <c r="BV953">
        <v>1</v>
      </c>
      <c r="BW953">
        <v>0</v>
      </c>
      <c r="BX953">
        <v>0</v>
      </c>
      <c r="BY953" s="17">
        <v>0</v>
      </c>
      <c r="BZ953">
        <v>0</v>
      </c>
      <c r="CA953">
        <v>0</v>
      </c>
      <c r="CB953">
        <v>0</v>
      </c>
      <c r="CC953">
        <v>0</v>
      </c>
      <c r="CD953" s="17">
        <v>0</v>
      </c>
      <c r="CE953">
        <v>1</v>
      </c>
      <c r="CF953">
        <v>0</v>
      </c>
      <c r="CG953">
        <v>0</v>
      </c>
      <c r="CH953">
        <v>0</v>
      </c>
      <c r="CI953">
        <v>1</v>
      </c>
      <c r="CJ953">
        <v>1</v>
      </c>
      <c r="CK953">
        <v>1</v>
      </c>
      <c r="CL953">
        <v>1</v>
      </c>
      <c r="CM953">
        <v>0</v>
      </c>
      <c r="CN953">
        <v>0</v>
      </c>
      <c r="CO953">
        <v>1</v>
      </c>
      <c r="CP953" s="17">
        <v>0</v>
      </c>
      <c r="CQ953">
        <v>0.19600000000000001</v>
      </c>
      <c r="CR953">
        <v>166</v>
      </c>
      <c r="CS953">
        <v>1</v>
      </c>
      <c r="CT953">
        <v>0</v>
      </c>
      <c r="CU953">
        <v>34</v>
      </c>
      <c r="DA953" s="33" t="s">
        <v>85</v>
      </c>
    </row>
    <row r="954" spans="1:105" x14ac:dyDescent="0.25">
      <c r="A954">
        <v>953</v>
      </c>
      <c r="B954">
        <v>65</v>
      </c>
      <c r="C954" s="24" t="s">
        <v>3971</v>
      </c>
      <c r="D954" s="12">
        <v>11.81</v>
      </c>
      <c r="E954" s="13">
        <v>1.63</v>
      </c>
      <c r="F954" s="7">
        <f t="shared" si="165"/>
        <v>7.2453987730061353</v>
      </c>
      <c r="G954" s="7">
        <f t="shared" si="155"/>
        <v>10.18</v>
      </c>
      <c r="H954" s="15">
        <f t="shared" si="156"/>
        <v>13.440000000000001</v>
      </c>
      <c r="I954" s="11">
        <f>IFERROR(F954/SQRT(F954^2+U954), "X")</f>
        <v>3.3290283704605919E-2</v>
      </c>
      <c r="J954" s="32">
        <f>IFERROR(SQRT((1-I954^2)/U954), "X")</f>
        <v>4.5946792919989545E-3</v>
      </c>
      <c r="K954" s="32">
        <f t="shared" si="157"/>
        <v>217.64304676092888</v>
      </c>
      <c r="L954" s="8">
        <v>0</v>
      </c>
      <c r="M954" s="9">
        <v>1</v>
      </c>
      <c r="N954" s="8">
        <v>0</v>
      </c>
      <c r="O954" s="9">
        <v>0</v>
      </c>
      <c r="P954" s="9">
        <v>0</v>
      </c>
      <c r="Q954" s="9">
        <v>1</v>
      </c>
      <c r="R954" s="9">
        <v>0</v>
      </c>
      <c r="S954" s="8">
        <v>47336</v>
      </c>
      <c r="T954" s="9">
        <v>19</v>
      </c>
      <c r="U954" s="9">
        <f t="shared" si="158"/>
        <v>47316</v>
      </c>
      <c r="V954" s="9">
        <f>COUNTIF(B:B,B954)</f>
        <v>24</v>
      </c>
      <c r="W954" s="7">
        <v>13.154999999999999</v>
      </c>
      <c r="X954" s="7">
        <f>BM954-W954-6</f>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63"/>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v>0</v>
      </c>
      <c r="BU954" s="17">
        <v>1</v>
      </c>
      <c r="BV954">
        <v>1</v>
      </c>
      <c r="BW954">
        <v>0</v>
      </c>
      <c r="BX954">
        <v>0</v>
      </c>
      <c r="BY954" s="17">
        <v>0</v>
      </c>
      <c r="BZ954">
        <v>0</v>
      </c>
      <c r="CA954">
        <v>0</v>
      </c>
      <c r="CB954">
        <v>0</v>
      </c>
      <c r="CC954">
        <v>0</v>
      </c>
      <c r="CD954" s="17">
        <v>0</v>
      </c>
      <c r="CE954">
        <v>1</v>
      </c>
      <c r="CF954">
        <v>0</v>
      </c>
      <c r="CG954">
        <v>0</v>
      </c>
      <c r="CH954">
        <v>0</v>
      </c>
      <c r="CI954">
        <v>1</v>
      </c>
      <c r="CJ954">
        <v>1</v>
      </c>
      <c r="CK954">
        <v>1</v>
      </c>
      <c r="CL954">
        <v>1</v>
      </c>
      <c r="CM954">
        <v>0</v>
      </c>
      <c r="CN954">
        <v>0</v>
      </c>
      <c r="CO954">
        <v>1</v>
      </c>
      <c r="CP954" s="17">
        <v>0</v>
      </c>
      <c r="CQ954">
        <v>0.19600000000000001</v>
      </c>
      <c r="CR954">
        <v>166</v>
      </c>
      <c r="CS954">
        <v>1</v>
      </c>
      <c r="CT954">
        <v>0</v>
      </c>
      <c r="CU954">
        <v>34</v>
      </c>
      <c r="DA954" s="33" t="s">
        <v>85</v>
      </c>
    </row>
    <row r="955" spans="1:105" x14ac:dyDescent="0.25">
      <c r="A955">
        <v>954</v>
      </c>
      <c r="B955">
        <v>65</v>
      </c>
      <c r="C955" s="24" t="s">
        <v>3971</v>
      </c>
      <c r="D955" s="12">
        <v>9.99</v>
      </c>
      <c r="E955" s="13">
        <v>1.46</v>
      </c>
      <c r="F955" s="7">
        <f t="shared" si="165"/>
        <v>6.8424657534246576</v>
      </c>
      <c r="G955" s="7">
        <f t="shared" si="155"/>
        <v>8.5300000000000011</v>
      </c>
      <c r="H955" s="15">
        <f t="shared" si="156"/>
        <v>11.45</v>
      </c>
      <c r="I955" s="11">
        <f>IFERROR(F955/SQRT(F955^2+U955), "X")</f>
        <v>3.0457072178164363E-2</v>
      </c>
      <c r="J955" s="32">
        <f>IFERROR(SQRT((1-I955^2)/U955), "X")</f>
        <v>4.451183721733731E-3</v>
      </c>
      <c r="K955" s="32">
        <f t="shared" si="157"/>
        <v>224.65934064175207</v>
      </c>
      <c r="L955" s="8">
        <v>0</v>
      </c>
      <c r="M955" s="9">
        <v>1</v>
      </c>
      <c r="N955" s="8">
        <v>0</v>
      </c>
      <c r="O955" s="9">
        <v>0</v>
      </c>
      <c r="P955" s="9">
        <v>0</v>
      </c>
      <c r="Q955" s="9">
        <v>1</v>
      </c>
      <c r="R955" s="9">
        <v>0</v>
      </c>
      <c r="S955" s="8">
        <v>50445</v>
      </c>
      <c r="T955" s="9">
        <v>19</v>
      </c>
      <c r="U955" s="9">
        <f t="shared" si="158"/>
        <v>50425</v>
      </c>
      <c r="V955" s="9">
        <f>COUNTIF(B:B,B955)</f>
        <v>24</v>
      </c>
      <c r="W955" s="7">
        <v>13.153</v>
      </c>
      <c r="X955" s="7">
        <f>BM955-W955-6</f>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63"/>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v>0</v>
      </c>
      <c r="BU955" s="17">
        <v>1</v>
      </c>
      <c r="BV955">
        <v>1</v>
      </c>
      <c r="BW955">
        <v>0</v>
      </c>
      <c r="BX955">
        <v>0</v>
      </c>
      <c r="BY955" s="17">
        <v>0</v>
      </c>
      <c r="BZ955">
        <v>0</v>
      </c>
      <c r="CA955">
        <v>0</v>
      </c>
      <c r="CB955">
        <v>0</v>
      </c>
      <c r="CC955">
        <v>0</v>
      </c>
      <c r="CD955" s="17">
        <v>0</v>
      </c>
      <c r="CE955">
        <v>1</v>
      </c>
      <c r="CF955">
        <v>0</v>
      </c>
      <c r="CG955">
        <v>0</v>
      </c>
      <c r="CH955">
        <v>0</v>
      </c>
      <c r="CI955">
        <v>1</v>
      </c>
      <c r="CJ955">
        <v>1</v>
      </c>
      <c r="CK955">
        <v>1</v>
      </c>
      <c r="CL955">
        <v>1</v>
      </c>
      <c r="CM955">
        <v>0</v>
      </c>
      <c r="CN955">
        <v>0</v>
      </c>
      <c r="CO955">
        <v>1</v>
      </c>
      <c r="CP955" s="17">
        <v>0</v>
      </c>
      <c r="CQ955">
        <v>0.19600000000000001</v>
      </c>
      <c r="CR955">
        <v>166</v>
      </c>
      <c r="CS955">
        <v>1</v>
      </c>
      <c r="CT955">
        <v>0</v>
      </c>
      <c r="CU955">
        <v>34</v>
      </c>
      <c r="DA955" s="33" t="s">
        <v>85</v>
      </c>
    </row>
    <row r="956" spans="1:105" x14ac:dyDescent="0.25">
      <c r="A956">
        <v>955</v>
      </c>
      <c r="B956">
        <v>65</v>
      </c>
      <c r="C956" s="24" t="s">
        <v>3971</v>
      </c>
      <c r="D956" s="12">
        <v>5.94</v>
      </c>
      <c r="E956" s="13">
        <v>1.23</v>
      </c>
      <c r="F956" s="7">
        <f t="shared" si="165"/>
        <v>4.8292682926829276</v>
      </c>
      <c r="G956" s="7">
        <f t="shared" si="155"/>
        <v>4.7100000000000009</v>
      </c>
      <c r="H956" s="15">
        <f t="shared" si="156"/>
        <v>7.17</v>
      </c>
      <c r="I956" s="11">
        <f>IFERROR(F956/SQRT(F956^2+U956), "X")</f>
        <v>8.4850476295895663E-2</v>
      </c>
      <c r="J956" s="32">
        <f>IFERROR(SQRT((1-I956^2)/U956), "X")</f>
        <v>1.7570048121877384E-2</v>
      </c>
      <c r="K956" s="32">
        <f t="shared" si="157"/>
        <v>56.915040474752473</v>
      </c>
      <c r="L956" s="8">
        <v>0</v>
      </c>
      <c r="M956" s="9">
        <v>1</v>
      </c>
      <c r="N956" s="8">
        <v>0</v>
      </c>
      <c r="O956" s="9">
        <v>0</v>
      </c>
      <c r="P956" s="9">
        <v>0</v>
      </c>
      <c r="Q956" s="9">
        <v>1</v>
      </c>
      <c r="R956" s="9">
        <v>0</v>
      </c>
      <c r="S956" s="8">
        <v>3235</v>
      </c>
      <c r="T956" s="9">
        <v>18</v>
      </c>
      <c r="U956" s="9">
        <f t="shared" si="158"/>
        <v>3216</v>
      </c>
      <c r="V956" s="9">
        <f>COUNTIF(B:B,B956)</f>
        <v>24</v>
      </c>
      <c r="W956" s="7">
        <v>13.131</v>
      </c>
      <c r="X956" s="7">
        <f>BM956-W956-6</f>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63"/>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0</v>
      </c>
      <c r="BQ956">
        <v>1</v>
      </c>
      <c r="BR956">
        <v>0</v>
      </c>
      <c r="BS956">
        <v>0</v>
      </c>
      <c r="BT956">
        <v>0</v>
      </c>
      <c r="BU956" s="17">
        <v>0</v>
      </c>
      <c r="BV956">
        <v>0</v>
      </c>
      <c r="BW956">
        <v>0</v>
      </c>
      <c r="BX956">
        <v>1</v>
      </c>
      <c r="BY956" s="17">
        <v>0</v>
      </c>
      <c r="BZ956">
        <v>0</v>
      </c>
      <c r="CA956">
        <v>0</v>
      </c>
      <c r="CB956">
        <v>0</v>
      </c>
      <c r="CC956">
        <v>0</v>
      </c>
      <c r="CD956" s="17">
        <v>0</v>
      </c>
      <c r="CE956">
        <v>1</v>
      </c>
      <c r="CF956">
        <v>0</v>
      </c>
      <c r="CG956">
        <v>0</v>
      </c>
      <c r="CH956">
        <v>0</v>
      </c>
      <c r="CI956">
        <v>1</v>
      </c>
      <c r="CJ956">
        <v>1</v>
      </c>
      <c r="CK956">
        <v>1</v>
      </c>
      <c r="CL956">
        <v>1</v>
      </c>
      <c r="CM956">
        <v>0</v>
      </c>
      <c r="CN956">
        <v>0</v>
      </c>
      <c r="CO956">
        <v>1</v>
      </c>
      <c r="CP956" s="17">
        <v>0</v>
      </c>
      <c r="CQ956">
        <v>0.19600000000000001</v>
      </c>
      <c r="CR956">
        <v>166</v>
      </c>
      <c r="CS956">
        <v>1</v>
      </c>
      <c r="CT956">
        <v>0</v>
      </c>
      <c r="CU956">
        <v>34</v>
      </c>
      <c r="DA956" s="33" t="s">
        <v>85</v>
      </c>
    </row>
    <row r="957" spans="1:105" x14ac:dyDescent="0.25">
      <c r="A957">
        <v>956</v>
      </c>
      <c r="B957">
        <v>65</v>
      </c>
      <c r="C957" s="24" t="s">
        <v>3971</v>
      </c>
      <c r="D957" s="12">
        <v>5.25</v>
      </c>
      <c r="E957" s="13">
        <v>2.7</v>
      </c>
      <c r="F957" s="7">
        <f t="shared" si="165"/>
        <v>1.9444444444444444</v>
      </c>
      <c r="G957" s="7">
        <f t="shared" si="155"/>
        <v>2.5499999999999998</v>
      </c>
      <c r="H957" s="15">
        <f t="shared" si="156"/>
        <v>7.95</v>
      </c>
      <c r="I957" s="11">
        <f>IFERROR(F957/SQRT(F957^2+U957), "X")</f>
        <v>8.7677669757510405E-3</v>
      </c>
      <c r="J957" s="32">
        <f>IFERROR(SQRT((1-I957^2)/U957), "X")</f>
        <v>4.5091373018148204E-3</v>
      </c>
      <c r="K957" s="32">
        <f t="shared" si="157"/>
        <v>221.77191180173728</v>
      </c>
      <c r="L957" s="8">
        <v>0</v>
      </c>
      <c r="M957" s="9">
        <v>1</v>
      </c>
      <c r="N957" s="8">
        <v>0</v>
      </c>
      <c r="O957" s="9">
        <v>0</v>
      </c>
      <c r="P957" s="9">
        <v>0</v>
      </c>
      <c r="Q957" s="9">
        <v>1</v>
      </c>
      <c r="R957" s="9">
        <v>0</v>
      </c>
      <c r="S957" s="8">
        <v>49198</v>
      </c>
      <c r="T957" s="9">
        <v>18</v>
      </c>
      <c r="U957" s="9">
        <f t="shared" si="158"/>
        <v>49179</v>
      </c>
      <c r="V957" s="9">
        <f>COUNTIF(B:B,B957)</f>
        <v>24</v>
      </c>
      <c r="W957" s="7">
        <v>13.154999999999999</v>
      </c>
      <c r="X957" s="7">
        <f>BM957-W957-6</f>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63"/>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0</v>
      </c>
      <c r="BQ957">
        <v>1</v>
      </c>
      <c r="BR957">
        <v>0</v>
      </c>
      <c r="BS957">
        <v>0</v>
      </c>
      <c r="BT957">
        <v>0</v>
      </c>
      <c r="BU957" s="17">
        <v>0</v>
      </c>
      <c r="BV957">
        <v>0</v>
      </c>
      <c r="BW957">
        <v>0</v>
      </c>
      <c r="BX957">
        <v>1</v>
      </c>
      <c r="BY957" s="17">
        <v>0</v>
      </c>
      <c r="BZ957">
        <v>0</v>
      </c>
      <c r="CA957">
        <v>0</v>
      </c>
      <c r="CB957">
        <v>0</v>
      </c>
      <c r="CC957">
        <v>0</v>
      </c>
      <c r="CD957" s="17">
        <v>0</v>
      </c>
      <c r="CE957">
        <v>1</v>
      </c>
      <c r="CF957">
        <v>0</v>
      </c>
      <c r="CG957">
        <v>0</v>
      </c>
      <c r="CH957">
        <v>0</v>
      </c>
      <c r="CI957">
        <v>1</v>
      </c>
      <c r="CJ957">
        <v>1</v>
      </c>
      <c r="CK957">
        <v>1</v>
      </c>
      <c r="CL957">
        <v>1</v>
      </c>
      <c r="CM957">
        <v>0</v>
      </c>
      <c r="CN957">
        <v>0</v>
      </c>
      <c r="CO957">
        <v>1</v>
      </c>
      <c r="CP957" s="17">
        <v>0</v>
      </c>
      <c r="CQ957">
        <v>0.19600000000000001</v>
      </c>
      <c r="CR957">
        <v>166</v>
      </c>
      <c r="CS957">
        <v>1</v>
      </c>
      <c r="CT957">
        <v>0</v>
      </c>
      <c r="CU957">
        <v>34</v>
      </c>
      <c r="DA957" s="33" t="s">
        <v>85</v>
      </c>
    </row>
    <row r="958" spans="1:105" x14ac:dyDescent="0.25">
      <c r="A958">
        <v>957</v>
      </c>
      <c r="B958">
        <v>65</v>
      </c>
      <c r="C958" s="24" t="s">
        <v>3971</v>
      </c>
      <c r="D958" s="12">
        <v>5.23</v>
      </c>
      <c r="E958" s="13">
        <v>2.5</v>
      </c>
      <c r="F958" s="7">
        <f t="shared" si="165"/>
        <v>2.0920000000000001</v>
      </c>
      <c r="G958" s="7">
        <f t="shared" si="155"/>
        <v>2.7300000000000004</v>
      </c>
      <c r="H958" s="15">
        <f t="shared" si="156"/>
        <v>7.73</v>
      </c>
      <c r="I958" s="11">
        <f>IFERROR(F958/SQRT(F958^2+U958), "X")</f>
        <v>9.1373423589723498E-3</v>
      </c>
      <c r="J958" s="32">
        <f>IFERROR(SQRT((1-I958^2)/U958), "X")</f>
        <v>4.3677544736961515E-3</v>
      </c>
      <c r="K958" s="32">
        <f t="shared" si="157"/>
        <v>228.9505983045251</v>
      </c>
      <c r="L958" s="8">
        <v>0</v>
      </c>
      <c r="M958" s="9">
        <v>1</v>
      </c>
      <c r="N958" s="8">
        <v>0</v>
      </c>
      <c r="O958" s="9">
        <v>0</v>
      </c>
      <c r="P958" s="9">
        <v>0</v>
      </c>
      <c r="Q958" s="9">
        <v>1</v>
      </c>
      <c r="R958" s="9">
        <v>0</v>
      </c>
      <c r="S958" s="8">
        <v>52433</v>
      </c>
      <c r="T958" s="9">
        <v>18</v>
      </c>
      <c r="U958" s="9">
        <f t="shared" si="158"/>
        <v>52414</v>
      </c>
      <c r="V958" s="9">
        <f>COUNTIF(B:B,B958)</f>
        <v>24</v>
      </c>
      <c r="W958" s="7">
        <v>13.153</v>
      </c>
      <c r="X958" s="7">
        <f>BM958-W958-6</f>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63"/>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0</v>
      </c>
      <c r="BQ958">
        <v>1</v>
      </c>
      <c r="BR958">
        <v>0</v>
      </c>
      <c r="BS958">
        <v>0</v>
      </c>
      <c r="BT958">
        <v>0</v>
      </c>
      <c r="BU958" s="17">
        <v>0</v>
      </c>
      <c r="BV958">
        <v>0</v>
      </c>
      <c r="BW958">
        <v>0</v>
      </c>
      <c r="BX958">
        <v>1</v>
      </c>
      <c r="BY958" s="17">
        <v>0</v>
      </c>
      <c r="BZ958">
        <v>0</v>
      </c>
      <c r="CA958">
        <v>0</v>
      </c>
      <c r="CB958">
        <v>0</v>
      </c>
      <c r="CC958">
        <v>0</v>
      </c>
      <c r="CD958" s="17">
        <v>0</v>
      </c>
      <c r="CE958">
        <v>1</v>
      </c>
      <c r="CF958">
        <v>0</v>
      </c>
      <c r="CG958">
        <v>0</v>
      </c>
      <c r="CH958">
        <v>0</v>
      </c>
      <c r="CI958">
        <v>1</v>
      </c>
      <c r="CJ958">
        <v>1</v>
      </c>
      <c r="CK958">
        <v>1</v>
      </c>
      <c r="CL958">
        <v>1</v>
      </c>
      <c r="CM958">
        <v>0</v>
      </c>
      <c r="CN958">
        <v>0</v>
      </c>
      <c r="CO958">
        <v>1</v>
      </c>
      <c r="CP958" s="17">
        <v>0</v>
      </c>
      <c r="CQ958">
        <v>0.19600000000000001</v>
      </c>
      <c r="CR958">
        <v>166</v>
      </c>
      <c r="CS958">
        <v>1</v>
      </c>
      <c r="CT958">
        <v>0</v>
      </c>
      <c r="CU958">
        <v>34</v>
      </c>
      <c r="DA958" s="33" t="s">
        <v>85</v>
      </c>
    </row>
    <row r="959" spans="1:105" x14ac:dyDescent="0.25">
      <c r="A959">
        <v>958</v>
      </c>
      <c r="B959">
        <v>65</v>
      </c>
      <c r="C959" s="24" t="s">
        <v>3971</v>
      </c>
      <c r="D959" s="12">
        <v>5.29</v>
      </c>
      <c r="E959" s="13">
        <v>1.34</v>
      </c>
      <c r="F959" s="7">
        <f t="shared" si="165"/>
        <v>3.9477611940298507</v>
      </c>
      <c r="G959" s="7">
        <f t="shared" si="155"/>
        <v>3.95</v>
      </c>
      <c r="H959" s="15">
        <f t="shared" si="156"/>
        <v>6.63</v>
      </c>
      <c r="I959" s="11">
        <f>IFERROR(F959/SQRT(F959^2+U959), "X")</f>
        <v>7.1312399672231297E-2</v>
      </c>
      <c r="J959" s="32">
        <f>IFERROR(SQRT((1-I959^2)/U959), "X")</f>
        <v>1.8064010502984867E-2</v>
      </c>
      <c r="K959" s="32">
        <f t="shared" si="157"/>
        <v>55.358692347680027</v>
      </c>
      <c r="L959" s="8">
        <v>0</v>
      </c>
      <c r="M959" s="9">
        <v>1</v>
      </c>
      <c r="N959" s="8">
        <v>0</v>
      </c>
      <c r="O959" s="9">
        <v>0</v>
      </c>
      <c r="P959" s="9">
        <v>0</v>
      </c>
      <c r="Q959" s="9">
        <v>1</v>
      </c>
      <c r="R959" s="9">
        <v>0</v>
      </c>
      <c r="S959" s="8">
        <v>3069</v>
      </c>
      <c r="T959" s="9">
        <v>19</v>
      </c>
      <c r="U959" s="9">
        <f t="shared" si="158"/>
        <v>3049</v>
      </c>
      <c r="V959" s="9">
        <f>COUNTIF(B:B,B959)</f>
        <v>24</v>
      </c>
      <c r="W959" s="7">
        <v>13.131</v>
      </c>
      <c r="X959" s="7">
        <f>BM959-W959-6</f>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63"/>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0</v>
      </c>
      <c r="BQ959">
        <v>1</v>
      </c>
      <c r="BR959">
        <v>0</v>
      </c>
      <c r="BS959">
        <v>0</v>
      </c>
      <c r="BT959">
        <v>0</v>
      </c>
      <c r="BU959" s="17">
        <v>0</v>
      </c>
      <c r="BV959">
        <v>1</v>
      </c>
      <c r="BW959">
        <v>0</v>
      </c>
      <c r="BX959">
        <v>0</v>
      </c>
      <c r="BY959" s="17">
        <v>0</v>
      </c>
      <c r="BZ959">
        <v>0</v>
      </c>
      <c r="CA959">
        <v>0</v>
      </c>
      <c r="CB959">
        <v>0</v>
      </c>
      <c r="CC959">
        <v>0</v>
      </c>
      <c r="CD959" s="17">
        <v>0</v>
      </c>
      <c r="CE959">
        <v>1</v>
      </c>
      <c r="CF959">
        <v>0</v>
      </c>
      <c r="CG959">
        <v>0</v>
      </c>
      <c r="CH959">
        <v>0</v>
      </c>
      <c r="CI959">
        <v>1</v>
      </c>
      <c r="CJ959">
        <v>1</v>
      </c>
      <c r="CK959">
        <v>1</v>
      </c>
      <c r="CL959">
        <v>1</v>
      </c>
      <c r="CM959">
        <v>0</v>
      </c>
      <c r="CN959">
        <v>0</v>
      </c>
      <c r="CO959">
        <v>1</v>
      </c>
      <c r="CP959" s="17">
        <v>0</v>
      </c>
      <c r="CQ959">
        <v>0.19600000000000001</v>
      </c>
      <c r="CR959">
        <v>166</v>
      </c>
      <c r="CS959">
        <v>1</v>
      </c>
      <c r="CT959">
        <v>0</v>
      </c>
      <c r="CU959">
        <v>34</v>
      </c>
      <c r="DA959" s="33" t="s">
        <v>85</v>
      </c>
    </row>
    <row r="960" spans="1:105" x14ac:dyDescent="0.25">
      <c r="A960">
        <v>959</v>
      </c>
      <c r="B960">
        <v>65</v>
      </c>
      <c r="C960" s="24" t="s">
        <v>3971</v>
      </c>
      <c r="D960" s="12">
        <v>4.28</v>
      </c>
      <c r="E960" s="13">
        <v>2.9</v>
      </c>
      <c r="F960" s="7">
        <f t="shared" si="165"/>
        <v>1.4758620689655173</v>
      </c>
      <c r="G960" s="7">
        <f t="shared" si="155"/>
        <v>1.3800000000000003</v>
      </c>
      <c r="H960" s="15">
        <f t="shared" si="156"/>
        <v>7.18</v>
      </c>
      <c r="I960" s="11">
        <f>IFERROR(F960/SQRT(F960^2+U960), "X")</f>
        <v>6.7985965340321289E-3</v>
      </c>
      <c r="J960" s="32">
        <f>IFERROR(SQRT((1-I960^2)/U960), "X")</f>
        <v>4.6065256889470038E-3</v>
      </c>
      <c r="K960" s="32">
        <f t="shared" si="157"/>
        <v>217.0833438309964</v>
      </c>
      <c r="L960" s="8">
        <v>0</v>
      </c>
      <c r="M960" s="9">
        <v>1</v>
      </c>
      <c r="N960" s="8">
        <v>0</v>
      </c>
      <c r="O960" s="9">
        <v>0</v>
      </c>
      <c r="P960" s="9">
        <v>0</v>
      </c>
      <c r="Q960" s="9">
        <v>1</v>
      </c>
      <c r="R960" s="9">
        <v>0</v>
      </c>
      <c r="S960" s="8">
        <v>47143</v>
      </c>
      <c r="T960" s="9">
        <v>19</v>
      </c>
      <c r="U960" s="9">
        <f t="shared" si="158"/>
        <v>47123</v>
      </c>
      <c r="V960" s="9">
        <f>COUNTIF(B:B,B960)</f>
        <v>24</v>
      </c>
      <c r="W960" s="7">
        <v>13.154999999999999</v>
      </c>
      <c r="X960" s="7">
        <f>BM960-W960-6</f>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63"/>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0</v>
      </c>
      <c r="BQ960">
        <v>1</v>
      </c>
      <c r="BR960">
        <v>0</v>
      </c>
      <c r="BS960">
        <v>0</v>
      </c>
      <c r="BT960">
        <v>0</v>
      </c>
      <c r="BU960" s="17">
        <v>0</v>
      </c>
      <c r="BV960">
        <v>1</v>
      </c>
      <c r="BW960">
        <v>0</v>
      </c>
      <c r="BX960">
        <v>0</v>
      </c>
      <c r="BY960" s="17">
        <v>0</v>
      </c>
      <c r="BZ960">
        <v>0</v>
      </c>
      <c r="CA960">
        <v>0</v>
      </c>
      <c r="CB960">
        <v>0</v>
      </c>
      <c r="CC960">
        <v>0</v>
      </c>
      <c r="CD960" s="17">
        <v>0</v>
      </c>
      <c r="CE960">
        <v>1</v>
      </c>
      <c r="CF960">
        <v>0</v>
      </c>
      <c r="CG960">
        <v>0</v>
      </c>
      <c r="CH960">
        <v>0</v>
      </c>
      <c r="CI960">
        <v>1</v>
      </c>
      <c r="CJ960">
        <v>1</v>
      </c>
      <c r="CK960">
        <v>1</v>
      </c>
      <c r="CL960">
        <v>1</v>
      </c>
      <c r="CM960">
        <v>0</v>
      </c>
      <c r="CN960">
        <v>0</v>
      </c>
      <c r="CO960">
        <v>1</v>
      </c>
      <c r="CP960" s="17">
        <v>0</v>
      </c>
      <c r="CQ960">
        <v>0.19600000000000001</v>
      </c>
      <c r="CR960">
        <v>166</v>
      </c>
      <c r="CS960">
        <v>1</v>
      </c>
      <c r="CT960">
        <v>0</v>
      </c>
      <c r="CU960">
        <v>34</v>
      </c>
      <c r="DA960" s="33" t="s">
        <v>85</v>
      </c>
    </row>
    <row r="961" spans="1:105" x14ac:dyDescent="0.25">
      <c r="A961">
        <v>960</v>
      </c>
      <c r="B961">
        <v>65</v>
      </c>
      <c r="C961" s="24" t="s">
        <v>3971</v>
      </c>
      <c r="D961" s="12">
        <v>4.25</v>
      </c>
      <c r="E961" s="13">
        <v>2.7</v>
      </c>
      <c r="F961" s="7">
        <f t="shared" si="165"/>
        <v>1.574074074074074</v>
      </c>
      <c r="G961" s="7">
        <f t="shared" si="155"/>
        <v>1.5499999999999998</v>
      </c>
      <c r="H961" s="15">
        <f t="shared" si="156"/>
        <v>6.95</v>
      </c>
      <c r="I961" s="11">
        <f>IFERROR(F961/SQRT(F961^2+U961), "X")</f>
        <v>7.0258228637515583E-3</v>
      </c>
      <c r="J961" s="32">
        <f>IFERROR(SQRT((1-I961^2)/U961), "X")</f>
        <v>4.4634639369715784E-3</v>
      </c>
      <c r="K961" s="32">
        <f t="shared" si="157"/>
        <v>224.04124109009635</v>
      </c>
      <c r="L961" s="8">
        <v>0</v>
      </c>
      <c r="M961" s="9">
        <v>1</v>
      </c>
      <c r="N961" s="8">
        <v>0</v>
      </c>
      <c r="O961" s="9">
        <v>0</v>
      </c>
      <c r="P961" s="9">
        <v>0</v>
      </c>
      <c r="Q961" s="9">
        <v>1</v>
      </c>
      <c r="R961" s="9">
        <v>0</v>
      </c>
      <c r="S961" s="8">
        <v>50212</v>
      </c>
      <c r="T961" s="9">
        <v>19</v>
      </c>
      <c r="U961" s="9">
        <f t="shared" si="158"/>
        <v>50192</v>
      </c>
      <c r="V961" s="9">
        <f>COUNTIF(B:B,B961)</f>
        <v>24</v>
      </c>
      <c r="W961" s="7">
        <v>13.153</v>
      </c>
      <c r="X961" s="7">
        <f>BM961-W961-6</f>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63"/>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0</v>
      </c>
      <c r="BQ961">
        <v>1</v>
      </c>
      <c r="BR961">
        <v>0</v>
      </c>
      <c r="BS961">
        <v>0</v>
      </c>
      <c r="BT961">
        <v>0</v>
      </c>
      <c r="BU961" s="17">
        <v>0</v>
      </c>
      <c r="BV961">
        <v>1</v>
      </c>
      <c r="BW961">
        <v>0</v>
      </c>
      <c r="BX961">
        <v>0</v>
      </c>
      <c r="BY961" s="17">
        <v>0</v>
      </c>
      <c r="BZ961">
        <v>0</v>
      </c>
      <c r="CA961">
        <v>0</v>
      </c>
      <c r="CB961">
        <v>0</v>
      </c>
      <c r="CC961">
        <v>0</v>
      </c>
      <c r="CD961" s="17">
        <v>0</v>
      </c>
      <c r="CE961">
        <v>1</v>
      </c>
      <c r="CF961">
        <v>0</v>
      </c>
      <c r="CG961">
        <v>0</v>
      </c>
      <c r="CH961">
        <v>0</v>
      </c>
      <c r="CI961">
        <v>1</v>
      </c>
      <c r="CJ961">
        <v>1</v>
      </c>
      <c r="CK961">
        <v>1</v>
      </c>
      <c r="CL961">
        <v>1</v>
      </c>
      <c r="CM961">
        <v>0</v>
      </c>
      <c r="CN961">
        <v>0</v>
      </c>
      <c r="CO961">
        <v>1</v>
      </c>
      <c r="CP961" s="17">
        <v>0</v>
      </c>
      <c r="CQ961">
        <v>0.19600000000000001</v>
      </c>
      <c r="CR961">
        <v>166</v>
      </c>
      <c r="CS961">
        <v>1</v>
      </c>
      <c r="CT961">
        <v>0</v>
      </c>
      <c r="CU961">
        <v>34</v>
      </c>
      <c r="DA961" s="33" t="s">
        <v>85</v>
      </c>
    </row>
    <row r="962" spans="1:105" x14ac:dyDescent="0.25">
      <c r="A962">
        <v>961</v>
      </c>
      <c r="B962">
        <v>66</v>
      </c>
      <c r="C962" s="24" t="s">
        <v>3979</v>
      </c>
      <c r="D962" s="12">
        <v>6.4</v>
      </c>
      <c r="E962" s="13">
        <v>1</v>
      </c>
      <c r="F962" s="7">
        <f t="shared" si="165"/>
        <v>6.4</v>
      </c>
      <c r="G962" s="7">
        <f t="shared" ref="G962:G1025" si="166">D962-E962</f>
        <v>5.4</v>
      </c>
      <c r="H962" s="15">
        <f t="shared" ref="H962:H1025" si="167">D962+E962</f>
        <v>7.4</v>
      </c>
      <c r="I962" s="11">
        <f>IFERROR(F962/SQRT(F962^2+U962), "X")</f>
        <v>0.26973742357178704</v>
      </c>
      <c r="J962" s="32">
        <f>IFERROR(SQRT((1-I962^2)/U962), "X")</f>
        <v>4.2146472433091726E-2</v>
      </c>
      <c r="K962" s="32">
        <f t="shared" ref="K962:K1025" si="168">IFERROR(1/J962, "X")</f>
        <v>23.726778120933318</v>
      </c>
      <c r="L962" s="8">
        <v>0</v>
      </c>
      <c r="M962" s="9">
        <v>1</v>
      </c>
      <c r="N962" s="8">
        <v>1</v>
      </c>
      <c r="O962" s="9">
        <v>0</v>
      </c>
      <c r="P962" s="9">
        <v>0</v>
      </c>
      <c r="Q962" s="9">
        <v>0</v>
      </c>
      <c r="R962" s="9">
        <v>0</v>
      </c>
      <c r="S962" s="8">
        <v>526</v>
      </c>
      <c r="T962" s="9">
        <v>3</v>
      </c>
      <c r="U962" s="9">
        <f t="shared" ref="U962:U1025" si="169">S962-T962-1</f>
        <v>522</v>
      </c>
      <c r="V962" s="9">
        <f>COUNTIF(B:B,B962)</f>
        <v>8</v>
      </c>
      <c r="W962" s="7">
        <v>11.6</v>
      </c>
      <c r="X962" s="7">
        <f>BM962-W962-6</f>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63"/>
        <v>0</v>
      </c>
      <c r="AS962">
        <v>0.45400000000000001</v>
      </c>
      <c r="AT962" s="39">
        <f t="shared" ref="AT962:AT976" si="170">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0</v>
      </c>
      <c r="BP962">
        <v>1</v>
      </c>
      <c r="BQ962">
        <v>0</v>
      </c>
      <c r="BR962">
        <v>0</v>
      </c>
      <c r="BS962">
        <v>0</v>
      </c>
      <c r="BT962">
        <v>0</v>
      </c>
      <c r="BU962" s="17">
        <v>0</v>
      </c>
      <c r="BV962">
        <v>0</v>
      </c>
      <c r="BW962">
        <v>0</v>
      </c>
      <c r="BX962">
        <v>0</v>
      </c>
      <c r="BY962" s="17">
        <v>0</v>
      </c>
      <c r="BZ962">
        <v>0</v>
      </c>
      <c r="CA962">
        <v>0</v>
      </c>
      <c r="CB962">
        <v>0</v>
      </c>
      <c r="CC962">
        <v>0</v>
      </c>
      <c r="CD962" s="17">
        <v>0</v>
      </c>
      <c r="CE962">
        <v>0</v>
      </c>
      <c r="CF962">
        <v>0</v>
      </c>
      <c r="CG962">
        <v>0</v>
      </c>
      <c r="CH962">
        <v>0</v>
      </c>
      <c r="CI962">
        <v>0</v>
      </c>
      <c r="CJ962">
        <v>0</v>
      </c>
      <c r="CK962">
        <v>0</v>
      </c>
      <c r="CL962">
        <v>0</v>
      </c>
      <c r="CM962">
        <v>1</v>
      </c>
      <c r="CN962">
        <v>1</v>
      </c>
      <c r="CO962">
        <v>0</v>
      </c>
      <c r="CP962" s="17">
        <v>0</v>
      </c>
      <c r="CQ962">
        <v>0.29799999999999999</v>
      </c>
      <c r="CR962">
        <v>6</v>
      </c>
      <c r="CS962">
        <v>1</v>
      </c>
      <c r="CT962">
        <v>0</v>
      </c>
      <c r="CU962">
        <v>19</v>
      </c>
      <c r="DA962" s="33" t="s">
        <v>85</v>
      </c>
    </row>
    <row r="963" spans="1:105" x14ac:dyDescent="0.25">
      <c r="A963">
        <v>962</v>
      </c>
      <c r="B963">
        <v>66</v>
      </c>
      <c r="C963" s="24" t="s">
        <v>3979</v>
      </c>
      <c r="D963" s="12">
        <v>5.8</v>
      </c>
      <c r="E963" s="13">
        <v>1.2</v>
      </c>
      <c r="F963" s="7">
        <f t="shared" si="165"/>
        <v>4.833333333333333</v>
      </c>
      <c r="G963" s="7">
        <f t="shared" si="166"/>
        <v>4.5999999999999996</v>
      </c>
      <c r="H963" s="15">
        <f t="shared" si="167"/>
        <v>7</v>
      </c>
      <c r="I963" s="11">
        <f>IFERROR(F963/SQRT(F963^2+U963), "X")</f>
        <v>0.20948049241473998</v>
      </c>
      <c r="J963" s="32">
        <f>IFERROR(SQRT((1-I963^2)/U963), "X")</f>
        <v>4.3340791534084135E-2</v>
      </c>
      <c r="K963" s="32">
        <f t="shared" si="168"/>
        <v>23.07295193752007</v>
      </c>
      <c r="L963" s="8">
        <v>0</v>
      </c>
      <c r="M963" s="9">
        <v>1</v>
      </c>
      <c r="N963" s="8">
        <v>1</v>
      </c>
      <c r="O963" s="9">
        <v>0</v>
      </c>
      <c r="P963" s="9">
        <v>0</v>
      </c>
      <c r="Q963" s="9">
        <v>0</v>
      </c>
      <c r="R963" s="9">
        <v>0</v>
      </c>
      <c r="S963" s="8">
        <v>515</v>
      </c>
      <c r="T963" s="9">
        <v>5</v>
      </c>
      <c r="U963" s="9">
        <f t="shared" si="169"/>
        <v>509</v>
      </c>
      <c r="V963" s="9">
        <f>COUNTIF(B:B,B963)</f>
        <v>8</v>
      </c>
      <c r="W963" s="7">
        <v>11.6</v>
      </c>
      <c r="X963" s="7">
        <f>BM963-W963-6</f>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63"/>
        <v>0</v>
      </c>
      <c r="AS963">
        <v>0.45400000000000001</v>
      </c>
      <c r="AT963" s="39">
        <f t="shared" si="170"/>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0</v>
      </c>
      <c r="BP963">
        <v>1</v>
      </c>
      <c r="BQ963">
        <v>0</v>
      </c>
      <c r="BR963">
        <v>0</v>
      </c>
      <c r="BS963">
        <v>0</v>
      </c>
      <c r="BT963">
        <v>0</v>
      </c>
      <c r="BU963" s="17">
        <v>0</v>
      </c>
      <c r="BV963">
        <v>0</v>
      </c>
      <c r="BW963">
        <v>0</v>
      </c>
      <c r="BX963">
        <v>0</v>
      </c>
      <c r="BY963" s="17">
        <v>0</v>
      </c>
      <c r="BZ963">
        <v>0</v>
      </c>
      <c r="CA963">
        <v>0</v>
      </c>
      <c r="CB963">
        <v>0</v>
      </c>
      <c r="CC963">
        <v>0</v>
      </c>
      <c r="CD963" s="17">
        <v>0</v>
      </c>
      <c r="CE963">
        <v>0</v>
      </c>
      <c r="CF963">
        <v>0</v>
      </c>
      <c r="CG963">
        <v>0</v>
      </c>
      <c r="CH963">
        <v>0</v>
      </c>
      <c r="CI963">
        <v>0</v>
      </c>
      <c r="CJ963">
        <v>0</v>
      </c>
      <c r="CK963">
        <v>0</v>
      </c>
      <c r="CL963">
        <v>0</v>
      </c>
      <c r="CM963">
        <v>1</v>
      </c>
      <c r="CN963">
        <v>1</v>
      </c>
      <c r="CO963">
        <v>0</v>
      </c>
      <c r="CP963" s="17">
        <v>0</v>
      </c>
      <c r="CQ963">
        <v>0.29799999999999999</v>
      </c>
      <c r="CR963">
        <v>6</v>
      </c>
      <c r="CS963">
        <v>1</v>
      </c>
      <c r="CT963">
        <v>0</v>
      </c>
      <c r="CU963">
        <v>19</v>
      </c>
      <c r="DA963" s="33" t="s">
        <v>85</v>
      </c>
    </row>
    <row r="964" spans="1:105" x14ac:dyDescent="0.25">
      <c r="A964">
        <v>963</v>
      </c>
      <c r="B964">
        <v>66</v>
      </c>
      <c r="C964" s="24" t="s">
        <v>3979</v>
      </c>
      <c r="D964" s="12">
        <v>8.8000000000000007</v>
      </c>
      <c r="E964" s="13">
        <v>1.6</v>
      </c>
      <c r="F964" s="7">
        <f t="shared" si="165"/>
        <v>5.5</v>
      </c>
      <c r="G964" s="7">
        <f t="shared" si="166"/>
        <v>7.2000000000000011</v>
      </c>
      <c r="H964" s="15">
        <f t="shared" si="167"/>
        <v>10.4</v>
      </c>
      <c r="I964" s="11">
        <f>IFERROR(F964/SQRT(F964^2+U964), "X")</f>
        <v>0.2368468497303001</v>
      </c>
      <c r="J964" s="32">
        <f>IFERROR(SQRT((1-I964^2)/U964), "X")</f>
        <v>4.306306358732729E-2</v>
      </c>
      <c r="K964" s="32">
        <f t="shared" si="168"/>
        <v>23.221757039466244</v>
      </c>
      <c r="L964" s="8">
        <v>0</v>
      </c>
      <c r="M964" s="9">
        <v>1</v>
      </c>
      <c r="N964" s="8">
        <v>1</v>
      </c>
      <c r="O964" s="9">
        <v>0</v>
      </c>
      <c r="P964" s="9">
        <v>0</v>
      </c>
      <c r="Q964" s="9">
        <v>0</v>
      </c>
      <c r="R964" s="9">
        <v>0</v>
      </c>
      <c r="S964" s="8">
        <v>515</v>
      </c>
      <c r="T964" s="9">
        <v>5</v>
      </c>
      <c r="U964" s="9">
        <f t="shared" si="169"/>
        <v>509</v>
      </c>
      <c r="V964" s="9">
        <f>COUNTIF(B:B,B964)</f>
        <v>8</v>
      </c>
      <c r="W964" s="7">
        <v>11.6</v>
      </c>
      <c r="X964" s="7">
        <f>BM964-W964-6</f>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63"/>
        <v>0</v>
      </c>
      <c r="AS964">
        <v>0.45400000000000001</v>
      </c>
      <c r="AT964" s="39">
        <f t="shared" si="170"/>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0</v>
      </c>
      <c r="BP964">
        <v>1</v>
      </c>
      <c r="BQ964">
        <v>0</v>
      </c>
      <c r="BR964">
        <v>0</v>
      </c>
      <c r="BS964">
        <v>0</v>
      </c>
      <c r="BT964">
        <v>0</v>
      </c>
      <c r="BU964" s="17">
        <v>0</v>
      </c>
      <c r="BV964">
        <v>0</v>
      </c>
      <c r="BW964">
        <v>0</v>
      </c>
      <c r="BX964">
        <v>0</v>
      </c>
      <c r="BY964" s="17">
        <v>0</v>
      </c>
      <c r="BZ964">
        <v>0</v>
      </c>
      <c r="CA964">
        <v>0</v>
      </c>
      <c r="CB964">
        <v>0</v>
      </c>
      <c r="CC964">
        <v>0</v>
      </c>
      <c r="CD964" s="17">
        <v>0</v>
      </c>
      <c r="CE964">
        <v>0</v>
      </c>
      <c r="CF964">
        <v>0</v>
      </c>
      <c r="CG964">
        <v>0</v>
      </c>
      <c r="CH964">
        <v>0</v>
      </c>
      <c r="CI964">
        <v>0</v>
      </c>
      <c r="CJ964">
        <v>0</v>
      </c>
      <c r="CK964">
        <v>0</v>
      </c>
      <c r="CL964">
        <v>0</v>
      </c>
      <c r="CM964">
        <v>1</v>
      </c>
      <c r="CN964">
        <v>1</v>
      </c>
      <c r="CO964">
        <v>0</v>
      </c>
      <c r="CP964" s="17">
        <v>0</v>
      </c>
      <c r="CQ964">
        <v>0.29799999999999999</v>
      </c>
      <c r="CR964">
        <v>6</v>
      </c>
      <c r="CS964">
        <v>1</v>
      </c>
      <c r="CT964">
        <v>0</v>
      </c>
      <c r="CU964">
        <v>19</v>
      </c>
      <c r="DA964" s="33" t="s">
        <v>85</v>
      </c>
    </row>
    <row r="965" spans="1:105" x14ac:dyDescent="0.25">
      <c r="A965">
        <v>964</v>
      </c>
      <c r="B965">
        <v>66</v>
      </c>
      <c r="C965" s="24" t="s">
        <v>3979</v>
      </c>
      <c r="D965" s="12">
        <v>8.1999999999999993</v>
      </c>
      <c r="E965" s="13">
        <v>2</v>
      </c>
      <c r="F965" s="7">
        <f t="shared" si="165"/>
        <v>4.0999999999999996</v>
      </c>
      <c r="G965" s="7">
        <f t="shared" si="166"/>
        <v>6.1999999999999993</v>
      </c>
      <c r="H965" s="15">
        <f t="shared" si="167"/>
        <v>10.199999999999999</v>
      </c>
      <c r="I965" s="11">
        <f>IFERROR(F965/SQRT(F965^2+U965), "X")</f>
        <v>0.18017670483805717</v>
      </c>
      <c r="J965" s="32">
        <f>IFERROR(SQRT((1-I965^2)/U965), "X")</f>
        <v>4.3945537765379801E-2</v>
      </c>
      <c r="K965" s="32">
        <f t="shared" si="168"/>
        <v>22.755438910291314</v>
      </c>
      <c r="L965" s="8">
        <v>0</v>
      </c>
      <c r="M965" s="9">
        <v>1</v>
      </c>
      <c r="N965" s="8">
        <v>1</v>
      </c>
      <c r="O965" s="9">
        <v>0</v>
      </c>
      <c r="P965" s="9">
        <v>0</v>
      </c>
      <c r="Q965" s="9">
        <v>0</v>
      </c>
      <c r="R965" s="9">
        <v>0</v>
      </c>
      <c r="S965" s="8">
        <v>515</v>
      </c>
      <c r="T965" s="9">
        <v>13</v>
      </c>
      <c r="U965" s="9">
        <f t="shared" si="169"/>
        <v>501</v>
      </c>
      <c r="V965" s="9">
        <f>COUNTIF(B:B,B965)</f>
        <v>8</v>
      </c>
      <c r="W965" s="7">
        <v>11.6</v>
      </c>
      <c r="X965" s="7">
        <f>BM965-W965-6</f>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63"/>
        <v>0</v>
      </c>
      <c r="AS965">
        <v>0.45400000000000001</v>
      </c>
      <c r="AT965" s="39">
        <f t="shared" si="170"/>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0</v>
      </c>
      <c r="BP965">
        <v>1</v>
      </c>
      <c r="BQ965">
        <v>0</v>
      </c>
      <c r="BR965">
        <v>0</v>
      </c>
      <c r="BS965">
        <v>0</v>
      </c>
      <c r="BT965">
        <v>0</v>
      </c>
      <c r="BU965" s="17">
        <v>0</v>
      </c>
      <c r="BV965">
        <v>0</v>
      </c>
      <c r="BW965">
        <v>0</v>
      </c>
      <c r="BX965">
        <v>0</v>
      </c>
      <c r="BY965" s="17">
        <v>0</v>
      </c>
      <c r="BZ965">
        <v>0</v>
      </c>
      <c r="CA965">
        <v>0</v>
      </c>
      <c r="CB965">
        <v>0</v>
      </c>
      <c r="CC965">
        <v>0</v>
      </c>
      <c r="CD965" s="17">
        <v>0</v>
      </c>
      <c r="CE965">
        <v>0</v>
      </c>
      <c r="CF965">
        <v>0</v>
      </c>
      <c r="CG965">
        <v>0</v>
      </c>
      <c r="CH965">
        <v>0</v>
      </c>
      <c r="CI965">
        <v>0</v>
      </c>
      <c r="CJ965">
        <v>0</v>
      </c>
      <c r="CK965">
        <v>0</v>
      </c>
      <c r="CL965">
        <v>0</v>
      </c>
      <c r="CM965">
        <v>1</v>
      </c>
      <c r="CN965">
        <v>1</v>
      </c>
      <c r="CO965">
        <v>0</v>
      </c>
      <c r="CP965" s="17">
        <v>0</v>
      </c>
      <c r="CQ965">
        <v>0.29799999999999999</v>
      </c>
      <c r="CR965">
        <v>6</v>
      </c>
      <c r="CS965">
        <v>1</v>
      </c>
      <c r="CT965">
        <v>0</v>
      </c>
      <c r="CU965">
        <v>19</v>
      </c>
      <c r="DA965" s="33" t="s">
        <v>85</v>
      </c>
    </row>
    <row r="966" spans="1:105" x14ac:dyDescent="0.25">
      <c r="A966">
        <v>965</v>
      </c>
      <c r="B966">
        <v>66</v>
      </c>
      <c r="C966" s="24" t="s">
        <v>3979</v>
      </c>
      <c r="D966" s="12">
        <v>7.4</v>
      </c>
      <c r="E966" s="13">
        <v>0.8</v>
      </c>
      <c r="F966" s="7">
        <f t="shared" si="165"/>
        <v>9.25</v>
      </c>
      <c r="G966" s="7">
        <f t="shared" si="166"/>
        <v>6.6000000000000005</v>
      </c>
      <c r="H966" s="15">
        <f t="shared" si="167"/>
        <v>8.2000000000000011</v>
      </c>
      <c r="I966" s="11">
        <f>IFERROR(F966/SQRT(F966^2+U966), "X")</f>
        <v>0.37527207837150228</v>
      </c>
      <c r="J966" s="32">
        <f>IFERROR(SQRT((1-I966^2)/U966), "X")</f>
        <v>4.0569954418540784E-2</v>
      </c>
      <c r="K966" s="32">
        <f t="shared" si="168"/>
        <v>24.64878293141469</v>
      </c>
      <c r="L966" s="8">
        <v>0</v>
      </c>
      <c r="M966" s="9">
        <v>1</v>
      </c>
      <c r="N966" s="8">
        <v>1</v>
      </c>
      <c r="O966" s="9">
        <v>0</v>
      </c>
      <c r="P966" s="9">
        <v>0</v>
      </c>
      <c r="Q966" s="9">
        <v>0</v>
      </c>
      <c r="R966" s="9">
        <v>0</v>
      </c>
      <c r="S966" s="8">
        <v>526</v>
      </c>
      <c r="T966" s="9">
        <v>3</v>
      </c>
      <c r="U966" s="9">
        <f t="shared" si="169"/>
        <v>522</v>
      </c>
      <c r="V966" s="9">
        <f>COUNTIF(B:B,B966)</f>
        <v>8</v>
      </c>
      <c r="W966" s="7">
        <v>11.6</v>
      </c>
      <c r="X966" s="7">
        <f>BM966-W966-6</f>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63"/>
        <v>0</v>
      </c>
      <c r="AS966">
        <v>0.45400000000000001</v>
      </c>
      <c r="AT966" s="39">
        <f t="shared" si="170"/>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0</v>
      </c>
      <c r="BP966">
        <v>1</v>
      </c>
      <c r="BQ966">
        <v>0</v>
      </c>
      <c r="BR966">
        <v>0</v>
      </c>
      <c r="BS966">
        <v>0</v>
      </c>
      <c r="BT966">
        <v>0</v>
      </c>
      <c r="BU966" s="17">
        <v>0</v>
      </c>
      <c r="BV966">
        <v>0</v>
      </c>
      <c r="BW966">
        <v>0</v>
      </c>
      <c r="BX966">
        <v>0</v>
      </c>
      <c r="BY966" s="17">
        <v>0</v>
      </c>
      <c r="BZ966">
        <v>0</v>
      </c>
      <c r="CA966">
        <v>0</v>
      </c>
      <c r="CB966">
        <v>0</v>
      </c>
      <c r="CC966">
        <v>0</v>
      </c>
      <c r="CD966" s="17">
        <v>0</v>
      </c>
      <c r="CE966">
        <v>0</v>
      </c>
      <c r="CF966">
        <v>0</v>
      </c>
      <c r="CG966">
        <v>0</v>
      </c>
      <c r="CH966">
        <v>0</v>
      </c>
      <c r="CI966">
        <v>0</v>
      </c>
      <c r="CJ966">
        <v>0</v>
      </c>
      <c r="CK966">
        <v>0</v>
      </c>
      <c r="CL966">
        <v>0</v>
      </c>
      <c r="CM966">
        <v>1</v>
      </c>
      <c r="CN966">
        <v>1</v>
      </c>
      <c r="CO966">
        <v>0</v>
      </c>
      <c r="CP966" s="17">
        <v>0</v>
      </c>
      <c r="CQ966">
        <v>0.29799999999999999</v>
      </c>
      <c r="CR966">
        <v>6</v>
      </c>
      <c r="CS966">
        <v>1</v>
      </c>
      <c r="CT966">
        <v>0</v>
      </c>
      <c r="CU966">
        <v>19</v>
      </c>
      <c r="DA966" s="33" t="s">
        <v>85</v>
      </c>
    </row>
    <row r="967" spans="1:105" x14ac:dyDescent="0.25">
      <c r="A967">
        <v>966</v>
      </c>
      <c r="B967">
        <v>66</v>
      </c>
      <c r="C967" s="24" t="s">
        <v>3979</v>
      </c>
      <c r="D967" s="12">
        <v>7.1</v>
      </c>
      <c r="E967" s="13">
        <v>0.9</v>
      </c>
      <c r="F967" s="7">
        <f t="shared" si="165"/>
        <v>7.8888888888888884</v>
      </c>
      <c r="G967" s="7">
        <f t="shared" si="166"/>
        <v>6.1999999999999993</v>
      </c>
      <c r="H967" s="15">
        <f t="shared" si="167"/>
        <v>8</v>
      </c>
      <c r="I967" s="11">
        <f>IFERROR(F967/SQRT(F967^2+U967), "X")</f>
        <v>0.33007193484128955</v>
      </c>
      <c r="J967" s="32">
        <f>IFERROR(SQRT((1-I967^2)/U967), "X")</f>
        <v>4.1840104416501489E-2</v>
      </c>
      <c r="K967" s="32">
        <f t="shared" si="168"/>
        <v>23.900513967302768</v>
      </c>
      <c r="L967" s="8">
        <v>0</v>
      </c>
      <c r="M967" s="9">
        <v>1</v>
      </c>
      <c r="N967" s="8">
        <v>1</v>
      </c>
      <c r="O967" s="9">
        <v>0</v>
      </c>
      <c r="P967" s="9">
        <v>0</v>
      </c>
      <c r="Q967" s="9">
        <v>0</v>
      </c>
      <c r="R967" s="9">
        <v>0</v>
      </c>
      <c r="S967" s="8">
        <v>515</v>
      </c>
      <c r="T967" s="9">
        <v>5</v>
      </c>
      <c r="U967" s="9">
        <f t="shared" si="169"/>
        <v>509</v>
      </c>
      <c r="V967" s="9">
        <f>COUNTIF(B:B,B967)</f>
        <v>8</v>
      </c>
      <c r="W967" s="7">
        <v>11.6</v>
      </c>
      <c r="X967" s="7">
        <f>BM967-W967-6</f>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63"/>
        <v>0</v>
      </c>
      <c r="AS967">
        <v>0.45400000000000001</v>
      </c>
      <c r="AT967" s="39">
        <f t="shared" si="170"/>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0</v>
      </c>
      <c r="BP967">
        <v>1</v>
      </c>
      <c r="BQ967">
        <v>0</v>
      </c>
      <c r="BR967">
        <v>0</v>
      </c>
      <c r="BS967">
        <v>0</v>
      </c>
      <c r="BT967">
        <v>0</v>
      </c>
      <c r="BU967" s="17">
        <v>0</v>
      </c>
      <c r="BV967">
        <v>0</v>
      </c>
      <c r="BW967">
        <v>0</v>
      </c>
      <c r="BX967">
        <v>0</v>
      </c>
      <c r="BY967" s="17">
        <v>0</v>
      </c>
      <c r="BZ967">
        <v>0</v>
      </c>
      <c r="CA967">
        <v>0</v>
      </c>
      <c r="CB967">
        <v>0</v>
      </c>
      <c r="CC967">
        <v>0</v>
      </c>
      <c r="CD967" s="17">
        <v>0</v>
      </c>
      <c r="CE967">
        <v>0</v>
      </c>
      <c r="CF967">
        <v>0</v>
      </c>
      <c r="CG967">
        <v>0</v>
      </c>
      <c r="CH967">
        <v>0</v>
      </c>
      <c r="CI967">
        <v>0</v>
      </c>
      <c r="CJ967">
        <v>0</v>
      </c>
      <c r="CK967">
        <v>0</v>
      </c>
      <c r="CL967">
        <v>0</v>
      </c>
      <c r="CM967">
        <v>1</v>
      </c>
      <c r="CN967">
        <v>1</v>
      </c>
      <c r="CO967">
        <v>0</v>
      </c>
      <c r="CP967" s="17">
        <v>0</v>
      </c>
      <c r="CQ967">
        <v>0.29799999999999999</v>
      </c>
      <c r="CR967">
        <v>6</v>
      </c>
      <c r="CS967">
        <v>1</v>
      </c>
      <c r="CT967">
        <v>0</v>
      </c>
      <c r="CU967">
        <v>19</v>
      </c>
      <c r="DA967" s="33" t="s">
        <v>85</v>
      </c>
    </row>
    <row r="968" spans="1:105" x14ac:dyDescent="0.25">
      <c r="A968">
        <v>967</v>
      </c>
      <c r="B968">
        <v>66</v>
      </c>
      <c r="C968" s="24" t="s">
        <v>3979</v>
      </c>
      <c r="D968" s="12">
        <v>8.4</v>
      </c>
      <c r="E968" s="13">
        <v>1.3</v>
      </c>
      <c r="F968" s="7">
        <f t="shared" si="165"/>
        <v>6.4615384615384617</v>
      </c>
      <c r="G968" s="7">
        <f t="shared" si="166"/>
        <v>7.1000000000000005</v>
      </c>
      <c r="H968" s="15">
        <f t="shared" si="167"/>
        <v>9.7000000000000011</v>
      </c>
      <c r="I968" s="11">
        <f>IFERROR(F968/SQRT(F968^2+U968), "X")</f>
        <v>0.27735463364540874</v>
      </c>
      <c r="J968" s="32">
        <f>IFERROR(SQRT((1-I968^2)/U968), "X")</f>
        <v>4.2923931397503737E-2</v>
      </c>
      <c r="K968" s="32">
        <f t="shared" si="168"/>
        <v>23.297027262935089</v>
      </c>
      <c r="L968" s="8">
        <v>0</v>
      </c>
      <c r="M968" s="9">
        <v>1</v>
      </c>
      <c r="N968" s="8">
        <v>1</v>
      </c>
      <c r="O968" s="9">
        <v>0</v>
      </c>
      <c r="P968" s="9">
        <v>0</v>
      </c>
      <c r="Q968" s="9">
        <v>0</v>
      </c>
      <c r="R968" s="9">
        <v>0</v>
      </c>
      <c r="S968" s="8">
        <v>515</v>
      </c>
      <c r="T968" s="9">
        <v>13</v>
      </c>
      <c r="U968" s="9">
        <f t="shared" si="169"/>
        <v>501</v>
      </c>
      <c r="V968" s="9">
        <f>COUNTIF(B:B,B968)</f>
        <v>8</v>
      </c>
      <c r="W968" s="7">
        <v>11.6</v>
      </c>
      <c r="X968" s="7">
        <f>BM968-W968-6</f>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63"/>
        <v>0</v>
      </c>
      <c r="AS968">
        <v>0.45400000000000001</v>
      </c>
      <c r="AT968" s="39">
        <f t="shared" si="170"/>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0</v>
      </c>
      <c r="BP968">
        <v>1</v>
      </c>
      <c r="BQ968">
        <v>0</v>
      </c>
      <c r="BR968">
        <v>0</v>
      </c>
      <c r="BS968">
        <v>0</v>
      </c>
      <c r="BT968">
        <v>0</v>
      </c>
      <c r="BU968" s="17">
        <v>0</v>
      </c>
      <c r="BV968">
        <v>0</v>
      </c>
      <c r="BW968">
        <v>0</v>
      </c>
      <c r="BX968">
        <v>0</v>
      </c>
      <c r="BY968" s="17">
        <v>0</v>
      </c>
      <c r="BZ968">
        <v>0</v>
      </c>
      <c r="CA968">
        <v>0</v>
      </c>
      <c r="CB968">
        <v>0</v>
      </c>
      <c r="CC968">
        <v>0</v>
      </c>
      <c r="CD968" s="17">
        <v>0</v>
      </c>
      <c r="CE968">
        <v>0</v>
      </c>
      <c r="CF968">
        <v>0</v>
      </c>
      <c r="CG968">
        <v>0</v>
      </c>
      <c r="CH968">
        <v>0</v>
      </c>
      <c r="CI968">
        <v>0</v>
      </c>
      <c r="CJ968">
        <v>0</v>
      </c>
      <c r="CK968">
        <v>0</v>
      </c>
      <c r="CL968">
        <v>0</v>
      </c>
      <c r="CM968">
        <v>1</v>
      </c>
      <c r="CN968">
        <v>1</v>
      </c>
      <c r="CO968">
        <v>0</v>
      </c>
      <c r="CP968" s="17">
        <v>0</v>
      </c>
      <c r="CQ968">
        <v>0.29799999999999999</v>
      </c>
      <c r="CR968">
        <v>6</v>
      </c>
      <c r="CS968">
        <v>1</v>
      </c>
      <c r="CT968">
        <v>0</v>
      </c>
      <c r="CU968">
        <v>19</v>
      </c>
      <c r="DA968" s="33" t="s">
        <v>85</v>
      </c>
    </row>
    <row r="969" spans="1:105" x14ac:dyDescent="0.25">
      <c r="A969">
        <v>968</v>
      </c>
      <c r="B969">
        <v>66</v>
      </c>
      <c r="C969" s="24" t="s">
        <v>3979</v>
      </c>
      <c r="D969" s="12">
        <v>8.8000000000000007</v>
      </c>
      <c r="E969" s="13">
        <v>1.5</v>
      </c>
      <c r="F969" s="7">
        <f t="shared" si="165"/>
        <v>5.8666666666666671</v>
      </c>
      <c r="G969" s="7">
        <f t="shared" si="166"/>
        <v>7.3000000000000007</v>
      </c>
      <c r="H969" s="15">
        <f t="shared" si="167"/>
        <v>10.3</v>
      </c>
      <c r="I969" s="11">
        <f>IFERROR(F969/SQRT(F969^2+U969), "X")</f>
        <v>0.25353914385959897</v>
      </c>
      <c r="J969" s="32">
        <f>IFERROR(SQRT((1-I969^2)/U969), "X")</f>
        <v>4.3216899521522557E-2</v>
      </c>
      <c r="K969" s="32">
        <f t="shared" si="168"/>
        <v>23.139096304259112</v>
      </c>
      <c r="L969" s="8">
        <v>0</v>
      </c>
      <c r="M969" s="9">
        <v>1</v>
      </c>
      <c r="N969" s="8">
        <v>1</v>
      </c>
      <c r="O969" s="9">
        <v>0</v>
      </c>
      <c r="P969" s="9">
        <v>0</v>
      </c>
      <c r="Q969" s="9">
        <v>0</v>
      </c>
      <c r="R969" s="9">
        <v>0</v>
      </c>
      <c r="S969" s="8">
        <v>515</v>
      </c>
      <c r="T969" s="9">
        <v>13</v>
      </c>
      <c r="U969" s="9">
        <f t="shared" si="169"/>
        <v>501</v>
      </c>
      <c r="V969" s="9">
        <f>COUNTIF(B:B,B969)</f>
        <v>8</v>
      </c>
      <c r="W969" s="7">
        <v>11.6</v>
      </c>
      <c r="X969" s="7">
        <f>BM969-W969-6</f>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63"/>
        <v>0</v>
      </c>
      <c r="AS969">
        <v>0.45400000000000001</v>
      </c>
      <c r="AT969" s="39">
        <f t="shared" si="170"/>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0</v>
      </c>
      <c r="BP969">
        <v>1</v>
      </c>
      <c r="BQ969">
        <v>0</v>
      </c>
      <c r="BR969">
        <v>0</v>
      </c>
      <c r="BS969">
        <v>0</v>
      </c>
      <c r="BT969">
        <v>0</v>
      </c>
      <c r="BU969" s="17">
        <v>0</v>
      </c>
      <c r="BV969">
        <v>0</v>
      </c>
      <c r="BW969">
        <v>0</v>
      </c>
      <c r="BX969">
        <v>0</v>
      </c>
      <c r="BY969" s="17">
        <v>0</v>
      </c>
      <c r="BZ969">
        <v>0</v>
      </c>
      <c r="CA969">
        <v>0</v>
      </c>
      <c r="CB969">
        <v>0</v>
      </c>
      <c r="CC969">
        <v>0</v>
      </c>
      <c r="CD969" s="17">
        <v>0</v>
      </c>
      <c r="CE969">
        <v>0</v>
      </c>
      <c r="CF969">
        <v>0</v>
      </c>
      <c r="CG969">
        <v>0</v>
      </c>
      <c r="CH969">
        <v>0</v>
      </c>
      <c r="CI969">
        <v>0</v>
      </c>
      <c r="CJ969">
        <v>0</v>
      </c>
      <c r="CK969">
        <v>0</v>
      </c>
      <c r="CL969">
        <v>0</v>
      </c>
      <c r="CM969">
        <v>1</v>
      </c>
      <c r="CN969">
        <v>1</v>
      </c>
      <c r="CO969">
        <v>0</v>
      </c>
      <c r="CP969" s="17">
        <v>0</v>
      </c>
      <c r="CQ969">
        <v>0.29799999999999999</v>
      </c>
      <c r="CR969">
        <v>6</v>
      </c>
      <c r="CS969">
        <v>1</v>
      </c>
      <c r="CT969">
        <v>0</v>
      </c>
      <c r="CU969">
        <v>19</v>
      </c>
      <c r="DA969" s="33" t="s">
        <v>85</v>
      </c>
    </row>
    <row r="970" spans="1:105" x14ac:dyDescent="0.25">
      <c r="A970">
        <v>969</v>
      </c>
      <c r="B970">
        <v>67</v>
      </c>
      <c r="C970" s="24" t="s">
        <v>3993</v>
      </c>
      <c r="D970" s="12">
        <v>21.4</v>
      </c>
      <c r="E970" s="13">
        <v>12</v>
      </c>
      <c r="F970" s="7">
        <f t="shared" ref="F970:F1001" si="171">D970/E970</f>
        <v>1.7833333333333332</v>
      </c>
      <c r="G970" s="7">
        <f t="shared" si="166"/>
        <v>9.3999999999999986</v>
      </c>
      <c r="H970" s="15">
        <f t="shared" si="167"/>
        <v>33.4</v>
      </c>
      <c r="I970" s="11">
        <f>IFERROR(F970/SQRT(F970^2+U970), "X")</f>
        <v>4.1007761425582795E-2</v>
      </c>
      <c r="J970" s="32">
        <f>IFERROR(SQRT((1-I970^2)/U970), "X")</f>
        <v>2.299500640686886E-2</v>
      </c>
      <c r="K970" s="32">
        <f t="shared" si="168"/>
        <v>43.487702604044024</v>
      </c>
      <c r="L970" s="8">
        <v>1</v>
      </c>
      <c r="M970" s="9">
        <v>0</v>
      </c>
      <c r="N970" s="8">
        <v>0</v>
      </c>
      <c r="O970" s="9">
        <v>0</v>
      </c>
      <c r="P970" s="9">
        <v>1</v>
      </c>
      <c r="Q970" s="9">
        <v>0</v>
      </c>
      <c r="R970" s="9">
        <v>0</v>
      </c>
      <c r="S970" s="8">
        <v>1900</v>
      </c>
      <c r="T970" s="9">
        <v>11</v>
      </c>
      <c r="U970" s="9">
        <f t="shared" si="169"/>
        <v>1888</v>
      </c>
      <c r="V970" s="9">
        <f>COUNTIF(B:B,B970)</f>
        <v>7</v>
      </c>
      <c r="W970" s="7">
        <v>4.6900000000000004</v>
      </c>
      <c r="X970" s="7">
        <f>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172">0.57</f>
        <v>0.56999999999999995</v>
      </c>
      <c r="AL970" s="32">
        <v>0.25</v>
      </c>
      <c r="AM970" s="32">
        <v>0.17</v>
      </c>
      <c r="AN970" s="42">
        <v>0.01</v>
      </c>
      <c r="AO970" s="41">
        <v>0</v>
      </c>
      <c r="AP970" s="17">
        <v>1</v>
      </c>
      <c r="AQ970">
        <v>0.55000000000000004</v>
      </c>
      <c r="AR970" s="39">
        <v>0.45</v>
      </c>
      <c r="AS970">
        <v>1</v>
      </c>
      <c r="AT970" s="39">
        <f t="shared" si="170"/>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0</v>
      </c>
      <c r="BR970">
        <v>1</v>
      </c>
      <c r="BS970">
        <v>0</v>
      </c>
      <c r="BT970">
        <v>0</v>
      </c>
      <c r="BU970" s="17">
        <v>0</v>
      </c>
      <c r="BV970">
        <v>0</v>
      </c>
      <c r="BW970">
        <v>0</v>
      </c>
      <c r="BX970">
        <v>1</v>
      </c>
      <c r="BY970" s="17">
        <v>0</v>
      </c>
      <c r="BZ970">
        <v>0</v>
      </c>
      <c r="CA970">
        <v>0</v>
      </c>
      <c r="CB970">
        <v>0</v>
      </c>
      <c r="CC970">
        <v>0</v>
      </c>
      <c r="CD970" s="17">
        <v>0</v>
      </c>
      <c r="CE970">
        <v>1</v>
      </c>
      <c r="CF970">
        <v>1</v>
      </c>
      <c r="CG970">
        <v>0</v>
      </c>
      <c r="CH970">
        <v>0</v>
      </c>
      <c r="CI970">
        <v>0</v>
      </c>
      <c r="CJ970">
        <v>1</v>
      </c>
      <c r="CK970">
        <v>1</v>
      </c>
      <c r="CL970">
        <v>0</v>
      </c>
      <c r="CM970">
        <v>0</v>
      </c>
      <c r="CN970">
        <v>1</v>
      </c>
      <c r="CO970">
        <v>1</v>
      </c>
      <c r="CP970" s="17">
        <v>0</v>
      </c>
      <c r="CQ970">
        <v>0.19600000000000001</v>
      </c>
      <c r="CR970">
        <v>118</v>
      </c>
      <c r="CS970">
        <v>1</v>
      </c>
      <c r="CT970">
        <v>0</v>
      </c>
      <c r="CU970">
        <v>36</v>
      </c>
      <c r="DA970" s="33" t="s">
        <v>85</v>
      </c>
    </row>
    <row r="971" spans="1:105" x14ac:dyDescent="0.25">
      <c r="A971">
        <v>970</v>
      </c>
      <c r="B971">
        <v>67</v>
      </c>
      <c r="C971" s="24" t="s">
        <v>3993</v>
      </c>
      <c r="D971" s="12">
        <v>6</v>
      </c>
      <c r="E971" s="13">
        <v>1</v>
      </c>
      <c r="F971" s="7">
        <f t="shared" si="171"/>
        <v>6</v>
      </c>
      <c r="G971" s="7">
        <f t="shared" si="166"/>
        <v>5</v>
      </c>
      <c r="H971" s="15">
        <f t="shared" si="167"/>
        <v>7</v>
      </c>
      <c r="I971" s="11">
        <f>IFERROR(F971/SQRT(F971^2+U971), "X")</f>
        <v>0.13678822577626595</v>
      </c>
      <c r="J971" s="32">
        <f>IFERROR(SQRT((1-I971^2)/U971), "X")</f>
        <v>2.2798037629377661E-2</v>
      </c>
      <c r="K971" s="32">
        <f t="shared" si="168"/>
        <v>43.863424398922618</v>
      </c>
      <c r="L971" s="8">
        <v>1</v>
      </c>
      <c r="M971" s="9">
        <v>0</v>
      </c>
      <c r="N971" s="8">
        <v>0</v>
      </c>
      <c r="O971" s="9">
        <v>0</v>
      </c>
      <c r="P971" s="9">
        <v>1</v>
      </c>
      <c r="Q971" s="9">
        <v>0</v>
      </c>
      <c r="R971" s="9">
        <v>0</v>
      </c>
      <c r="S971" s="8">
        <v>1900</v>
      </c>
      <c r="T971" s="9">
        <v>11</v>
      </c>
      <c r="U971" s="9">
        <f t="shared" si="169"/>
        <v>1888</v>
      </c>
      <c r="V971" s="9">
        <f>COUNTIF(B:B,B971)</f>
        <v>7</v>
      </c>
      <c r="W971" s="7">
        <v>4.6900000000000004</v>
      </c>
      <c r="X971" s="7">
        <f>BM971-W971-6</f>
        <v>28.330000000000005</v>
      </c>
      <c r="Y971" s="9">
        <v>1</v>
      </c>
      <c r="Z971" s="9">
        <v>0</v>
      </c>
      <c r="AA971" s="9">
        <v>0</v>
      </c>
      <c r="AB971" s="9">
        <v>0</v>
      </c>
      <c r="AC971" s="9">
        <v>1</v>
      </c>
      <c r="AD971" s="29">
        <v>0</v>
      </c>
      <c r="AE971" s="9">
        <v>0</v>
      </c>
      <c r="AF971" s="9">
        <v>1</v>
      </c>
      <c r="AG971" s="29">
        <v>0</v>
      </c>
      <c r="AH971" s="9">
        <v>1</v>
      </c>
      <c r="AI971" s="29">
        <v>0</v>
      </c>
      <c r="AJ971" s="20">
        <v>2005</v>
      </c>
      <c r="AK971" s="7">
        <f t="shared" si="172"/>
        <v>0.56999999999999995</v>
      </c>
      <c r="AL971" s="32">
        <v>0.25</v>
      </c>
      <c r="AM971" s="32">
        <v>0.17</v>
      </c>
      <c r="AN971" s="42">
        <v>0.01</v>
      </c>
      <c r="AO971" s="41">
        <v>0</v>
      </c>
      <c r="AP971" s="17">
        <v>1</v>
      </c>
      <c r="AQ971">
        <v>0.55000000000000004</v>
      </c>
      <c r="AR971" s="39">
        <v>0.45</v>
      </c>
      <c r="AS971">
        <v>1</v>
      </c>
      <c r="AT971" s="39">
        <f t="shared" si="170"/>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v>0</v>
      </c>
      <c r="BU971" s="17">
        <v>0</v>
      </c>
      <c r="BV971">
        <v>0</v>
      </c>
      <c r="BW971">
        <v>0</v>
      </c>
      <c r="BX971">
        <v>1</v>
      </c>
      <c r="BY971" s="17">
        <v>0</v>
      </c>
      <c r="BZ971">
        <v>0</v>
      </c>
      <c r="CA971">
        <v>0</v>
      </c>
      <c r="CB971">
        <v>0</v>
      </c>
      <c r="CC971">
        <v>0</v>
      </c>
      <c r="CD971" s="17">
        <v>0</v>
      </c>
      <c r="CE971">
        <v>1</v>
      </c>
      <c r="CF971">
        <v>1</v>
      </c>
      <c r="CG971">
        <v>0</v>
      </c>
      <c r="CH971">
        <v>0</v>
      </c>
      <c r="CI971">
        <v>0</v>
      </c>
      <c r="CJ971">
        <v>1</v>
      </c>
      <c r="CK971">
        <v>1</v>
      </c>
      <c r="CL971">
        <v>0</v>
      </c>
      <c r="CM971">
        <v>0</v>
      </c>
      <c r="CN971">
        <v>1</v>
      </c>
      <c r="CO971">
        <v>1</v>
      </c>
      <c r="CP971" s="17">
        <v>0</v>
      </c>
      <c r="CQ971">
        <v>0.19600000000000001</v>
      </c>
      <c r="CR971">
        <v>118</v>
      </c>
      <c r="CS971">
        <v>1</v>
      </c>
      <c r="CT971">
        <v>0</v>
      </c>
      <c r="CU971">
        <v>36</v>
      </c>
      <c r="DA971" s="33" t="s">
        <v>85</v>
      </c>
    </row>
    <row r="972" spans="1:105" x14ac:dyDescent="0.25">
      <c r="A972">
        <v>971</v>
      </c>
      <c r="B972">
        <v>67</v>
      </c>
      <c r="C972" s="24" t="s">
        <v>3993</v>
      </c>
      <c r="D972" s="12">
        <v>-4.0999999999999996</v>
      </c>
      <c r="E972" s="13">
        <v>1.2</v>
      </c>
      <c r="F972" s="7">
        <f t="shared" si="171"/>
        <v>-3.4166666666666665</v>
      </c>
      <c r="G972" s="7">
        <f t="shared" si="166"/>
        <v>-5.3</v>
      </c>
      <c r="H972" s="15">
        <f t="shared" si="167"/>
        <v>-2.8999999999999995</v>
      </c>
      <c r="I972" s="11">
        <f>IFERROR(F972/SQRT(F972^2+U972), "X")</f>
        <v>-6.316691593984583E-2</v>
      </c>
      <c r="J972" s="32">
        <f>IFERROR(SQRT((1-I972^2)/U972), "X")</f>
        <v>1.8487877836052439E-2</v>
      </c>
      <c r="K972" s="32">
        <f t="shared" si="168"/>
        <v>54.089496310384618</v>
      </c>
      <c r="L972" s="8">
        <v>1</v>
      </c>
      <c r="M972" s="9">
        <v>0</v>
      </c>
      <c r="N972" s="8">
        <v>0</v>
      </c>
      <c r="O972" s="9">
        <v>0</v>
      </c>
      <c r="P972" s="9">
        <v>1</v>
      </c>
      <c r="Q972" s="9">
        <v>0</v>
      </c>
      <c r="R972" s="9">
        <v>0</v>
      </c>
      <c r="S972" s="8">
        <v>2926</v>
      </c>
      <c r="T972" s="9">
        <v>11</v>
      </c>
      <c r="U972" s="9">
        <f t="shared" si="169"/>
        <v>2914</v>
      </c>
      <c r="V972" s="9">
        <f>COUNTIF(B:B,B972)</f>
        <v>7</v>
      </c>
      <c r="W972" s="7">
        <v>4.6900000000000004</v>
      </c>
      <c r="X972" s="7">
        <f>BM972-W972-6</f>
        <v>28.330000000000005</v>
      </c>
      <c r="Y972" s="9">
        <v>1</v>
      </c>
      <c r="Z972" s="9">
        <v>0</v>
      </c>
      <c r="AA972" s="9">
        <v>0</v>
      </c>
      <c r="AB972" s="9">
        <v>0</v>
      </c>
      <c r="AC972" s="9">
        <v>1</v>
      </c>
      <c r="AD972" s="29">
        <v>0</v>
      </c>
      <c r="AE972" s="9">
        <v>0</v>
      </c>
      <c r="AF972" s="9">
        <v>1</v>
      </c>
      <c r="AG972" s="29">
        <v>0</v>
      </c>
      <c r="AH972" s="9">
        <v>1</v>
      </c>
      <c r="AI972" s="29">
        <v>0</v>
      </c>
      <c r="AJ972" s="20">
        <v>2005</v>
      </c>
      <c r="AK972" s="7">
        <f t="shared" si="172"/>
        <v>0.56999999999999995</v>
      </c>
      <c r="AL972" s="32">
        <v>0.25</v>
      </c>
      <c r="AM972" s="32">
        <v>0.17</v>
      </c>
      <c r="AN972" s="42">
        <v>0.01</v>
      </c>
      <c r="AO972" s="41">
        <v>0</v>
      </c>
      <c r="AP972" s="17">
        <v>1</v>
      </c>
      <c r="AQ972">
        <v>0.55000000000000004</v>
      </c>
      <c r="AR972" s="39">
        <v>0.45</v>
      </c>
      <c r="AS972">
        <v>1</v>
      </c>
      <c r="AT972" s="39">
        <f t="shared" si="170"/>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0</v>
      </c>
      <c r="BR972">
        <v>1</v>
      </c>
      <c r="BS972">
        <v>0</v>
      </c>
      <c r="BT972">
        <v>0</v>
      </c>
      <c r="BU972" s="17">
        <v>0</v>
      </c>
      <c r="BV972">
        <v>0</v>
      </c>
      <c r="BW972">
        <v>0</v>
      </c>
      <c r="BX972">
        <v>1</v>
      </c>
      <c r="BY972" s="17">
        <v>0</v>
      </c>
      <c r="BZ972">
        <v>0</v>
      </c>
      <c r="CA972">
        <v>0</v>
      </c>
      <c r="CB972">
        <v>0</v>
      </c>
      <c r="CC972">
        <v>0</v>
      </c>
      <c r="CD972" s="17">
        <v>0</v>
      </c>
      <c r="CE972">
        <v>1</v>
      </c>
      <c r="CF972">
        <v>1</v>
      </c>
      <c r="CG972">
        <v>0</v>
      </c>
      <c r="CH972">
        <v>0</v>
      </c>
      <c r="CI972">
        <v>0</v>
      </c>
      <c r="CJ972">
        <v>1</v>
      </c>
      <c r="CK972">
        <v>1</v>
      </c>
      <c r="CL972">
        <v>0</v>
      </c>
      <c r="CM972">
        <v>0</v>
      </c>
      <c r="CN972">
        <v>1</v>
      </c>
      <c r="CO972">
        <v>1</v>
      </c>
      <c r="CP972" s="17">
        <v>0</v>
      </c>
      <c r="CQ972">
        <v>0.19600000000000001</v>
      </c>
      <c r="CR972">
        <v>118</v>
      </c>
      <c r="CS972">
        <v>1</v>
      </c>
      <c r="CT972">
        <v>0</v>
      </c>
      <c r="CU972">
        <v>36</v>
      </c>
      <c r="DA972" s="33" t="s">
        <v>85</v>
      </c>
    </row>
    <row r="973" spans="1:105" x14ac:dyDescent="0.25">
      <c r="A973">
        <v>972</v>
      </c>
      <c r="B973">
        <v>67</v>
      </c>
      <c r="C973" s="24" t="s">
        <v>3993</v>
      </c>
      <c r="D973" s="12">
        <v>20</v>
      </c>
      <c r="E973" s="13">
        <v>9</v>
      </c>
      <c r="F973" s="7">
        <f t="shared" si="171"/>
        <v>2.2222222222222223</v>
      </c>
      <c r="G973" s="7">
        <f t="shared" si="166"/>
        <v>11</v>
      </c>
      <c r="H973" s="15">
        <f t="shared" si="167"/>
        <v>29</v>
      </c>
      <c r="I973" s="11">
        <f>IFERROR(F973/SQRT(F973^2+U973), "X")</f>
        <v>6.9582582319649325E-2</v>
      </c>
      <c r="J973" s="32">
        <f>IFERROR(SQRT((1-I973^2)/U973), "X")</f>
        <v>3.1312162043842191E-2</v>
      </c>
      <c r="K973" s="32">
        <f t="shared" si="168"/>
        <v>31.93647243521016</v>
      </c>
      <c r="L973" s="8">
        <v>1</v>
      </c>
      <c r="M973" s="9">
        <v>0</v>
      </c>
      <c r="N973" s="8">
        <v>0</v>
      </c>
      <c r="O973" s="9">
        <v>0</v>
      </c>
      <c r="P973" s="9">
        <v>1</v>
      </c>
      <c r="Q973" s="9">
        <v>0</v>
      </c>
      <c r="R973" s="9">
        <v>0</v>
      </c>
      <c r="S973" s="8">
        <v>1027</v>
      </c>
      <c r="T973" s="9">
        <v>11</v>
      </c>
      <c r="U973" s="9">
        <f t="shared" si="169"/>
        <v>1015</v>
      </c>
      <c r="V973" s="9">
        <f>COUNTIF(B:B,B973)</f>
        <v>7</v>
      </c>
      <c r="W973" s="7">
        <v>4.6900000000000004</v>
      </c>
      <c r="X973" s="7">
        <f>BM973-W973-6</f>
        <v>28.330000000000005</v>
      </c>
      <c r="Y973" s="9">
        <v>1</v>
      </c>
      <c r="Z973" s="9">
        <v>0</v>
      </c>
      <c r="AA973" s="9">
        <v>0</v>
      </c>
      <c r="AB973" s="9">
        <v>0</v>
      </c>
      <c r="AC973" s="9">
        <v>1</v>
      </c>
      <c r="AD973" s="29">
        <v>0</v>
      </c>
      <c r="AE973" s="9">
        <v>0</v>
      </c>
      <c r="AF973" s="9">
        <v>1</v>
      </c>
      <c r="AG973" s="29">
        <v>0</v>
      </c>
      <c r="AH973" s="9">
        <v>1</v>
      </c>
      <c r="AI973" s="29">
        <v>0</v>
      </c>
      <c r="AJ973" s="20">
        <v>2005</v>
      </c>
      <c r="AK973" s="7">
        <f t="shared" si="172"/>
        <v>0.56999999999999995</v>
      </c>
      <c r="AL973" s="32">
        <v>0.25</v>
      </c>
      <c r="AM973" s="32">
        <v>0.17</v>
      </c>
      <c r="AN973" s="42">
        <v>0.01</v>
      </c>
      <c r="AO973" s="41">
        <v>0</v>
      </c>
      <c r="AP973" s="17">
        <v>1</v>
      </c>
      <c r="AQ973">
        <v>0.55000000000000004</v>
      </c>
      <c r="AR973" s="39">
        <v>0.45</v>
      </c>
      <c r="AS973">
        <v>1</v>
      </c>
      <c r="AT973" s="39">
        <f t="shared" si="170"/>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v>0</v>
      </c>
      <c r="BU973" s="17">
        <v>1</v>
      </c>
      <c r="BV973">
        <v>0</v>
      </c>
      <c r="BW973">
        <v>1</v>
      </c>
      <c r="BX973">
        <v>0</v>
      </c>
      <c r="BY973" s="17">
        <v>0</v>
      </c>
      <c r="BZ973">
        <v>0</v>
      </c>
      <c r="CA973">
        <v>0</v>
      </c>
      <c r="CB973">
        <v>0</v>
      </c>
      <c r="CC973">
        <v>0</v>
      </c>
      <c r="CD973" s="17">
        <v>0</v>
      </c>
      <c r="CE973">
        <v>1</v>
      </c>
      <c r="CF973">
        <v>1</v>
      </c>
      <c r="CG973">
        <v>0</v>
      </c>
      <c r="CH973">
        <v>0</v>
      </c>
      <c r="CI973">
        <v>0</v>
      </c>
      <c r="CJ973">
        <v>1</v>
      </c>
      <c r="CK973">
        <v>1</v>
      </c>
      <c r="CL973">
        <v>0</v>
      </c>
      <c r="CM973">
        <v>0</v>
      </c>
      <c r="CN973">
        <v>1</v>
      </c>
      <c r="CO973">
        <v>1</v>
      </c>
      <c r="CP973" s="17">
        <v>0</v>
      </c>
      <c r="CQ973">
        <v>0.19600000000000001</v>
      </c>
      <c r="CR973">
        <v>118</v>
      </c>
      <c r="CS973">
        <v>1</v>
      </c>
      <c r="CT973">
        <v>0</v>
      </c>
      <c r="CU973">
        <v>36</v>
      </c>
      <c r="DA973" s="33" t="s">
        <v>85</v>
      </c>
    </row>
    <row r="974" spans="1:105" x14ac:dyDescent="0.25">
      <c r="A974">
        <v>973</v>
      </c>
      <c r="B974">
        <v>67</v>
      </c>
      <c r="C974" s="24" t="s">
        <v>3993</v>
      </c>
      <c r="D974" s="12">
        <v>20.399999999999999</v>
      </c>
      <c r="E974" s="13">
        <v>9</v>
      </c>
      <c r="F974" s="7">
        <f t="shared" si="171"/>
        <v>2.2666666666666666</v>
      </c>
      <c r="G974" s="7">
        <f t="shared" si="166"/>
        <v>11.399999999999999</v>
      </c>
      <c r="H974" s="15">
        <f t="shared" si="167"/>
        <v>29.4</v>
      </c>
      <c r="I974" s="11">
        <f>IFERROR(F974/SQRT(F974^2+U974), "X")</f>
        <v>7.1889318935879881E-2</v>
      </c>
      <c r="J974" s="32">
        <f>IFERROR(SQRT((1-I974^2)/U974), "X")</f>
        <v>3.171587600112348E-2</v>
      </c>
      <c r="K974" s="32">
        <f t="shared" si="168"/>
        <v>31.529950488032451</v>
      </c>
      <c r="L974" s="8">
        <v>1</v>
      </c>
      <c r="M974" s="9">
        <v>0</v>
      </c>
      <c r="N974" s="8">
        <v>0</v>
      </c>
      <c r="O974" s="9">
        <v>0</v>
      </c>
      <c r="P974" s="9">
        <v>1</v>
      </c>
      <c r="Q974" s="9">
        <v>0</v>
      </c>
      <c r="R974" s="9">
        <v>0</v>
      </c>
      <c r="S974" s="8">
        <v>1001</v>
      </c>
      <c r="T974" s="9">
        <v>11</v>
      </c>
      <c r="U974" s="9">
        <f t="shared" si="169"/>
        <v>989</v>
      </c>
      <c r="V974" s="9">
        <f>COUNTIF(B:B,B974)</f>
        <v>7</v>
      </c>
      <c r="W974" s="7">
        <v>4.6900000000000004</v>
      </c>
      <c r="X974" s="7">
        <f>BM974-W974-6</f>
        <v>28.330000000000005</v>
      </c>
      <c r="Y974" s="9">
        <v>1</v>
      </c>
      <c r="Z974" s="9">
        <v>0</v>
      </c>
      <c r="AA974" s="9">
        <v>0</v>
      </c>
      <c r="AB974" s="9">
        <v>0</v>
      </c>
      <c r="AC974" s="9">
        <v>1</v>
      </c>
      <c r="AD974" s="29">
        <v>0</v>
      </c>
      <c r="AE974" s="9">
        <v>0</v>
      </c>
      <c r="AF974" s="9">
        <v>1</v>
      </c>
      <c r="AG974" s="29">
        <v>0</v>
      </c>
      <c r="AH974" s="9">
        <v>1</v>
      </c>
      <c r="AI974" s="29">
        <v>0</v>
      </c>
      <c r="AJ974" s="20">
        <v>2005</v>
      </c>
      <c r="AK974" s="7">
        <f t="shared" si="172"/>
        <v>0.56999999999999995</v>
      </c>
      <c r="AL974" s="32">
        <v>0.25</v>
      </c>
      <c r="AM974" s="32">
        <v>0.17</v>
      </c>
      <c r="AN974" s="42">
        <v>0.01</v>
      </c>
      <c r="AO974" s="41">
        <v>0</v>
      </c>
      <c r="AP974" s="17">
        <v>1</v>
      </c>
      <c r="AQ974">
        <v>0.55000000000000004</v>
      </c>
      <c r="AR974" s="39">
        <v>0.45</v>
      </c>
      <c r="AS974">
        <v>1</v>
      </c>
      <c r="AT974" s="39">
        <f t="shared" si="170"/>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v>0</v>
      </c>
      <c r="BU974" s="17">
        <v>1</v>
      </c>
      <c r="BV974">
        <v>0</v>
      </c>
      <c r="BW974">
        <v>1</v>
      </c>
      <c r="BX974">
        <v>0</v>
      </c>
      <c r="BY974" s="17">
        <v>0</v>
      </c>
      <c r="BZ974">
        <v>0</v>
      </c>
      <c r="CA974">
        <v>0</v>
      </c>
      <c r="CB974">
        <v>0</v>
      </c>
      <c r="CC974">
        <v>0</v>
      </c>
      <c r="CD974" s="17">
        <v>0</v>
      </c>
      <c r="CE974">
        <v>1</v>
      </c>
      <c r="CF974">
        <v>1</v>
      </c>
      <c r="CG974">
        <v>0</v>
      </c>
      <c r="CH974">
        <v>0</v>
      </c>
      <c r="CI974">
        <v>0</v>
      </c>
      <c r="CJ974">
        <v>1</v>
      </c>
      <c r="CK974">
        <v>1</v>
      </c>
      <c r="CL974">
        <v>0</v>
      </c>
      <c r="CM974">
        <v>0</v>
      </c>
      <c r="CN974">
        <v>1</v>
      </c>
      <c r="CO974">
        <v>1</v>
      </c>
      <c r="CP974" s="17">
        <v>0</v>
      </c>
      <c r="CQ974">
        <v>0.19600000000000001</v>
      </c>
      <c r="CR974">
        <v>118</v>
      </c>
      <c r="CS974">
        <v>1</v>
      </c>
      <c r="CT974">
        <v>0</v>
      </c>
      <c r="CU974">
        <v>36</v>
      </c>
      <c r="DA974" s="33" t="s">
        <v>85</v>
      </c>
    </row>
    <row r="975" spans="1:105" x14ac:dyDescent="0.25">
      <c r="A975">
        <v>974</v>
      </c>
      <c r="B975">
        <v>67</v>
      </c>
      <c r="C975" s="24" t="s">
        <v>3993</v>
      </c>
      <c r="D975" s="12">
        <v>2.4</v>
      </c>
      <c r="E975" s="13">
        <v>14</v>
      </c>
      <c r="F975" s="7">
        <f t="shared" si="171"/>
        <v>0.17142857142857143</v>
      </c>
      <c r="G975" s="7">
        <f t="shared" si="166"/>
        <v>-11.6</v>
      </c>
      <c r="H975" s="15">
        <f t="shared" si="167"/>
        <v>16.399999999999999</v>
      </c>
      <c r="I975" s="11">
        <f>IFERROR(F975/SQRT(F975^2+U975), "X")</f>
        <v>7.8162312730669422E-3</v>
      </c>
      <c r="J975" s="32">
        <f>IFERROR(SQRT((1-I975^2)/U975), "X")</f>
        <v>4.5594682426223825E-2</v>
      </c>
      <c r="K975" s="32">
        <f t="shared" si="168"/>
        <v>21.932382172374755</v>
      </c>
      <c r="L975" s="8">
        <v>1</v>
      </c>
      <c r="M975" s="9">
        <v>0</v>
      </c>
      <c r="N975" s="8">
        <v>0</v>
      </c>
      <c r="O975" s="9">
        <v>0</v>
      </c>
      <c r="P975" s="9">
        <v>1</v>
      </c>
      <c r="Q975" s="9">
        <v>0</v>
      </c>
      <c r="R975" s="9">
        <v>0</v>
      </c>
      <c r="S975" s="8">
        <v>493</v>
      </c>
      <c r="T975" s="9">
        <v>11</v>
      </c>
      <c r="U975" s="9">
        <f t="shared" si="169"/>
        <v>481</v>
      </c>
      <c r="V975" s="9">
        <f>COUNTIF(B:B,B975)</f>
        <v>7</v>
      </c>
      <c r="W975" s="7">
        <v>4.6900000000000004</v>
      </c>
      <c r="X975" s="7">
        <f>BM975-W975-6</f>
        <v>28.330000000000005</v>
      </c>
      <c r="Y975" s="9">
        <v>1</v>
      </c>
      <c r="Z975" s="9">
        <v>0</v>
      </c>
      <c r="AA975" s="9">
        <v>0</v>
      </c>
      <c r="AB975" s="9">
        <v>0</v>
      </c>
      <c r="AC975" s="9">
        <v>1</v>
      </c>
      <c r="AD975" s="29">
        <v>0</v>
      </c>
      <c r="AE975" s="9">
        <v>0</v>
      </c>
      <c r="AF975" s="9">
        <v>1</v>
      </c>
      <c r="AG975" s="29">
        <v>0</v>
      </c>
      <c r="AH975" s="9">
        <v>1</v>
      </c>
      <c r="AI975" s="29">
        <v>0</v>
      </c>
      <c r="AJ975" s="20">
        <v>2005</v>
      </c>
      <c r="AK975" s="7">
        <f t="shared" si="172"/>
        <v>0.56999999999999995</v>
      </c>
      <c r="AL975" s="32">
        <v>0.25</v>
      </c>
      <c r="AM975" s="32">
        <v>0.17</v>
      </c>
      <c r="AN975" s="42">
        <v>0.01</v>
      </c>
      <c r="AO975" s="41">
        <v>0</v>
      </c>
      <c r="AP975" s="17">
        <v>1</v>
      </c>
      <c r="AQ975">
        <v>0.55000000000000004</v>
      </c>
      <c r="AR975" s="39">
        <v>0.45</v>
      </c>
      <c r="AS975">
        <v>1</v>
      </c>
      <c r="AT975" s="39">
        <f t="shared" si="170"/>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v>0</v>
      </c>
      <c r="BU975" s="17">
        <v>1</v>
      </c>
      <c r="BV975">
        <v>0</v>
      </c>
      <c r="BW975">
        <v>1</v>
      </c>
      <c r="BX975">
        <v>0</v>
      </c>
      <c r="BY975" s="17">
        <v>0</v>
      </c>
      <c r="BZ975">
        <v>0</v>
      </c>
      <c r="CA975">
        <v>0</v>
      </c>
      <c r="CB975">
        <v>0</v>
      </c>
      <c r="CC975">
        <v>0</v>
      </c>
      <c r="CD975" s="17">
        <v>0</v>
      </c>
      <c r="CE975">
        <v>1</v>
      </c>
      <c r="CF975">
        <v>1</v>
      </c>
      <c r="CG975">
        <v>0</v>
      </c>
      <c r="CH975">
        <v>0</v>
      </c>
      <c r="CI975">
        <v>0</v>
      </c>
      <c r="CJ975">
        <v>1</v>
      </c>
      <c r="CK975">
        <v>1</v>
      </c>
      <c r="CL975">
        <v>0</v>
      </c>
      <c r="CM975">
        <v>0</v>
      </c>
      <c r="CN975">
        <v>1</v>
      </c>
      <c r="CO975">
        <v>1</v>
      </c>
      <c r="CP975" s="17">
        <v>0</v>
      </c>
      <c r="CQ975">
        <v>0.19600000000000001</v>
      </c>
      <c r="CR975">
        <v>118</v>
      </c>
      <c r="CS975">
        <v>1</v>
      </c>
      <c r="CT975">
        <v>0</v>
      </c>
      <c r="CU975">
        <v>36</v>
      </c>
      <c r="DA975" s="33" t="s">
        <v>85</v>
      </c>
    </row>
    <row r="976" spans="1:105" x14ac:dyDescent="0.25">
      <c r="A976">
        <v>975</v>
      </c>
      <c r="B976">
        <v>67</v>
      </c>
      <c r="C976" s="24" t="s">
        <v>3993</v>
      </c>
      <c r="D976" s="12">
        <v>21.6</v>
      </c>
      <c r="E976" s="13">
        <v>4</v>
      </c>
      <c r="F976" s="7">
        <f t="shared" si="171"/>
        <v>5.4</v>
      </c>
      <c r="G976" s="7">
        <f t="shared" si="166"/>
        <v>17.600000000000001</v>
      </c>
      <c r="H976" s="15">
        <f t="shared" si="167"/>
        <v>25.6</v>
      </c>
      <c r="I976" s="11">
        <f>IFERROR(F976/SQRT(F976^2+U976), "X")</f>
        <v>0.11316105469835643</v>
      </c>
      <c r="J976" s="32">
        <f>IFERROR(SQRT((1-I976^2)/U976), "X")</f>
        <v>2.0955750870066004E-2</v>
      </c>
      <c r="K976" s="32">
        <f t="shared" si="168"/>
        <v>47.7195976512795</v>
      </c>
      <c r="L976" s="8">
        <v>1</v>
      </c>
      <c r="M976" s="9">
        <v>0</v>
      </c>
      <c r="N976" s="8">
        <v>0</v>
      </c>
      <c r="O976" s="9">
        <v>0</v>
      </c>
      <c r="P976" s="9">
        <v>1</v>
      </c>
      <c r="Q976" s="9">
        <v>0</v>
      </c>
      <c r="R976" s="9">
        <v>0</v>
      </c>
      <c r="S976" s="8">
        <v>2260</v>
      </c>
      <c r="T976" s="9">
        <v>11</v>
      </c>
      <c r="U976" s="9">
        <f t="shared" si="169"/>
        <v>2248</v>
      </c>
      <c r="V976" s="9">
        <f>COUNTIF(B:B,B976)</f>
        <v>7</v>
      </c>
      <c r="W976" s="7">
        <v>4.6900000000000004</v>
      </c>
      <c r="X976" s="7">
        <f>BM976-W976-6</f>
        <v>28.330000000000005</v>
      </c>
      <c r="Y976" s="9">
        <v>1</v>
      </c>
      <c r="Z976" s="9">
        <v>0</v>
      </c>
      <c r="AA976" s="9">
        <v>0</v>
      </c>
      <c r="AB976" s="9">
        <v>0</v>
      </c>
      <c r="AC976" s="9">
        <v>1</v>
      </c>
      <c r="AD976" s="29">
        <v>0</v>
      </c>
      <c r="AE976" s="9">
        <v>0</v>
      </c>
      <c r="AF976" s="9">
        <v>1</v>
      </c>
      <c r="AG976" s="29">
        <v>0</v>
      </c>
      <c r="AH976" s="9">
        <v>1</v>
      </c>
      <c r="AI976" s="29">
        <v>0</v>
      </c>
      <c r="AJ976" s="20">
        <v>2005</v>
      </c>
      <c r="AK976" s="7">
        <f t="shared" si="172"/>
        <v>0.56999999999999995</v>
      </c>
      <c r="AL976" s="32">
        <v>0.25</v>
      </c>
      <c r="AM976" s="32">
        <v>0.17</v>
      </c>
      <c r="AN976" s="42">
        <v>0.01</v>
      </c>
      <c r="AO976" s="41">
        <v>0</v>
      </c>
      <c r="AP976" s="17">
        <v>1</v>
      </c>
      <c r="AQ976">
        <v>0.55000000000000004</v>
      </c>
      <c r="AR976" s="39">
        <v>0.45</v>
      </c>
      <c r="AS976">
        <v>1</v>
      </c>
      <c r="AT976" s="39">
        <f t="shared" si="170"/>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v>0</v>
      </c>
      <c r="BU976" s="17">
        <v>1</v>
      </c>
      <c r="BV976">
        <v>0</v>
      </c>
      <c r="BW976">
        <v>1</v>
      </c>
      <c r="BX976">
        <v>0</v>
      </c>
      <c r="BY976" s="17">
        <v>0</v>
      </c>
      <c r="BZ976">
        <v>0</v>
      </c>
      <c r="CA976">
        <v>0</v>
      </c>
      <c r="CB976">
        <v>0</v>
      </c>
      <c r="CC976">
        <v>0</v>
      </c>
      <c r="CD976" s="17">
        <v>0</v>
      </c>
      <c r="CE976">
        <v>1</v>
      </c>
      <c r="CF976">
        <v>1</v>
      </c>
      <c r="CG976">
        <v>0</v>
      </c>
      <c r="CH976">
        <v>0</v>
      </c>
      <c r="CI976">
        <v>0</v>
      </c>
      <c r="CJ976">
        <v>1</v>
      </c>
      <c r="CK976">
        <v>1</v>
      </c>
      <c r="CL976">
        <v>0</v>
      </c>
      <c r="CM976">
        <v>0</v>
      </c>
      <c r="CN976">
        <v>1</v>
      </c>
      <c r="CO976">
        <v>1</v>
      </c>
      <c r="CP976" s="17">
        <v>0</v>
      </c>
      <c r="CQ976">
        <v>0.19600000000000001</v>
      </c>
      <c r="CR976">
        <v>118</v>
      </c>
      <c r="CS976">
        <v>1</v>
      </c>
      <c r="CT976">
        <v>0</v>
      </c>
      <c r="CU976">
        <v>36</v>
      </c>
      <c r="DA976" s="33" t="s">
        <v>85</v>
      </c>
    </row>
    <row r="977" spans="1:105" x14ac:dyDescent="0.25">
      <c r="A977">
        <v>976</v>
      </c>
      <c r="B977">
        <v>68</v>
      </c>
      <c r="C977" s="24" t="s">
        <v>4001</v>
      </c>
      <c r="D977" s="12">
        <v>9</v>
      </c>
      <c r="E977" s="13">
        <v>0.4</v>
      </c>
      <c r="F977" s="7">
        <f t="shared" si="171"/>
        <v>22.5</v>
      </c>
      <c r="G977" s="7">
        <f t="shared" si="166"/>
        <v>8.6</v>
      </c>
      <c r="H977" s="15">
        <f t="shared" si="167"/>
        <v>9.4</v>
      </c>
      <c r="I977" s="11">
        <f>IFERROR(F977/SQRT(F977^2+U977), "X")</f>
        <v>0.2075319928180912</v>
      </c>
      <c r="J977" s="32">
        <f>IFERROR(SQRT((1-I977^2)/U977), "X")</f>
        <v>9.2236441252484987E-3</v>
      </c>
      <c r="K977" s="32">
        <f t="shared" si="168"/>
        <v>108.41701895920215</v>
      </c>
      <c r="L977" s="8">
        <v>0</v>
      </c>
      <c r="M977" s="9">
        <v>1</v>
      </c>
      <c r="N977" s="8">
        <v>0</v>
      </c>
      <c r="O977" s="9">
        <v>0</v>
      </c>
      <c r="P977" s="9">
        <v>1</v>
      </c>
      <c r="Q977" s="9">
        <v>0</v>
      </c>
      <c r="R977" s="9">
        <v>0</v>
      </c>
      <c r="S977" s="8">
        <v>11271</v>
      </c>
      <c r="T977" s="9">
        <v>22</v>
      </c>
      <c r="U977" s="9">
        <f t="shared" si="169"/>
        <v>11248</v>
      </c>
      <c r="V977" s="9">
        <f>COUNTIF(B:B,B977)</f>
        <v>20</v>
      </c>
      <c r="W977" s="7">
        <v>8.8800000000000008</v>
      </c>
      <c r="X977" s="7">
        <f>BM977-W977-6</f>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173">1-AQ977</f>
        <v>0.49</v>
      </c>
      <c r="AS977" t="s">
        <v>98</v>
      </c>
      <c r="AT977" s="39" t="s">
        <v>98</v>
      </c>
      <c r="AU977">
        <v>0</v>
      </c>
      <c r="AV977" s="17">
        <v>1</v>
      </c>
      <c r="AW977">
        <v>0.75</v>
      </c>
      <c r="AX977" s="17">
        <f t="shared" ref="AX977:AX986" si="174">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v>0</v>
      </c>
      <c r="BU977" s="17">
        <v>0</v>
      </c>
      <c r="BV977">
        <v>0</v>
      </c>
      <c r="BW977">
        <v>0</v>
      </c>
      <c r="BX977">
        <v>1</v>
      </c>
      <c r="BY977" s="17">
        <v>0</v>
      </c>
      <c r="BZ977">
        <v>0</v>
      </c>
      <c r="CA977">
        <v>0</v>
      </c>
      <c r="CB977">
        <v>0</v>
      </c>
      <c r="CC977">
        <v>0</v>
      </c>
      <c r="CD977" s="17">
        <v>0</v>
      </c>
      <c r="CE977">
        <v>1</v>
      </c>
      <c r="CF977">
        <v>1</v>
      </c>
      <c r="CG977">
        <v>0</v>
      </c>
      <c r="CH977">
        <v>0</v>
      </c>
      <c r="CI977">
        <v>1</v>
      </c>
      <c r="CJ977">
        <v>1</v>
      </c>
      <c r="CK977">
        <v>1</v>
      </c>
      <c r="CL977">
        <v>0</v>
      </c>
      <c r="CM977">
        <v>0</v>
      </c>
      <c r="CN977">
        <v>0</v>
      </c>
      <c r="CO977">
        <v>1</v>
      </c>
      <c r="CP977" s="17">
        <v>1</v>
      </c>
      <c r="CQ977">
        <v>0.29799999999999999</v>
      </c>
      <c r="CR977">
        <v>149</v>
      </c>
      <c r="CS977">
        <v>1</v>
      </c>
      <c r="CT977">
        <v>0</v>
      </c>
      <c r="CU977">
        <v>33</v>
      </c>
      <c r="DA977" s="33" t="s">
        <v>85</v>
      </c>
    </row>
    <row r="978" spans="1:105" x14ac:dyDescent="0.25">
      <c r="A978">
        <v>977</v>
      </c>
      <c r="B978">
        <v>68</v>
      </c>
      <c r="C978" s="24" t="s">
        <v>4001</v>
      </c>
      <c r="D978" s="12">
        <v>20</v>
      </c>
      <c r="E978" s="13">
        <v>6</v>
      </c>
      <c r="F978" s="7">
        <f t="shared" si="171"/>
        <v>3.3333333333333335</v>
      </c>
      <c r="G978" s="7">
        <f t="shared" si="166"/>
        <v>14</v>
      </c>
      <c r="H978" s="15">
        <f t="shared" si="167"/>
        <v>26</v>
      </c>
      <c r="I978" s="11">
        <f>IFERROR(F978/SQRT(F978^2+U978), "X")</f>
        <v>3.1414249795253035E-2</v>
      </c>
      <c r="J978" s="32">
        <f>IFERROR(SQRT((1-I978^2)/U978), "X")</f>
        <v>9.4242749385759095E-3</v>
      </c>
      <c r="K978" s="32">
        <f t="shared" si="168"/>
        <v>106.10895867508601</v>
      </c>
      <c r="L978" s="8">
        <v>0</v>
      </c>
      <c r="M978" s="9">
        <v>1</v>
      </c>
      <c r="N978" s="8">
        <v>0</v>
      </c>
      <c r="O978" s="9">
        <v>0</v>
      </c>
      <c r="P978" s="9">
        <v>1</v>
      </c>
      <c r="Q978" s="9">
        <v>0</v>
      </c>
      <c r="R978" s="9">
        <v>0</v>
      </c>
      <c r="S978" s="8">
        <v>11271</v>
      </c>
      <c r="T978" s="9">
        <v>22</v>
      </c>
      <c r="U978" s="9">
        <f t="shared" si="169"/>
        <v>11248</v>
      </c>
      <c r="V978" s="9">
        <f>COUNTIF(B:B,B978)</f>
        <v>20</v>
      </c>
      <c r="W978" s="7">
        <v>8.8800000000000008</v>
      </c>
      <c r="X978" s="7">
        <f>BM978-W978-6</f>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173"/>
        <v>0.49</v>
      </c>
      <c r="AS978" t="s">
        <v>98</v>
      </c>
      <c r="AT978" s="39" t="s">
        <v>98</v>
      </c>
      <c r="AU978">
        <v>0</v>
      </c>
      <c r="AV978" s="17">
        <v>1</v>
      </c>
      <c r="AW978">
        <v>0.75</v>
      </c>
      <c r="AX978" s="17">
        <f t="shared" si="174"/>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0</v>
      </c>
      <c r="BR978">
        <v>1</v>
      </c>
      <c r="BS978">
        <v>0</v>
      </c>
      <c r="BT978">
        <v>0</v>
      </c>
      <c r="BU978" s="17">
        <v>0</v>
      </c>
      <c r="BV978">
        <v>0</v>
      </c>
      <c r="BW978">
        <v>0</v>
      </c>
      <c r="BX978">
        <v>1</v>
      </c>
      <c r="BY978" s="17">
        <v>0</v>
      </c>
      <c r="BZ978">
        <v>0</v>
      </c>
      <c r="CA978">
        <v>0</v>
      </c>
      <c r="CB978">
        <v>0</v>
      </c>
      <c r="CC978">
        <v>0</v>
      </c>
      <c r="CD978" s="17">
        <v>0</v>
      </c>
      <c r="CE978">
        <v>1</v>
      </c>
      <c r="CF978">
        <v>1</v>
      </c>
      <c r="CG978">
        <v>0</v>
      </c>
      <c r="CH978">
        <v>0</v>
      </c>
      <c r="CI978">
        <v>1</v>
      </c>
      <c r="CJ978">
        <v>1</v>
      </c>
      <c r="CK978">
        <v>1</v>
      </c>
      <c r="CL978">
        <v>0</v>
      </c>
      <c r="CM978">
        <v>0</v>
      </c>
      <c r="CN978">
        <v>0</v>
      </c>
      <c r="CO978">
        <v>1</v>
      </c>
      <c r="CP978" s="17">
        <v>1</v>
      </c>
      <c r="CQ978">
        <v>0.29799999999999999</v>
      </c>
      <c r="CR978">
        <v>149</v>
      </c>
      <c r="CS978">
        <v>1</v>
      </c>
      <c r="CT978">
        <v>0</v>
      </c>
      <c r="CU978">
        <v>33</v>
      </c>
      <c r="DA978" s="33" t="s">
        <v>85</v>
      </c>
    </row>
    <row r="979" spans="1:105" x14ac:dyDescent="0.25">
      <c r="A979">
        <v>978</v>
      </c>
      <c r="B979">
        <v>68</v>
      </c>
      <c r="C979" s="24" t="s">
        <v>4001</v>
      </c>
      <c r="D979" s="12">
        <v>9</v>
      </c>
      <c r="E979" s="13">
        <v>1</v>
      </c>
      <c r="F979" s="7">
        <f t="shared" si="171"/>
        <v>9</v>
      </c>
      <c r="G979" s="7">
        <f t="shared" si="166"/>
        <v>8</v>
      </c>
      <c r="H979" s="15">
        <f t="shared" si="167"/>
        <v>10</v>
      </c>
      <c r="I979" s="11">
        <f>IFERROR(F979/SQRT(F979^2+U979), "X")</f>
        <v>8.4556446044914232E-2</v>
      </c>
      <c r="J979" s="32">
        <f>IFERROR(SQRT((1-I979^2)/U979), "X")</f>
        <v>9.3951606716571358E-3</v>
      </c>
      <c r="K979" s="32">
        <f t="shared" si="168"/>
        <v>106.43777524920371</v>
      </c>
      <c r="L979" s="8">
        <v>0</v>
      </c>
      <c r="M979" s="9">
        <v>1</v>
      </c>
      <c r="N979" s="8">
        <v>0</v>
      </c>
      <c r="O979" s="9">
        <v>0</v>
      </c>
      <c r="P979" s="9">
        <v>1</v>
      </c>
      <c r="Q979" s="9">
        <v>0</v>
      </c>
      <c r="R979" s="9">
        <v>0</v>
      </c>
      <c r="S979" s="8">
        <v>11271</v>
      </c>
      <c r="T979" s="9">
        <v>22</v>
      </c>
      <c r="U979" s="9">
        <f t="shared" si="169"/>
        <v>11248</v>
      </c>
      <c r="V979" s="9">
        <f>COUNTIF(B:B,B979)</f>
        <v>20</v>
      </c>
      <c r="W979" s="7">
        <v>8.8800000000000008</v>
      </c>
      <c r="X979" s="7">
        <f>BM979-W979-6</f>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173"/>
        <v>0.49</v>
      </c>
      <c r="AS979" t="s">
        <v>98</v>
      </c>
      <c r="AT979" s="39" t="s">
        <v>98</v>
      </c>
      <c r="AU979">
        <v>0</v>
      </c>
      <c r="AV979" s="17">
        <v>1</v>
      </c>
      <c r="AW979">
        <v>0.75</v>
      </c>
      <c r="AX979" s="17">
        <f t="shared" si="174"/>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0</v>
      </c>
      <c r="BP979">
        <v>1</v>
      </c>
      <c r="BQ979">
        <v>0</v>
      </c>
      <c r="BR979">
        <v>0</v>
      </c>
      <c r="BS979">
        <v>0</v>
      </c>
      <c r="BT979">
        <v>0</v>
      </c>
      <c r="BU979" s="17">
        <v>0</v>
      </c>
      <c r="BV979">
        <v>0</v>
      </c>
      <c r="BW979">
        <v>0</v>
      </c>
      <c r="BX979">
        <v>1</v>
      </c>
      <c r="BY979" s="17">
        <v>0</v>
      </c>
      <c r="BZ979">
        <v>0</v>
      </c>
      <c r="CA979">
        <v>0</v>
      </c>
      <c r="CB979">
        <v>0</v>
      </c>
      <c r="CC979">
        <v>0</v>
      </c>
      <c r="CD979" s="17">
        <v>0</v>
      </c>
      <c r="CE979">
        <v>1</v>
      </c>
      <c r="CF979">
        <v>1</v>
      </c>
      <c r="CG979">
        <v>0</v>
      </c>
      <c r="CH979">
        <v>0</v>
      </c>
      <c r="CI979">
        <v>1</v>
      </c>
      <c r="CJ979">
        <v>1</v>
      </c>
      <c r="CK979">
        <v>1</v>
      </c>
      <c r="CL979">
        <v>0</v>
      </c>
      <c r="CM979">
        <v>0</v>
      </c>
      <c r="CN979">
        <v>0</v>
      </c>
      <c r="CO979">
        <v>1</v>
      </c>
      <c r="CP979" s="17">
        <v>1</v>
      </c>
      <c r="CQ979">
        <v>0.29799999999999999</v>
      </c>
      <c r="CR979">
        <v>149</v>
      </c>
      <c r="CS979">
        <v>1</v>
      </c>
      <c r="CT979">
        <v>0</v>
      </c>
      <c r="CU979">
        <v>33</v>
      </c>
      <c r="DA979" s="33" t="s">
        <v>85</v>
      </c>
    </row>
    <row r="980" spans="1:105" x14ac:dyDescent="0.25">
      <c r="A980">
        <v>979</v>
      </c>
      <c r="B980">
        <v>68</v>
      </c>
      <c r="C980" s="24" t="s">
        <v>4001</v>
      </c>
      <c r="D980" s="12">
        <v>26</v>
      </c>
      <c r="E980" s="13">
        <v>9</v>
      </c>
      <c r="F980" s="7">
        <f t="shared" si="171"/>
        <v>2.8888888888888888</v>
      </c>
      <c r="G980" s="7">
        <f t="shared" si="166"/>
        <v>17</v>
      </c>
      <c r="H980" s="15">
        <f t="shared" si="167"/>
        <v>35</v>
      </c>
      <c r="I980" s="11">
        <f>IFERROR(F980/SQRT(F980^2+U980), "X")</f>
        <v>2.7229027320880107E-2</v>
      </c>
      <c r="J980" s="32">
        <f>IFERROR(SQRT((1-I980^2)/U980), "X")</f>
        <v>9.4254325341508061E-3</v>
      </c>
      <c r="K980" s="32">
        <f t="shared" si="168"/>
        <v>106.0959267786108</v>
      </c>
      <c r="L980" s="8">
        <v>0</v>
      </c>
      <c r="M980" s="9">
        <v>1</v>
      </c>
      <c r="N980" s="8">
        <v>0</v>
      </c>
      <c r="O980" s="9">
        <v>0</v>
      </c>
      <c r="P980" s="9">
        <v>1</v>
      </c>
      <c r="Q980" s="9">
        <v>0</v>
      </c>
      <c r="R980" s="9">
        <v>0</v>
      </c>
      <c r="S980" s="8">
        <v>11271</v>
      </c>
      <c r="T980" s="9">
        <v>22</v>
      </c>
      <c r="U980" s="9">
        <f t="shared" si="169"/>
        <v>11248</v>
      </c>
      <c r="V980" s="9">
        <f>COUNTIF(B:B,B980)</f>
        <v>20</v>
      </c>
      <c r="W980" s="7">
        <v>8.8800000000000008</v>
      </c>
      <c r="X980" s="7">
        <f>BM980-W980-6</f>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173"/>
        <v>0.49</v>
      </c>
      <c r="AS980" t="s">
        <v>98</v>
      </c>
      <c r="AT980" s="39" t="s">
        <v>98</v>
      </c>
      <c r="AU980">
        <v>0</v>
      </c>
      <c r="AV980" s="17">
        <v>1</v>
      </c>
      <c r="AW980">
        <v>0.75</v>
      </c>
      <c r="AX980" s="17">
        <f t="shared" si="174"/>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0</v>
      </c>
      <c r="BR980">
        <v>1</v>
      </c>
      <c r="BS980">
        <v>0</v>
      </c>
      <c r="BT980">
        <v>0</v>
      </c>
      <c r="BU980" s="17">
        <v>0</v>
      </c>
      <c r="BV980">
        <v>0</v>
      </c>
      <c r="BW980">
        <v>0</v>
      </c>
      <c r="BX980">
        <v>1</v>
      </c>
      <c r="BY980" s="17">
        <v>0</v>
      </c>
      <c r="BZ980">
        <v>0</v>
      </c>
      <c r="CA980">
        <v>0</v>
      </c>
      <c r="CB980">
        <v>0</v>
      </c>
      <c r="CC980">
        <v>0</v>
      </c>
      <c r="CD980" s="17">
        <v>0</v>
      </c>
      <c r="CE980">
        <v>1</v>
      </c>
      <c r="CF980">
        <v>1</v>
      </c>
      <c r="CG980">
        <v>0</v>
      </c>
      <c r="CH980">
        <v>0</v>
      </c>
      <c r="CI980">
        <v>1</v>
      </c>
      <c r="CJ980">
        <v>1</v>
      </c>
      <c r="CK980">
        <v>1</v>
      </c>
      <c r="CL980">
        <v>0</v>
      </c>
      <c r="CM980">
        <v>0</v>
      </c>
      <c r="CN980">
        <v>0</v>
      </c>
      <c r="CO980">
        <v>1</v>
      </c>
      <c r="CP980" s="17">
        <v>1</v>
      </c>
      <c r="CQ980">
        <v>0.29799999999999999</v>
      </c>
      <c r="CR980">
        <v>149</v>
      </c>
      <c r="CS980">
        <v>1</v>
      </c>
      <c r="CT980">
        <v>0</v>
      </c>
      <c r="CU980">
        <v>33</v>
      </c>
      <c r="DA980" s="33" t="s">
        <v>85</v>
      </c>
    </row>
    <row r="981" spans="1:105" x14ac:dyDescent="0.25">
      <c r="A981">
        <v>980</v>
      </c>
      <c r="B981">
        <v>68</v>
      </c>
      <c r="C981" s="24" t="s">
        <v>4001</v>
      </c>
      <c r="D981" s="12">
        <v>9</v>
      </c>
      <c r="E981" s="13">
        <v>1</v>
      </c>
      <c r="F981" s="7">
        <f t="shared" si="171"/>
        <v>9</v>
      </c>
      <c r="G981" s="7">
        <f t="shared" si="166"/>
        <v>8</v>
      </c>
      <c r="H981" s="15">
        <f t="shared" si="167"/>
        <v>10</v>
      </c>
      <c r="I981" s="11">
        <f>IFERROR(F981/SQRT(F981^2+U981), "X")</f>
        <v>0.10435527873593063</v>
      </c>
      <c r="J981" s="32">
        <f>IFERROR(SQRT((1-I981^2)/U981), "X")</f>
        <v>1.159503097065896E-2</v>
      </c>
      <c r="K981" s="32">
        <f t="shared" si="168"/>
        <v>86.24384035976135</v>
      </c>
      <c r="L981" s="8">
        <v>0</v>
      </c>
      <c r="M981" s="9">
        <v>1</v>
      </c>
      <c r="N981" s="8">
        <v>0</v>
      </c>
      <c r="O981" s="9">
        <v>0</v>
      </c>
      <c r="P981" s="9">
        <v>1</v>
      </c>
      <c r="Q981" s="9">
        <v>0</v>
      </c>
      <c r="R981" s="9">
        <v>0</v>
      </c>
      <c r="S981" s="8">
        <v>7380</v>
      </c>
      <c r="T981" s="9">
        <v>22</v>
      </c>
      <c r="U981" s="9">
        <f t="shared" si="169"/>
        <v>7357</v>
      </c>
      <c r="V981" s="9">
        <f>COUNTIF(B:B,B981)</f>
        <v>20</v>
      </c>
      <c r="W981" s="7">
        <v>8.66</v>
      </c>
      <c r="X981" s="7">
        <f>BM981-W981-6</f>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173"/>
        <v>0.5</v>
      </c>
      <c r="AS981" t="s">
        <v>98</v>
      </c>
      <c r="AT981" s="39" t="s">
        <v>98</v>
      </c>
      <c r="AU981">
        <v>0</v>
      </c>
      <c r="AV981" s="17">
        <v>1</v>
      </c>
      <c r="AW981">
        <v>0.73</v>
      </c>
      <c r="AX981" s="17">
        <f t="shared" si="174"/>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0</v>
      </c>
      <c r="BP981">
        <v>1</v>
      </c>
      <c r="BQ981">
        <v>0</v>
      </c>
      <c r="BR981">
        <v>0</v>
      </c>
      <c r="BS981">
        <v>0</v>
      </c>
      <c r="BT981">
        <v>0</v>
      </c>
      <c r="BU981" s="17">
        <v>0</v>
      </c>
      <c r="BV981">
        <v>0</v>
      </c>
      <c r="BW981">
        <v>0</v>
      </c>
      <c r="BX981">
        <v>1</v>
      </c>
      <c r="BY981" s="17">
        <v>0</v>
      </c>
      <c r="BZ981">
        <v>0</v>
      </c>
      <c r="CA981">
        <v>0</v>
      </c>
      <c r="CB981">
        <v>0</v>
      </c>
      <c r="CC981">
        <v>0</v>
      </c>
      <c r="CD981" s="17">
        <v>0</v>
      </c>
      <c r="CE981">
        <v>1</v>
      </c>
      <c r="CF981">
        <v>1</v>
      </c>
      <c r="CG981">
        <v>0</v>
      </c>
      <c r="CH981">
        <v>0</v>
      </c>
      <c r="CI981">
        <v>1</v>
      </c>
      <c r="CJ981">
        <v>1</v>
      </c>
      <c r="CK981">
        <v>1</v>
      </c>
      <c r="CL981">
        <v>0</v>
      </c>
      <c r="CM981">
        <v>0</v>
      </c>
      <c r="CN981">
        <v>0</v>
      </c>
      <c r="CO981">
        <v>1</v>
      </c>
      <c r="CP981" s="17">
        <v>1</v>
      </c>
      <c r="CQ981">
        <v>0.29799999999999999</v>
      </c>
      <c r="CR981">
        <v>149</v>
      </c>
      <c r="CS981">
        <v>1</v>
      </c>
      <c r="CT981">
        <v>0</v>
      </c>
      <c r="CU981">
        <v>33</v>
      </c>
      <c r="DA981" s="33" t="s">
        <v>85</v>
      </c>
    </row>
    <row r="982" spans="1:105" x14ac:dyDescent="0.25">
      <c r="A982">
        <v>981</v>
      </c>
      <c r="B982">
        <v>68</v>
      </c>
      <c r="C982" s="24" t="s">
        <v>4001</v>
      </c>
      <c r="D982" s="12">
        <v>54</v>
      </c>
      <c r="E982" s="13">
        <v>111</v>
      </c>
      <c r="F982" s="7">
        <f t="shared" si="171"/>
        <v>0.48648648648648651</v>
      </c>
      <c r="G982" s="7">
        <f t="shared" si="166"/>
        <v>-57</v>
      </c>
      <c r="H982" s="15">
        <f t="shared" si="167"/>
        <v>165</v>
      </c>
      <c r="I982" s="11">
        <f>IFERROR(F982/SQRT(F982^2+U982), "X")</f>
        <v>5.6717021749372338E-3</v>
      </c>
      <c r="J982" s="32">
        <f>IFERROR(SQRT((1-I982^2)/U982), "X")</f>
        <v>1.1658498915148759E-2</v>
      </c>
      <c r="K982" s="32">
        <f t="shared" si="168"/>
        <v>85.774335725212893</v>
      </c>
      <c r="L982" s="8">
        <v>0</v>
      </c>
      <c r="M982" s="9">
        <v>1</v>
      </c>
      <c r="N982" s="8">
        <v>0</v>
      </c>
      <c r="O982" s="9">
        <v>0</v>
      </c>
      <c r="P982" s="9">
        <v>1</v>
      </c>
      <c r="Q982" s="9">
        <v>0</v>
      </c>
      <c r="R982" s="9">
        <v>0</v>
      </c>
      <c r="S982" s="8">
        <v>7380</v>
      </c>
      <c r="T982" s="9">
        <v>22</v>
      </c>
      <c r="U982" s="9">
        <f t="shared" si="169"/>
        <v>7357</v>
      </c>
      <c r="V982" s="9">
        <f>COUNTIF(B:B,B982)</f>
        <v>20</v>
      </c>
      <c r="W982" s="7">
        <v>8.66</v>
      </c>
      <c r="X982" s="7">
        <f>BM982-W982-6</f>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173"/>
        <v>0.5</v>
      </c>
      <c r="AS982" t="s">
        <v>98</v>
      </c>
      <c r="AT982" s="39" t="s">
        <v>98</v>
      </c>
      <c r="AU982">
        <v>0</v>
      </c>
      <c r="AV982" s="17">
        <v>1</v>
      </c>
      <c r="AW982">
        <v>0.73</v>
      </c>
      <c r="AX982" s="17">
        <f t="shared" si="174"/>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0</v>
      </c>
      <c r="BR982">
        <v>1</v>
      </c>
      <c r="BS982">
        <v>0</v>
      </c>
      <c r="BT982">
        <v>0</v>
      </c>
      <c r="BU982" s="17">
        <v>0</v>
      </c>
      <c r="BV982">
        <v>0</v>
      </c>
      <c r="BW982">
        <v>0</v>
      </c>
      <c r="BX982">
        <v>1</v>
      </c>
      <c r="BY982" s="17">
        <v>0</v>
      </c>
      <c r="BZ982">
        <v>0</v>
      </c>
      <c r="CA982">
        <v>0</v>
      </c>
      <c r="CB982">
        <v>0</v>
      </c>
      <c r="CC982">
        <v>0</v>
      </c>
      <c r="CD982" s="17">
        <v>0</v>
      </c>
      <c r="CE982">
        <v>1</v>
      </c>
      <c r="CF982">
        <v>1</v>
      </c>
      <c r="CG982">
        <v>0</v>
      </c>
      <c r="CH982">
        <v>0</v>
      </c>
      <c r="CI982">
        <v>1</v>
      </c>
      <c r="CJ982">
        <v>1</v>
      </c>
      <c r="CK982">
        <v>1</v>
      </c>
      <c r="CL982">
        <v>0</v>
      </c>
      <c r="CM982">
        <v>0</v>
      </c>
      <c r="CN982">
        <v>0</v>
      </c>
      <c r="CO982">
        <v>1</v>
      </c>
      <c r="CP982" s="17">
        <v>1</v>
      </c>
      <c r="CQ982">
        <v>0.29799999999999999</v>
      </c>
      <c r="CR982">
        <v>149</v>
      </c>
      <c r="CS982">
        <v>1</v>
      </c>
      <c r="CT982">
        <v>0</v>
      </c>
      <c r="CU982">
        <v>33</v>
      </c>
      <c r="DA982" s="33" t="s">
        <v>85</v>
      </c>
    </row>
    <row r="983" spans="1:105" x14ac:dyDescent="0.25">
      <c r="A983">
        <v>982</v>
      </c>
      <c r="B983">
        <v>68</v>
      </c>
      <c r="C983" s="24" t="s">
        <v>4001</v>
      </c>
      <c r="D983" s="12">
        <v>1</v>
      </c>
      <c r="E983" s="13">
        <v>2</v>
      </c>
      <c r="F983" s="7">
        <f t="shared" si="171"/>
        <v>0.5</v>
      </c>
      <c r="G983" s="7">
        <f t="shared" si="166"/>
        <v>-1</v>
      </c>
      <c r="H983" s="15">
        <f t="shared" si="167"/>
        <v>3</v>
      </c>
      <c r="I983" s="11">
        <f>IFERROR(F983/SQRT(F983^2+U983), "X")</f>
        <v>8.0391982232139066E-3</v>
      </c>
      <c r="J983" s="32">
        <f>IFERROR(SQRT((1-I983^2)/U983), "X")</f>
        <v>1.6078396446427813E-2</v>
      </c>
      <c r="K983" s="32">
        <f t="shared" si="168"/>
        <v>62.195257053894395</v>
      </c>
      <c r="L983" s="8">
        <v>0</v>
      </c>
      <c r="M983" s="9">
        <v>1</v>
      </c>
      <c r="N983" s="8">
        <v>0</v>
      </c>
      <c r="O983" s="9">
        <v>0</v>
      </c>
      <c r="P983" s="9">
        <v>1</v>
      </c>
      <c r="Q983" s="9">
        <v>0</v>
      </c>
      <c r="R983" s="9">
        <v>0</v>
      </c>
      <c r="S983" s="8">
        <v>3891</v>
      </c>
      <c r="T983" s="9">
        <v>22</v>
      </c>
      <c r="U983" s="9">
        <f t="shared" si="169"/>
        <v>3868</v>
      </c>
      <c r="V983" s="9">
        <f>COUNTIF(B:B,B983)</f>
        <v>20</v>
      </c>
      <c r="W983" s="7">
        <v>9.2799999999999994</v>
      </c>
      <c r="X983" s="7">
        <f>BM983-W983-6</f>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173"/>
        <v>0.48</v>
      </c>
      <c r="AS983" t="s">
        <v>98</v>
      </c>
      <c r="AT983" s="39" t="s">
        <v>98</v>
      </c>
      <c r="AU983">
        <v>0</v>
      </c>
      <c r="AV983" s="17">
        <v>1</v>
      </c>
      <c r="AW983">
        <v>0.79</v>
      </c>
      <c r="AX983" s="17">
        <f t="shared" si="174"/>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0</v>
      </c>
      <c r="BP983">
        <v>1</v>
      </c>
      <c r="BQ983">
        <v>0</v>
      </c>
      <c r="BR983">
        <v>0</v>
      </c>
      <c r="BS983">
        <v>0</v>
      </c>
      <c r="BT983">
        <v>0</v>
      </c>
      <c r="BU983" s="17">
        <v>0</v>
      </c>
      <c r="BV983">
        <v>0</v>
      </c>
      <c r="BW983">
        <v>0</v>
      </c>
      <c r="BX983">
        <v>1</v>
      </c>
      <c r="BY983" s="17">
        <v>0</v>
      </c>
      <c r="BZ983">
        <v>0</v>
      </c>
      <c r="CA983">
        <v>0</v>
      </c>
      <c r="CB983">
        <v>0</v>
      </c>
      <c r="CC983">
        <v>0</v>
      </c>
      <c r="CD983" s="17">
        <v>0</v>
      </c>
      <c r="CE983">
        <v>1</v>
      </c>
      <c r="CF983">
        <v>1</v>
      </c>
      <c r="CG983">
        <v>0</v>
      </c>
      <c r="CH983">
        <v>0</v>
      </c>
      <c r="CI983">
        <v>1</v>
      </c>
      <c r="CJ983">
        <v>1</v>
      </c>
      <c r="CK983">
        <v>1</v>
      </c>
      <c r="CL983">
        <v>0</v>
      </c>
      <c r="CM983">
        <v>0</v>
      </c>
      <c r="CN983">
        <v>0</v>
      </c>
      <c r="CO983">
        <v>1</v>
      </c>
      <c r="CP983" s="17">
        <v>1</v>
      </c>
      <c r="CQ983">
        <v>0.29799999999999999</v>
      </c>
      <c r="CR983">
        <v>149</v>
      </c>
      <c r="CS983">
        <v>1</v>
      </c>
      <c r="CT983">
        <v>0</v>
      </c>
      <c r="CU983">
        <v>33</v>
      </c>
      <c r="DA983" s="33" t="s">
        <v>85</v>
      </c>
    </row>
    <row r="984" spans="1:105" x14ac:dyDescent="0.25">
      <c r="A984">
        <v>983</v>
      </c>
      <c r="B984">
        <v>68</v>
      </c>
      <c r="C984" s="24" t="s">
        <v>4001</v>
      </c>
      <c r="D984" s="12">
        <v>4</v>
      </c>
      <c r="E984" s="13">
        <v>22</v>
      </c>
      <c r="F984" s="7">
        <f t="shared" si="171"/>
        <v>0.18181818181818182</v>
      </c>
      <c r="G984" s="7">
        <f t="shared" si="166"/>
        <v>-18</v>
      </c>
      <c r="H984" s="15">
        <f t="shared" si="167"/>
        <v>26</v>
      </c>
      <c r="I984" s="11">
        <f>IFERROR(F984/SQRT(F984^2+U984), "X")</f>
        <v>2.9234267865169308E-3</v>
      </c>
      <c r="J984" s="32">
        <f>IFERROR(SQRT((1-I984^2)/U984), "X")</f>
        <v>1.607884732584312E-2</v>
      </c>
      <c r="K984" s="32">
        <f t="shared" si="168"/>
        <v>62.193512988504196</v>
      </c>
      <c r="L984" s="8">
        <v>0</v>
      </c>
      <c r="M984" s="9">
        <v>1</v>
      </c>
      <c r="N984" s="8">
        <v>0</v>
      </c>
      <c r="O984" s="9">
        <v>0</v>
      </c>
      <c r="P984" s="9">
        <v>1</v>
      </c>
      <c r="Q984" s="9">
        <v>0</v>
      </c>
      <c r="R984" s="9">
        <v>0</v>
      </c>
      <c r="S984" s="8">
        <v>3891</v>
      </c>
      <c r="T984" s="9">
        <v>22</v>
      </c>
      <c r="U984" s="9">
        <f t="shared" si="169"/>
        <v>3868</v>
      </c>
      <c r="V984" s="9">
        <f>COUNTIF(B:B,B984)</f>
        <v>20</v>
      </c>
      <c r="W984" s="7">
        <v>9.2799999999999994</v>
      </c>
      <c r="X984" s="7">
        <f>BM984-W984-6</f>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173"/>
        <v>0.48</v>
      </c>
      <c r="AS984" t="s">
        <v>98</v>
      </c>
      <c r="AT984" s="39" t="s">
        <v>98</v>
      </c>
      <c r="AU984">
        <v>0</v>
      </c>
      <c r="AV984" s="17">
        <v>1</v>
      </c>
      <c r="AW984">
        <v>0.79</v>
      </c>
      <c r="AX984" s="17">
        <f t="shared" si="174"/>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0</v>
      </c>
      <c r="BR984">
        <v>1</v>
      </c>
      <c r="BS984">
        <v>0</v>
      </c>
      <c r="BT984">
        <v>0</v>
      </c>
      <c r="BU984" s="17">
        <v>0</v>
      </c>
      <c r="BV984">
        <v>0</v>
      </c>
      <c r="BW984">
        <v>0</v>
      </c>
      <c r="BX984">
        <v>1</v>
      </c>
      <c r="BY984" s="17">
        <v>0</v>
      </c>
      <c r="BZ984">
        <v>0</v>
      </c>
      <c r="CA984">
        <v>0</v>
      </c>
      <c r="CB984">
        <v>0</v>
      </c>
      <c r="CC984">
        <v>0</v>
      </c>
      <c r="CD984" s="17">
        <v>0</v>
      </c>
      <c r="CE984">
        <v>1</v>
      </c>
      <c r="CF984">
        <v>1</v>
      </c>
      <c r="CG984">
        <v>0</v>
      </c>
      <c r="CH984">
        <v>0</v>
      </c>
      <c r="CI984">
        <v>1</v>
      </c>
      <c r="CJ984">
        <v>1</v>
      </c>
      <c r="CK984">
        <v>1</v>
      </c>
      <c r="CL984">
        <v>0</v>
      </c>
      <c r="CM984">
        <v>0</v>
      </c>
      <c r="CN984">
        <v>0</v>
      </c>
      <c r="CO984">
        <v>1</v>
      </c>
      <c r="CP984" s="17">
        <v>1</v>
      </c>
      <c r="CQ984">
        <v>0.29799999999999999</v>
      </c>
      <c r="CR984">
        <v>149</v>
      </c>
      <c r="CS984">
        <v>1</v>
      </c>
      <c r="CT984">
        <v>0</v>
      </c>
      <c r="CU984">
        <v>33</v>
      </c>
      <c r="DA984" s="33" t="s">
        <v>85</v>
      </c>
    </row>
    <row r="985" spans="1:105" x14ac:dyDescent="0.25">
      <c r="A985">
        <v>984</v>
      </c>
      <c r="B985">
        <v>68</v>
      </c>
      <c r="C985" s="24" t="s">
        <v>4001</v>
      </c>
      <c r="D985" s="12">
        <v>9</v>
      </c>
      <c r="E985" s="13">
        <v>1</v>
      </c>
      <c r="F985" s="7">
        <f t="shared" si="171"/>
        <v>9</v>
      </c>
      <c r="G985" s="7">
        <f t="shared" si="166"/>
        <v>8</v>
      </c>
      <c r="H985" s="15">
        <f t="shared" si="167"/>
        <v>10</v>
      </c>
      <c r="I985" s="11">
        <f>IFERROR(F985/SQRT(F985^2+U985), "X")</f>
        <v>8.4556446044914232E-2</v>
      </c>
      <c r="J985" s="32">
        <f>IFERROR(SQRT((1-I985^2)/U985), "X")</f>
        <v>9.3951606716571358E-3</v>
      </c>
      <c r="K985" s="32">
        <f t="shared" si="168"/>
        <v>106.43777524920371</v>
      </c>
      <c r="L985" s="8">
        <v>0</v>
      </c>
      <c r="M985" s="9">
        <v>1</v>
      </c>
      <c r="N985" s="8">
        <v>0</v>
      </c>
      <c r="O985" s="9">
        <v>0</v>
      </c>
      <c r="P985" s="9">
        <v>1</v>
      </c>
      <c r="Q985" s="9">
        <v>0</v>
      </c>
      <c r="R985" s="9">
        <v>0</v>
      </c>
      <c r="S985" s="8">
        <v>11271</v>
      </c>
      <c r="T985" s="9">
        <v>22</v>
      </c>
      <c r="U985" s="9">
        <f t="shared" si="169"/>
        <v>11248</v>
      </c>
      <c r="V985" s="9">
        <f>COUNTIF(B:B,B985)</f>
        <v>20</v>
      </c>
      <c r="W985" s="7">
        <v>8.4600000000000009</v>
      </c>
      <c r="X985" s="7">
        <f>BM985-W985-6</f>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174"/>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v>0</v>
      </c>
      <c r="BU985" s="17">
        <v>0</v>
      </c>
      <c r="BV985">
        <v>0</v>
      </c>
      <c r="BW985">
        <v>0</v>
      </c>
      <c r="BX985">
        <v>1</v>
      </c>
      <c r="BY985" s="17">
        <v>0</v>
      </c>
      <c r="BZ985">
        <v>0</v>
      </c>
      <c r="CA985">
        <v>0</v>
      </c>
      <c r="CB985">
        <v>0</v>
      </c>
      <c r="CC985">
        <v>0</v>
      </c>
      <c r="CD985" s="17">
        <v>0</v>
      </c>
      <c r="CE985">
        <v>1</v>
      </c>
      <c r="CF985">
        <v>1</v>
      </c>
      <c r="CG985">
        <v>0</v>
      </c>
      <c r="CH985">
        <v>0</v>
      </c>
      <c r="CI985">
        <v>1</v>
      </c>
      <c r="CJ985">
        <v>1</v>
      </c>
      <c r="CK985">
        <v>1</v>
      </c>
      <c r="CL985">
        <v>0</v>
      </c>
      <c r="CM985">
        <v>0</v>
      </c>
      <c r="CN985">
        <v>0</v>
      </c>
      <c r="CO985">
        <v>1</v>
      </c>
      <c r="CP985" s="17">
        <v>1</v>
      </c>
      <c r="CQ985">
        <v>0.29799999999999999</v>
      </c>
      <c r="CR985">
        <v>149</v>
      </c>
      <c r="CS985">
        <v>1</v>
      </c>
      <c r="CT985">
        <v>0</v>
      </c>
      <c r="CU985">
        <v>33</v>
      </c>
      <c r="DA985" s="33" t="s">
        <v>85</v>
      </c>
    </row>
    <row r="986" spans="1:105" x14ac:dyDescent="0.25">
      <c r="A986">
        <v>985</v>
      </c>
      <c r="B986">
        <v>68</v>
      </c>
      <c r="C986" s="24" t="s">
        <v>4001</v>
      </c>
      <c r="D986" s="12">
        <v>9</v>
      </c>
      <c r="E986" s="13">
        <v>1</v>
      </c>
      <c r="F986" s="7">
        <f t="shared" si="171"/>
        <v>9</v>
      </c>
      <c r="G986" s="7">
        <f t="shared" si="166"/>
        <v>8</v>
      </c>
      <c r="H986" s="15">
        <f t="shared" si="167"/>
        <v>10</v>
      </c>
      <c r="I986" s="11">
        <f>IFERROR(F986/SQRT(F986^2+U986), "X")</f>
        <v>8.4556446044914232E-2</v>
      </c>
      <c r="J986" s="32">
        <f>IFERROR(SQRT((1-I986^2)/U986), "X")</f>
        <v>9.3951606716571358E-3</v>
      </c>
      <c r="K986" s="32">
        <f t="shared" si="168"/>
        <v>106.43777524920371</v>
      </c>
      <c r="L986" s="8">
        <v>0</v>
      </c>
      <c r="M986" s="9">
        <v>1</v>
      </c>
      <c r="N986" s="8">
        <v>0</v>
      </c>
      <c r="O986" s="9">
        <v>0</v>
      </c>
      <c r="P986" s="9">
        <v>1</v>
      </c>
      <c r="Q986" s="9">
        <v>0</v>
      </c>
      <c r="R986" s="9">
        <v>0</v>
      </c>
      <c r="S986" s="8">
        <v>11271</v>
      </c>
      <c r="T986" s="9">
        <v>22</v>
      </c>
      <c r="U986" s="9">
        <f t="shared" si="169"/>
        <v>11248</v>
      </c>
      <c r="V986" s="9">
        <f>COUNTIF(B:B,B986)</f>
        <v>20</v>
      </c>
      <c r="W986" s="7">
        <v>9.2899999999999991</v>
      </c>
      <c r="X986" s="7">
        <f>BM986-W986-6</f>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174"/>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0</v>
      </c>
      <c r="BR986">
        <v>1</v>
      </c>
      <c r="BS986">
        <v>0</v>
      </c>
      <c r="BT986">
        <v>0</v>
      </c>
      <c r="BU986" s="17">
        <v>0</v>
      </c>
      <c r="BV986">
        <v>0</v>
      </c>
      <c r="BW986">
        <v>0</v>
      </c>
      <c r="BX986">
        <v>1</v>
      </c>
      <c r="BY986" s="17">
        <v>0</v>
      </c>
      <c r="BZ986">
        <v>0</v>
      </c>
      <c r="CA986">
        <v>0</v>
      </c>
      <c r="CB986">
        <v>0</v>
      </c>
      <c r="CC986">
        <v>0</v>
      </c>
      <c r="CD986" s="17">
        <v>0</v>
      </c>
      <c r="CE986">
        <v>1</v>
      </c>
      <c r="CF986">
        <v>1</v>
      </c>
      <c r="CG986">
        <v>0</v>
      </c>
      <c r="CH986">
        <v>0</v>
      </c>
      <c r="CI986">
        <v>1</v>
      </c>
      <c r="CJ986">
        <v>1</v>
      </c>
      <c r="CK986">
        <v>1</v>
      </c>
      <c r="CL986">
        <v>0</v>
      </c>
      <c r="CM986">
        <v>0</v>
      </c>
      <c r="CN986">
        <v>0</v>
      </c>
      <c r="CO986">
        <v>1</v>
      </c>
      <c r="CP986" s="17">
        <v>1</v>
      </c>
      <c r="CQ986">
        <v>0.29799999999999999</v>
      </c>
      <c r="CR986">
        <v>149</v>
      </c>
      <c r="CS986">
        <v>1</v>
      </c>
      <c r="CT986">
        <v>0</v>
      </c>
      <c r="CU986">
        <v>33</v>
      </c>
      <c r="DA986" s="33" t="s">
        <v>85</v>
      </c>
    </row>
    <row r="987" spans="1:105" x14ac:dyDescent="0.25">
      <c r="A987">
        <v>986</v>
      </c>
      <c r="B987">
        <v>68</v>
      </c>
      <c r="C987" s="24" t="s">
        <v>4001</v>
      </c>
      <c r="D987" s="12">
        <v>9</v>
      </c>
      <c r="E987" s="13">
        <v>1</v>
      </c>
      <c r="F987" s="7">
        <f t="shared" si="171"/>
        <v>9</v>
      </c>
      <c r="G987" s="7">
        <f t="shared" si="166"/>
        <v>8</v>
      </c>
      <c r="H987" s="15">
        <f t="shared" si="167"/>
        <v>10</v>
      </c>
      <c r="I987" s="11">
        <f>IFERROR(F987/SQRT(F987^2+U987), "X")</f>
        <v>8.4556446044914232E-2</v>
      </c>
      <c r="J987" s="32">
        <f>IFERROR(SQRT((1-I987^2)/U987), "X")</f>
        <v>9.3951606716571358E-3</v>
      </c>
      <c r="K987" s="32">
        <f t="shared" si="168"/>
        <v>106.43777524920371</v>
      </c>
      <c r="L987" s="8">
        <v>0</v>
      </c>
      <c r="M987" s="9">
        <v>1</v>
      </c>
      <c r="N987" s="8">
        <v>0</v>
      </c>
      <c r="O987" s="9">
        <v>0</v>
      </c>
      <c r="P987" s="9">
        <v>1</v>
      </c>
      <c r="Q987" s="9">
        <v>0</v>
      </c>
      <c r="R987" s="9">
        <v>0</v>
      </c>
      <c r="S987" s="8">
        <v>11271</v>
      </c>
      <c r="T987" s="9">
        <v>22</v>
      </c>
      <c r="U987" s="9">
        <f t="shared" si="169"/>
        <v>11248</v>
      </c>
      <c r="V987" s="9">
        <f>COUNTIF(B:B,B987)</f>
        <v>20</v>
      </c>
      <c r="W987" s="7">
        <v>8.14</v>
      </c>
      <c r="X987" s="7">
        <f>BM987-W987-6</f>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v>0</v>
      </c>
      <c r="BU987" s="17">
        <v>0</v>
      </c>
      <c r="BV987">
        <v>0</v>
      </c>
      <c r="BW987">
        <v>0</v>
      </c>
      <c r="BX987">
        <v>1</v>
      </c>
      <c r="BY987" s="17">
        <v>0</v>
      </c>
      <c r="BZ987">
        <v>0</v>
      </c>
      <c r="CA987">
        <v>0</v>
      </c>
      <c r="CB987">
        <v>0</v>
      </c>
      <c r="CC987">
        <v>0</v>
      </c>
      <c r="CD987" s="17">
        <v>0</v>
      </c>
      <c r="CE987">
        <v>1</v>
      </c>
      <c r="CF987">
        <v>1</v>
      </c>
      <c r="CG987">
        <v>0</v>
      </c>
      <c r="CH987">
        <v>0</v>
      </c>
      <c r="CI987">
        <v>1</v>
      </c>
      <c r="CJ987">
        <v>1</v>
      </c>
      <c r="CK987">
        <v>1</v>
      </c>
      <c r="CL987">
        <v>0</v>
      </c>
      <c r="CM987">
        <v>0</v>
      </c>
      <c r="CN987">
        <v>0</v>
      </c>
      <c r="CO987">
        <v>1</v>
      </c>
      <c r="CP987" s="17">
        <v>1</v>
      </c>
      <c r="CQ987">
        <v>0.29799999999999999</v>
      </c>
      <c r="CR987">
        <v>149</v>
      </c>
      <c r="CS987">
        <v>1</v>
      </c>
      <c r="CT987">
        <v>0</v>
      </c>
      <c r="CU987">
        <v>33</v>
      </c>
      <c r="DA987" s="33" t="s">
        <v>85</v>
      </c>
    </row>
    <row r="988" spans="1:105" x14ac:dyDescent="0.25">
      <c r="A988">
        <v>987</v>
      </c>
      <c r="B988">
        <v>68</v>
      </c>
      <c r="C988" s="24" t="s">
        <v>4001</v>
      </c>
      <c r="D988" s="12">
        <v>8</v>
      </c>
      <c r="E988" s="13">
        <v>1</v>
      </c>
      <c r="F988" s="7">
        <f t="shared" si="171"/>
        <v>8</v>
      </c>
      <c r="G988" s="7">
        <f t="shared" si="166"/>
        <v>7</v>
      </c>
      <c r="H988" s="15">
        <f t="shared" si="167"/>
        <v>9</v>
      </c>
      <c r="I988" s="11">
        <f>IFERROR(F988/SQRT(F988^2+U988), "X")</f>
        <v>7.5217741444460154E-2</v>
      </c>
      <c r="J988" s="32">
        <f>IFERROR(SQRT((1-I988^2)/U988), "X")</f>
        <v>9.4022176805575192E-3</v>
      </c>
      <c r="K988" s="32">
        <f t="shared" si="168"/>
        <v>106.35788640246663</v>
      </c>
      <c r="L988" s="8">
        <v>0</v>
      </c>
      <c r="M988" s="9">
        <v>1</v>
      </c>
      <c r="N988" s="8">
        <v>0</v>
      </c>
      <c r="O988" s="9">
        <v>0</v>
      </c>
      <c r="P988" s="9">
        <v>1</v>
      </c>
      <c r="Q988" s="9">
        <v>0</v>
      </c>
      <c r="R988" s="9">
        <v>0</v>
      </c>
      <c r="S988" s="8">
        <v>11271</v>
      </c>
      <c r="T988" s="9">
        <v>22</v>
      </c>
      <c r="U988" s="9">
        <f t="shared" si="169"/>
        <v>11248</v>
      </c>
      <c r="V988" s="9">
        <f>COUNTIF(B:B,B988)</f>
        <v>20</v>
      </c>
      <c r="W988" s="7">
        <v>11.09</v>
      </c>
      <c r="X988" s="7">
        <f>BM988-W988-6</f>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0</v>
      </c>
      <c r="BR988">
        <v>1</v>
      </c>
      <c r="BS988">
        <v>0</v>
      </c>
      <c r="BT988">
        <v>0</v>
      </c>
      <c r="BU988" s="17">
        <v>0</v>
      </c>
      <c r="BV988">
        <v>0</v>
      </c>
      <c r="BW988">
        <v>0</v>
      </c>
      <c r="BX988">
        <v>1</v>
      </c>
      <c r="BY988" s="17">
        <v>0</v>
      </c>
      <c r="BZ988">
        <v>0</v>
      </c>
      <c r="CA988">
        <v>0</v>
      </c>
      <c r="CB988">
        <v>0</v>
      </c>
      <c r="CC988">
        <v>0</v>
      </c>
      <c r="CD988" s="17">
        <v>0</v>
      </c>
      <c r="CE988">
        <v>1</v>
      </c>
      <c r="CF988">
        <v>1</v>
      </c>
      <c r="CG988">
        <v>0</v>
      </c>
      <c r="CH988">
        <v>0</v>
      </c>
      <c r="CI988">
        <v>1</v>
      </c>
      <c r="CJ988">
        <v>1</v>
      </c>
      <c r="CK988">
        <v>1</v>
      </c>
      <c r="CL988">
        <v>0</v>
      </c>
      <c r="CM988">
        <v>0</v>
      </c>
      <c r="CN988">
        <v>0</v>
      </c>
      <c r="CO988">
        <v>1</v>
      </c>
      <c r="CP988" s="17">
        <v>1</v>
      </c>
      <c r="CQ988">
        <v>0.29799999999999999</v>
      </c>
      <c r="CR988">
        <v>149</v>
      </c>
      <c r="CS988">
        <v>1</v>
      </c>
      <c r="CT988">
        <v>0</v>
      </c>
      <c r="CU988">
        <v>33</v>
      </c>
      <c r="DA988" s="33" t="s">
        <v>85</v>
      </c>
    </row>
    <row r="989" spans="1:105" x14ac:dyDescent="0.25">
      <c r="A989">
        <v>988</v>
      </c>
      <c r="B989">
        <v>68</v>
      </c>
      <c r="C989" s="24" t="s">
        <v>4001</v>
      </c>
      <c r="D989" s="12">
        <v>9</v>
      </c>
      <c r="E989" s="13">
        <v>1</v>
      </c>
      <c r="F989" s="7">
        <f t="shared" si="171"/>
        <v>9</v>
      </c>
      <c r="G989" s="7">
        <f t="shared" si="166"/>
        <v>8</v>
      </c>
      <c r="H989" s="15">
        <f t="shared" si="167"/>
        <v>10</v>
      </c>
      <c r="I989" s="11">
        <f>IFERROR(F989/SQRT(F989^2+U989), "X")</f>
        <v>8.4556446044914232E-2</v>
      </c>
      <c r="J989" s="32">
        <f>IFERROR(SQRT((1-I989^2)/U989), "X")</f>
        <v>9.3951606716571358E-3</v>
      </c>
      <c r="K989" s="32">
        <f t="shared" si="168"/>
        <v>106.43777524920371</v>
      </c>
      <c r="L989" s="8">
        <v>0</v>
      </c>
      <c r="M989" s="9">
        <v>1</v>
      </c>
      <c r="N989" s="8">
        <v>0</v>
      </c>
      <c r="O989" s="9">
        <v>0</v>
      </c>
      <c r="P989" s="9">
        <v>1</v>
      </c>
      <c r="Q989" s="9">
        <v>0</v>
      </c>
      <c r="R989" s="9">
        <v>0</v>
      </c>
      <c r="S989" s="8">
        <v>11271</v>
      </c>
      <c r="T989" s="9">
        <v>22</v>
      </c>
      <c r="U989" s="9">
        <f t="shared" si="169"/>
        <v>11248</v>
      </c>
      <c r="V989" s="9">
        <f>COUNTIF(B:B,B989)</f>
        <v>20</v>
      </c>
      <c r="W989" s="7">
        <v>8.73</v>
      </c>
      <c r="X989" s="7">
        <f>BM989-W989-6</f>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v>0</v>
      </c>
      <c r="BU989" s="17">
        <v>0</v>
      </c>
      <c r="BV989">
        <v>0</v>
      </c>
      <c r="BW989">
        <v>0</v>
      </c>
      <c r="BX989">
        <v>1</v>
      </c>
      <c r="BY989" s="17">
        <v>0</v>
      </c>
      <c r="BZ989">
        <v>0</v>
      </c>
      <c r="CA989">
        <v>0</v>
      </c>
      <c r="CB989">
        <v>0</v>
      </c>
      <c r="CC989">
        <v>0</v>
      </c>
      <c r="CD989" s="17">
        <v>0</v>
      </c>
      <c r="CE989">
        <v>1</v>
      </c>
      <c r="CF989">
        <v>1</v>
      </c>
      <c r="CG989">
        <v>0</v>
      </c>
      <c r="CH989">
        <v>0</v>
      </c>
      <c r="CI989">
        <v>1</v>
      </c>
      <c r="CJ989">
        <v>1</v>
      </c>
      <c r="CK989">
        <v>1</v>
      </c>
      <c r="CL989">
        <v>0</v>
      </c>
      <c r="CM989">
        <v>0</v>
      </c>
      <c r="CN989">
        <v>0</v>
      </c>
      <c r="CO989">
        <v>1</v>
      </c>
      <c r="CP989" s="17">
        <v>1</v>
      </c>
      <c r="CQ989">
        <v>0.29799999999999999</v>
      </c>
      <c r="CR989">
        <v>149</v>
      </c>
      <c r="CS989">
        <v>1</v>
      </c>
      <c r="CT989">
        <v>0</v>
      </c>
      <c r="CU989">
        <v>33</v>
      </c>
      <c r="DA989" s="33" t="s">
        <v>85</v>
      </c>
    </row>
    <row r="990" spans="1:105" x14ac:dyDescent="0.25">
      <c r="A990">
        <v>989</v>
      </c>
      <c r="B990">
        <v>68</v>
      </c>
      <c r="C990" s="24" t="s">
        <v>4001</v>
      </c>
      <c r="D990" s="12">
        <v>9</v>
      </c>
      <c r="E990" s="13">
        <v>1</v>
      </c>
      <c r="F990" s="7">
        <f t="shared" si="171"/>
        <v>9</v>
      </c>
      <c r="G990" s="7">
        <f t="shared" si="166"/>
        <v>8</v>
      </c>
      <c r="H990" s="15">
        <f t="shared" si="167"/>
        <v>10</v>
      </c>
      <c r="I990" s="11">
        <f>IFERROR(F990/SQRT(F990^2+U990), "X")</f>
        <v>8.4556446044914232E-2</v>
      </c>
      <c r="J990" s="32">
        <f>IFERROR(SQRT((1-I990^2)/U990), "X")</f>
        <v>9.3951606716571358E-3</v>
      </c>
      <c r="K990" s="32">
        <f t="shared" si="168"/>
        <v>106.43777524920371</v>
      </c>
      <c r="L990" s="8">
        <v>0</v>
      </c>
      <c r="M990" s="9">
        <v>1</v>
      </c>
      <c r="N990" s="8">
        <v>0</v>
      </c>
      <c r="O990" s="9">
        <v>0</v>
      </c>
      <c r="P990" s="9">
        <v>1</v>
      </c>
      <c r="Q990" s="9">
        <v>0</v>
      </c>
      <c r="R990" s="9">
        <v>0</v>
      </c>
      <c r="S990" s="8">
        <v>11271</v>
      </c>
      <c r="T990" s="9">
        <v>22</v>
      </c>
      <c r="U990" s="9">
        <f t="shared" si="169"/>
        <v>11248</v>
      </c>
      <c r="V990" s="9">
        <f>COUNTIF(B:B,B990)</f>
        <v>20</v>
      </c>
      <c r="W990" s="7">
        <v>9.24</v>
      </c>
      <c r="X990" s="7">
        <f>BM990-W990-6</f>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0</v>
      </c>
      <c r="BR990">
        <v>1</v>
      </c>
      <c r="BS990">
        <v>0</v>
      </c>
      <c r="BT990">
        <v>0</v>
      </c>
      <c r="BU990" s="17">
        <v>0</v>
      </c>
      <c r="BV990">
        <v>0</v>
      </c>
      <c r="BW990">
        <v>0</v>
      </c>
      <c r="BX990">
        <v>1</v>
      </c>
      <c r="BY990" s="17">
        <v>0</v>
      </c>
      <c r="BZ990">
        <v>0</v>
      </c>
      <c r="CA990">
        <v>0</v>
      </c>
      <c r="CB990">
        <v>0</v>
      </c>
      <c r="CC990">
        <v>0</v>
      </c>
      <c r="CD990" s="17">
        <v>0</v>
      </c>
      <c r="CE990">
        <v>1</v>
      </c>
      <c r="CF990">
        <v>1</v>
      </c>
      <c r="CG990">
        <v>0</v>
      </c>
      <c r="CH990">
        <v>0</v>
      </c>
      <c r="CI990">
        <v>1</v>
      </c>
      <c r="CJ990">
        <v>1</v>
      </c>
      <c r="CK990">
        <v>1</v>
      </c>
      <c r="CL990">
        <v>0</v>
      </c>
      <c r="CM990">
        <v>0</v>
      </c>
      <c r="CN990">
        <v>0</v>
      </c>
      <c r="CO990">
        <v>1</v>
      </c>
      <c r="CP990" s="17">
        <v>1</v>
      </c>
      <c r="CQ990">
        <v>0.29799999999999999</v>
      </c>
      <c r="CR990">
        <v>149</v>
      </c>
      <c r="CS990">
        <v>1</v>
      </c>
      <c r="CT990">
        <v>0</v>
      </c>
      <c r="CU990">
        <v>33</v>
      </c>
      <c r="DA990" s="33" t="s">
        <v>85</v>
      </c>
    </row>
    <row r="991" spans="1:105" x14ac:dyDescent="0.25">
      <c r="A991">
        <v>990</v>
      </c>
      <c r="B991">
        <v>68</v>
      </c>
      <c r="C991" s="24" t="s">
        <v>4001</v>
      </c>
      <c r="D991" s="12">
        <v>10</v>
      </c>
      <c r="E991" s="13">
        <v>5</v>
      </c>
      <c r="F991" s="7">
        <f t="shared" si="171"/>
        <v>2</v>
      </c>
      <c r="G991" s="7">
        <f t="shared" si="166"/>
        <v>5</v>
      </c>
      <c r="H991" s="15">
        <f t="shared" si="167"/>
        <v>15</v>
      </c>
      <c r="I991" s="11">
        <f>IFERROR(F991/SQRT(F991^2+U991), "X")</f>
        <v>1.8854504950126014E-2</v>
      </c>
      <c r="J991" s="32">
        <f>IFERROR(SQRT((1-I991^2)/U991), "X")</f>
        <v>9.4272524750630068E-3</v>
      </c>
      <c r="K991" s="32">
        <f t="shared" si="168"/>
        <v>106.07544484940895</v>
      </c>
      <c r="L991" s="8">
        <v>0</v>
      </c>
      <c r="M991" s="9">
        <v>1</v>
      </c>
      <c r="N991" s="8">
        <v>0</v>
      </c>
      <c r="O991" s="9">
        <v>0</v>
      </c>
      <c r="P991" s="9">
        <v>1</v>
      </c>
      <c r="Q991" s="9">
        <v>0</v>
      </c>
      <c r="R991" s="9">
        <v>0</v>
      </c>
      <c r="S991" s="8">
        <v>11271</v>
      </c>
      <c r="T991" s="9">
        <v>22</v>
      </c>
      <c r="U991" s="9">
        <f t="shared" si="169"/>
        <v>11248</v>
      </c>
      <c r="V991" s="9">
        <f>COUNTIF(B:B,B991)</f>
        <v>20</v>
      </c>
      <c r="W991" s="7">
        <v>8.4600000000000009</v>
      </c>
      <c r="X991" s="7">
        <f>BM991-W991-6</f>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v>0</v>
      </c>
      <c r="BU991" s="17">
        <v>0</v>
      </c>
      <c r="BV991">
        <v>0</v>
      </c>
      <c r="BW991">
        <v>0</v>
      </c>
      <c r="BX991">
        <v>1</v>
      </c>
      <c r="BY991" s="17">
        <v>0</v>
      </c>
      <c r="BZ991">
        <v>0</v>
      </c>
      <c r="CA991">
        <v>0</v>
      </c>
      <c r="CB991">
        <v>0</v>
      </c>
      <c r="CC991">
        <v>0</v>
      </c>
      <c r="CD991" s="17">
        <v>0</v>
      </c>
      <c r="CE991">
        <v>1</v>
      </c>
      <c r="CF991">
        <v>1</v>
      </c>
      <c r="CG991">
        <v>0</v>
      </c>
      <c r="CH991">
        <v>0</v>
      </c>
      <c r="CI991">
        <v>1</v>
      </c>
      <c r="CJ991">
        <v>1</v>
      </c>
      <c r="CK991">
        <v>1</v>
      </c>
      <c r="CL991">
        <v>0</v>
      </c>
      <c r="CM991">
        <v>0</v>
      </c>
      <c r="CN991">
        <v>0</v>
      </c>
      <c r="CO991">
        <v>1</v>
      </c>
      <c r="CP991" s="17">
        <v>1</v>
      </c>
      <c r="CQ991">
        <v>0.29799999999999999</v>
      </c>
      <c r="CR991">
        <v>149</v>
      </c>
      <c r="CS991">
        <v>1</v>
      </c>
      <c r="CT991">
        <v>0</v>
      </c>
      <c r="CU991">
        <v>33</v>
      </c>
      <c r="DA991" s="33" t="s">
        <v>85</v>
      </c>
    </row>
    <row r="992" spans="1:105" x14ac:dyDescent="0.25">
      <c r="A992">
        <v>991</v>
      </c>
      <c r="B992">
        <v>68</v>
      </c>
      <c r="C992" s="24" t="s">
        <v>4001</v>
      </c>
      <c r="D992" s="12">
        <v>51</v>
      </c>
      <c r="E992" s="13">
        <v>23</v>
      </c>
      <c r="F992" s="7">
        <f t="shared" si="171"/>
        <v>2.2173913043478262</v>
      </c>
      <c r="G992" s="7">
        <f t="shared" si="166"/>
        <v>28</v>
      </c>
      <c r="H992" s="15">
        <f t="shared" si="167"/>
        <v>74</v>
      </c>
      <c r="I992" s="11">
        <f>IFERROR(F992/SQRT(F992^2+U992), "X")</f>
        <v>2.090305607850099E-2</v>
      </c>
      <c r="J992" s="32">
        <f>IFERROR(SQRT((1-I992^2)/U992), "X")</f>
        <v>9.4268684275592707E-3</v>
      </c>
      <c r="K992" s="32">
        <f t="shared" si="168"/>
        <v>106.07976632796942</v>
      </c>
      <c r="L992" s="8">
        <v>0</v>
      </c>
      <c r="M992" s="9">
        <v>1</v>
      </c>
      <c r="N992" s="8">
        <v>0</v>
      </c>
      <c r="O992" s="9">
        <v>0</v>
      </c>
      <c r="P992" s="9">
        <v>1</v>
      </c>
      <c r="Q992" s="9">
        <v>0</v>
      </c>
      <c r="R992" s="9">
        <v>0</v>
      </c>
      <c r="S992" s="8">
        <v>11271</v>
      </c>
      <c r="T992" s="9">
        <v>22</v>
      </c>
      <c r="U992" s="9">
        <f t="shared" si="169"/>
        <v>11248</v>
      </c>
      <c r="V992" s="9">
        <f>COUNTIF(B:B,B992)</f>
        <v>20</v>
      </c>
      <c r="W992" s="7">
        <v>9.2899999999999991</v>
      </c>
      <c r="X992" s="7">
        <f>BM992-W992-6</f>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0</v>
      </c>
      <c r="BR992">
        <v>1</v>
      </c>
      <c r="BS992">
        <v>0</v>
      </c>
      <c r="BT992">
        <v>0</v>
      </c>
      <c r="BU992" s="17">
        <v>0</v>
      </c>
      <c r="BV992">
        <v>0</v>
      </c>
      <c r="BW992">
        <v>0</v>
      </c>
      <c r="BX992">
        <v>1</v>
      </c>
      <c r="BY992" s="17">
        <v>0</v>
      </c>
      <c r="BZ992">
        <v>0</v>
      </c>
      <c r="CA992">
        <v>0</v>
      </c>
      <c r="CB992">
        <v>0</v>
      </c>
      <c r="CC992">
        <v>0</v>
      </c>
      <c r="CD992" s="17">
        <v>0</v>
      </c>
      <c r="CE992">
        <v>1</v>
      </c>
      <c r="CF992">
        <v>1</v>
      </c>
      <c r="CG992">
        <v>0</v>
      </c>
      <c r="CH992">
        <v>0</v>
      </c>
      <c r="CI992">
        <v>1</v>
      </c>
      <c r="CJ992">
        <v>1</v>
      </c>
      <c r="CK992">
        <v>1</v>
      </c>
      <c r="CL992">
        <v>0</v>
      </c>
      <c r="CM992">
        <v>0</v>
      </c>
      <c r="CN992">
        <v>0</v>
      </c>
      <c r="CO992">
        <v>1</v>
      </c>
      <c r="CP992" s="17">
        <v>1</v>
      </c>
      <c r="CQ992">
        <v>0.29799999999999999</v>
      </c>
      <c r="CR992">
        <v>149</v>
      </c>
      <c r="CS992">
        <v>1</v>
      </c>
      <c r="CT992">
        <v>0</v>
      </c>
      <c r="CU992">
        <v>33</v>
      </c>
      <c r="DA992" s="33" t="s">
        <v>85</v>
      </c>
    </row>
    <row r="993" spans="1:105" x14ac:dyDescent="0.25">
      <c r="A993">
        <v>992</v>
      </c>
      <c r="B993">
        <v>68</v>
      </c>
      <c r="C993" s="24" t="s">
        <v>4001</v>
      </c>
      <c r="D993" s="12">
        <v>18</v>
      </c>
      <c r="E993" s="13">
        <v>7</v>
      </c>
      <c r="F993" s="7">
        <f t="shared" si="171"/>
        <v>2.5714285714285716</v>
      </c>
      <c r="G993" s="7">
        <f t="shared" si="166"/>
        <v>11</v>
      </c>
      <c r="H993" s="15">
        <f t="shared" si="167"/>
        <v>25</v>
      </c>
      <c r="I993" s="11">
        <f>IFERROR(F993/SQRT(F993^2+U993), "X")</f>
        <v>2.4238692921174167E-2</v>
      </c>
      <c r="J993" s="32">
        <f>IFERROR(SQRT((1-I993^2)/U993), "X")</f>
        <v>9.4261583582343975E-3</v>
      </c>
      <c r="K993" s="32">
        <f t="shared" si="168"/>
        <v>106.08775728093208</v>
      </c>
      <c r="L993" s="8">
        <v>0</v>
      </c>
      <c r="M993" s="9">
        <v>1</v>
      </c>
      <c r="N993" s="8">
        <v>0</v>
      </c>
      <c r="O993" s="9">
        <v>0</v>
      </c>
      <c r="P993" s="9">
        <v>1</v>
      </c>
      <c r="Q993" s="9">
        <v>0</v>
      </c>
      <c r="R993" s="9">
        <v>0</v>
      </c>
      <c r="S993" s="8">
        <v>11271</v>
      </c>
      <c r="T993" s="9">
        <v>22</v>
      </c>
      <c r="U993" s="9">
        <f t="shared" si="169"/>
        <v>11248</v>
      </c>
      <c r="V993" s="9">
        <f>COUNTIF(B:B,B993)</f>
        <v>20</v>
      </c>
      <c r="W993" s="7">
        <v>8.14</v>
      </c>
      <c r="X993" s="7">
        <f>BM993-W993-6</f>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17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v>0</v>
      </c>
      <c r="BU993" s="17">
        <v>0</v>
      </c>
      <c r="BV993">
        <v>0</v>
      </c>
      <c r="BW993">
        <v>0</v>
      </c>
      <c r="BX993">
        <v>1</v>
      </c>
      <c r="BY993" s="17">
        <v>0</v>
      </c>
      <c r="BZ993">
        <v>0</v>
      </c>
      <c r="CA993">
        <v>0</v>
      </c>
      <c r="CB993">
        <v>0</v>
      </c>
      <c r="CC993">
        <v>0</v>
      </c>
      <c r="CD993" s="17">
        <v>0</v>
      </c>
      <c r="CE993">
        <v>1</v>
      </c>
      <c r="CF993">
        <v>1</v>
      </c>
      <c r="CG993">
        <v>0</v>
      </c>
      <c r="CH993">
        <v>0</v>
      </c>
      <c r="CI993">
        <v>1</v>
      </c>
      <c r="CJ993">
        <v>1</v>
      </c>
      <c r="CK993">
        <v>1</v>
      </c>
      <c r="CL993">
        <v>0</v>
      </c>
      <c r="CM993">
        <v>0</v>
      </c>
      <c r="CN993">
        <v>0</v>
      </c>
      <c r="CO993">
        <v>1</v>
      </c>
      <c r="CP993" s="17">
        <v>1</v>
      </c>
      <c r="CQ993">
        <v>0.29799999999999999</v>
      </c>
      <c r="CR993">
        <v>149</v>
      </c>
      <c r="CS993">
        <v>1</v>
      </c>
      <c r="CT993">
        <v>0</v>
      </c>
      <c r="CU993">
        <v>33</v>
      </c>
      <c r="DA993" s="33" t="s">
        <v>85</v>
      </c>
    </row>
    <row r="994" spans="1:105" x14ac:dyDescent="0.25">
      <c r="A994">
        <v>993</v>
      </c>
      <c r="B994">
        <v>68</v>
      </c>
      <c r="C994" s="24" t="s">
        <v>4001</v>
      </c>
      <c r="D994" s="12">
        <v>14</v>
      </c>
      <c r="E994" s="13">
        <v>9</v>
      </c>
      <c r="F994" s="7">
        <f t="shared" si="171"/>
        <v>1.5555555555555556</v>
      </c>
      <c r="G994" s="7">
        <f t="shared" si="166"/>
        <v>5</v>
      </c>
      <c r="H994" s="15">
        <f t="shared" si="167"/>
        <v>23</v>
      </c>
      <c r="I994" s="11">
        <f>IFERROR(F994/SQRT(F994^2+U994), "X")</f>
        <v>1.4665644829398285E-2</v>
      </c>
      <c r="J994" s="32">
        <f>IFERROR(SQRT((1-I994^2)/U994), "X")</f>
        <v>9.4279145331846101E-3</v>
      </c>
      <c r="K994" s="32">
        <f t="shared" si="168"/>
        <v>106.06799589455069</v>
      </c>
      <c r="L994" s="8">
        <v>0</v>
      </c>
      <c r="M994" s="9">
        <v>1</v>
      </c>
      <c r="N994" s="8">
        <v>0</v>
      </c>
      <c r="O994" s="9">
        <v>0</v>
      </c>
      <c r="P994" s="9">
        <v>1</v>
      </c>
      <c r="Q994" s="9">
        <v>0</v>
      </c>
      <c r="R994" s="9">
        <v>0</v>
      </c>
      <c r="S994" s="8">
        <v>11271</v>
      </c>
      <c r="T994" s="9">
        <v>22</v>
      </c>
      <c r="U994" s="9">
        <f t="shared" si="169"/>
        <v>11248</v>
      </c>
      <c r="V994" s="9">
        <f>COUNTIF(B:B,B994)</f>
        <v>20</v>
      </c>
      <c r="W994" s="7">
        <v>11.09</v>
      </c>
      <c r="X994" s="7">
        <f>BM994-W994-6</f>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17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0</v>
      </c>
      <c r="BR994">
        <v>1</v>
      </c>
      <c r="BS994">
        <v>0</v>
      </c>
      <c r="BT994">
        <v>0</v>
      </c>
      <c r="BU994" s="17">
        <v>0</v>
      </c>
      <c r="BV994">
        <v>0</v>
      </c>
      <c r="BW994">
        <v>0</v>
      </c>
      <c r="BX994">
        <v>1</v>
      </c>
      <c r="BY994" s="17">
        <v>0</v>
      </c>
      <c r="BZ994">
        <v>0</v>
      </c>
      <c r="CA994">
        <v>0</v>
      </c>
      <c r="CB994">
        <v>0</v>
      </c>
      <c r="CC994">
        <v>0</v>
      </c>
      <c r="CD994" s="17">
        <v>0</v>
      </c>
      <c r="CE994">
        <v>1</v>
      </c>
      <c r="CF994">
        <v>1</v>
      </c>
      <c r="CG994">
        <v>0</v>
      </c>
      <c r="CH994">
        <v>0</v>
      </c>
      <c r="CI994">
        <v>1</v>
      </c>
      <c r="CJ994">
        <v>1</v>
      </c>
      <c r="CK994">
        <v>1</v>
      </c>
      <c r="CL994">
        <v>0</v>
      </c>
      <c r="CM994">
        <v>0</v>
      </c>
      <c r="CN994">
        <v>0</v>
      </c>
      <c r="CO994">
        <v>1</v>
      </c>
      <c r="CP994" s="17">
        <v>1</v>
      </c>
      <c r="CQ994">
        <v>0.29799999999999999</v>
      </c>
      <c r="CR994">
        <v>149</v>
      </c>
      <c r="CS994">
        <v>1</v>
      </c>
      <c r="CT994">
        <v>0</v>
      </c>
      <c r="CU994">
        <v>33</v>
      </c>
      <c r="DA994" s="33" t="s">
        <v>85</v>
      </c>
    </row>
    <row r="995" spans="1:105" x14ac:dyDescent="0.25">
      <c r="A995">
        <v>994</v>
      </c>
      <c r="B995">
        <v>68</v>
      </c>
      <c r="C995" s="24" t="s">
        <v>4001</v>
      </c>
      <c r="D995" s="12">
        <v>12</v>
      </c>
      <c r="E995" s="13">
        <v>8</v>
      </c>
      <c r="F995" s="7">
        <f t="shared" si="171"/>
        <v>1.5</v>
      </c>
      <c r="G995" s="7">
        <f t="shared" si="166"/>
        <v>4</v>
      </c>
      <c r="H995" s="15">
        <f t="shared" si="167"/>
        <v>20</v>
      </c>
      <c r="I995" s="11">
        <f>IFERROR(F995/SQRT(F995^2+U995), "X")</f>
        <v>1.4141978491509553E-2</v>
      </c>
      <c r="J995" s="32">
        <f>IFERROR(SQRT((1-I995^2)/U995), "X")</f>
        <v>9.4279856610063675E-3</v>
      </c>
      <c r="K995" s="32">
        <f t="shared" si="168"/>
        <v>106.06719568273691</v>
      </c>
      <c r="L995" s="8">
        <v>0</v>
      </c>
      <c r="M995" s="9">
        <v>1</v>
      </c>
      <c r="N995" s="8">
        <v>0</v>
      </c>
      <c r="O995" s="9">
        <v>0</v>
      </c>
      <c r="P995" s="9">
        <v>1</v>
      </c>
      <c r="Q995" s="9">
        <v>0</v>
      </c>
      <c r="R995" s="9">
        <v>0</v>
      </c>
      <c r="S995" s="8">
        <v>11271</v>
      </c>
      <c r="T995" s="9">
        <v>22</v>
      </c>
      <c r="U995" s="9">
        <f t="shared" si="169"/>
        <v>11248</v>
      </c>
      <c r="V995" s="9">
        <f>COUNTIF(B:B,B995)</f>
        <v>20</v>
      </c>
      <c r="W995" s="7">
        <v>8.73</v>
      </c>
      <c r="X995" s="7">
        <f>BM995-W995-6</f>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17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v>0</v>
      </c>
      <c r="BU995" s="17">
        <v>0</v>
      </c>
      <c r="BV995">
        <v>0</v>
      </c>
      <c r="BW995">
        <v>0</v>
      </c>
      <c r="BX995">
        <v>1</v>
      </c>
      <c r="BY995" s="17">
        <v>0</v>
      </c>
      <c r="BZ995">
        <v>0</v>
      </c>
      <c r="CA995">
        <v>0</v>
      </c>
      <c r="CB995">
        <v>0</v>
      </c>
      <c r="CC995">
        <v>0</v>
      </c>
      <c r="CD995" s="17">
        <v>0</v>
      </c>
      <c r="CE995">
        <v>1</v>
      </c>
      <c r="CF995">
        <v>1</v>
      </c>
      <c r="CG995">
        <v>0</v>
      </c>
      <c r="CH995">
        <v>0</v>
      </c>
      <c r="CI995">
        <v>1</v>
      </c>
      <c r="CJ995">
        <v>1</v>
      </c>
      <c r="CK995">
        <v>1</v>
      </c>
      <c r="CL995">
        <v>0</v>
      </c>
      <c r="CM995">
        <v>0</v>
      </c>
      <c r="CN995">
        <v>0</v>
      </c>
      <c r="CO995">
        <v>1</v>
      </c>
      <c r="CP995" s="17">
        <v>1</v>
      </c>
      <c r="CQ995">
        <v>0.29799999999999999</v>
      </c>
      <c r="CR995">
        <v>149</v>
      </c>
      <c r="CS995">
        <v>1</v>
      </c>
      <c r="CT995">
        <v>0</v>
      </c>
      <c r="CU995">
        <v>33</v>
      </c>
      <c r="DA995" s="33" t="s">
        <v>85</v>
      </c>
    </row>
    <row r="996" spans="1:105" x14ac:dyDescent="0.25">
      <c r="A996">
        <v>995</v>
      </c>
      <c r="B996">
        <v>68</v>
      </c>
      <c r="C996" s="24" t="s">
        <v>4001</v>
      </c>
      <c r="D996" s="12">
        <v>37</v>
      </c>
      <c r="E996" s="13">
        <v>12</v>
      </c>
      <c r="F996" s="7">
        <f t="shared" si="171"/>
        <v>3.0833333333333335</v>
      </c>
      <c r="G996" s="7">
        <f t="shared" si="166"/>
        <v>25</v>
      </c>
      <c r="H996" s="15">
        <f t="shared" si="167"/>
        <v>49</v>
      </c>
      <c r="I996" s="11">
        <f>IFERROR(F996/SQRT(F996^2+U996), "X")</f>
        <v>2.906025134602834E-2</v>
      </c>
      <c r="J996" s="32">
        <f>IFERROR(SQRT((1-I996^2)/U996), "X")</f>
        <v>9.4249463824956775E-3</v>
      </c>
      <c r="K996" s="32">
        <f t="shared" si="168"/>
        <v>106.10139935196163</v>
      </c>
      <c r="L996" s="8">
        <v>0</v>
      </c>
      <c r="M996" s="9">
        <v>1</v>
      </c>
      <c r="N996" s="8">
        <v>0</v>
      </c>
      <c r="O996" s="9">
        <v>0</v>
      </c>
      <c r="P996" s="9">
        <v>1</v>
      </c>
      <c r="Q996" s="9">
        <v>0</v>
      </c>
      <c r="R996" s="9">
        <v>0</v>
      </c>
      <c r="S996" s="8">
        <v>11271</v>
      </c>
      <c r="T996" s="9">
        <v>22</v>
      </c>
      <c r="U996" s="9">
        <f t="shared" si="169"/>
        <v>11248</v>
      </c>
      <c r="V996" s="9">
        <f>COUNTIF(B:B,B996)</f>
        <v>20</v>
      </c>
      <c r="W996" s="7">
        <v>9.24</v>
      </c>
      <c r="X996" s="7">
        <f>BM996-W996-6</f>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17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0</v>
      </c>
      <c r="BR996">
        <v>1</v>
      </c>
      <c r="BS996">
        <v>0</v>
      </c>
      <c r="BT996">
        <v>0</v>
      </c>
      <c r="BU996" s="17">
        <v>0</v>
      </c>
      <c r="BV996">
        <v>0</v>
      </c>
      <c r="BW996">
        <v>0</v>
      </c>
      <c r="BX996">
        <v>1</v>
      </c>
      <c r="BY996" s="17">
        <v>0</v>
      </c>
      <c r="BZ996">
        <v>0</v>
      </c>
      <c r="CA996">
        <v>0</v>
      </c>
      <c r="CB996">
        <v>0</v>
      </c>
      <c r="CC996">
        <v>0</v>
      </c>
      <c r="CD996" s="17">
        <v>0</v>
      </c>
      <c r="CE996">
        <v>1</v>
      </c>
      <c r="CF996">
        <v>1</v>
      </c>
      <c r="CG996">
        <v>0</v>
      </c>
      <c r="CH996">
        <v>0</v>
      </c>
      <c r="CI996">
        <v>1</v>
      </c>
      <c r="CJ996">
        <v>1</v>
      </c>
      <c r="CK996">
        <v>1</v>
      </c>
      <c r="CL996">
        <v>0</v>
      </c>
      <c r="CM996">
        <v>0</v>
      </c>
      <c r="CN996">
        <v>0</v>
      </c>
      <c r="CO996">
        <v>1</v>
      </c>
      <c r="CP996" s="17">
        <v>1</v>
      </c>
      <c r="CQ996">
        <v>0.29799999999999999</v>
      </c>
      <c r="CR996">
        <v>149</v>
      </c>
      <c r="CS996">
        <v>1</v>
      </c>
      <c r="CT996">
        <v>0</v>
      </c>
      <c r="CU996">
        <v>33</v>
      </c>
      <c r="DA996" s="33" t="s">
        <v>85</v>
      </c>
    </row>
    <row r="997" spans="1:105" x14ac:dyDescent="0.25">
      <c r="A997">
        <v>996</v>
      </c>
      <c r="B997">
        <v>69</v>
      </c>
      <c r="C997" s="24" t="s">
        <v>4012</v>
      </c>
      <c r="D997" s="12">
        <v>6.08</v>
      </c>
      <c r="E997" s="13">
        <v>0.1</v>
      </c>
      <c r="F997" s="7">
        <f t="shared" si="171"/>
        <v>60.8</v>
      </c>
      <c r="G997" s="7">
        <f t="shared" si="166"/>
        <v>5.98</v>
      </c>
      <c r="H997" s="15">
        <f t="shared" si="167"/>
        <v>6.18</v>
      </c>
      <c r="I997" s="11">
        <f>IFERROR(F997/SQRT(F997^2+U997), "X")</f>
        <v>6.0981702242611277E-2</v>
      </c>
      <c r="J997" s="32">
        <f>IFERROR(SQRT((1-I997^2)/U997), "X")</f>
        <v>1.0029885237271593E-3</v>
      </c>
      <c r="K997" s="32">
        <f t="shared" si="168"/>
        <v>997.02038093511396</v>
      </c>
      <c r="L997" s="8">
        <v>0</v>
      </c>
      <c r="M997" s="9">
        <v>1</v>
      </c>
      <c r="N997" s="8">
        <v>0</v>
      </c>
      <c r="O997" s="9">
        <v>0</v>
      </c>
      <c r="P997" s="9">
        <v>0</v>
      </c>
      <c r="Q997" s="9">
        <v>1</v>
      </c>
      <c r="R997" s="9">
        <v>0</v>
      </c>
      <c r="S997" s="8">
        <v>990357</v>
      </c>
      <c r="T997" s="9">
        <v>3</v>
      </c>
      <c r="U997" s="9">
        <f t="shared" si="169"/>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17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v>0</v>
      </c>
      <c r="BU997" s="17">
        <v>0</v>
      </c>
      <c r="BV997">
        <v>0</v>
      </c>
      <c r="BW997">
        <v>0</v>
      </c>
      <c r="BX997">
        <v>1</v>
      </c>
      <c r="BY997" s="17">
        <v>0</v>
      </c>
      <c r="BZ997">
        <v>0</v>
      </c>
      <c r="CA997">
        <v>0</v>
      </c>
      <c r="CB997">
        <v>0</v>
      </c>
      <c r="CC997">
        <v>0</v>
      </c>
      <c r="CD997" s="17">
        <v>0</v>
      </c>
      <c r="CE997">
        <v>1</v>
      </c>
      <c r="CF997">
        <v>1</v>
      </c>
      <c r="CG997">
        <v>1</v>
      </c>
      <c r="CH997">
        <v>1</v>
      </c>
      <c r="CI997">
        <v>0</v>
      </c>
      <c r="CJ997">
        <v>0</v>
      </c>
      <c r="CK997">
        <v>1</v>
      </c>
      <c r="CL997">
        <v>0</v>
      </c>
      <c r="CM997">
        <v>0</v>
      </c>
      <c r="CN997">
        <v>1</v>
      </c>
      <c r="CO997">
        <v>0</v>
      </c>
      <c r="CP997" s="17">
        <v>0</v>
      </c>
      <c r="CQ997">
        <v>0.04</v>
      </c>
      <c r="CR997">
        <v>4</v>
      </c>
      <c r="CS997">
        <v>1</v>
      </c>
      <c r="CT997">
        <v>0</v>
      </c>
      <c r="CU997">
        <v>38</v>
      </c>
      <c r="DA997" s="33" t="s">
        <v>85</v>
      </c>
    </row>
    <row r="998" spans="1:105" x14ac:dyDescent="0.25">
      <c r="A998">
        <v>997</v>
      </c>
      <c r="B998">
        <v>69</v>
      </c>
      <c r="C998" s="24" t="s">
        <v>4012</v>
      </c>
      <c r="D998" s="12">
        <v>7.19</v>
      </c>
      <c r="E998" s="13">
        <v>0.1</v>
      </c>
      <c r="F998" s="7">
        <f t="shared" si="171"/>
        <v>71.900000000000006</v>
      </c>
      <c r="G998" s="7">
        <f t="shared" si="166"/>
        <v>7.0900000000000007</v>
      </c>
      <c r="H998" s="15">
        <f t="shared" si="167"/>
        <v>7.29</v>
      </c>
      <c r="I998" s="11">
        <f>IFERROR(F998/SQRT(F998^2+U998), "X")</f>
        <v>5.9304085037547423E-2</v>
      </c>
      <c r="J998" s="32">
        <f>IFERROR(SQRT((1-I998^2)/U998), "X")</f>
        <v>8.248134219408542E-4</v>
      </c>
      <c r="K998" s="32">
        <f t="shared" si="168"/>
        <v>1212.3954016738928</v>
      </c>
      <c r="L998" s="8">
        <v>0</v>
      </c>
      <c r="M998" s="9">
        <v>1</v>
      </c>
      <c r="N998" s="8">
        <v>0</v>
      </c>
      <c r="O998" s="9">
        <v>0</v>
      </c>
      <c r="P998" s="9">
        <v>0</v>
      </c>
      <c r="Q998" s="9">
        <v>1</v>
      </c>
      <c r="R998" s="9">
        <v>0</v>
      </c>
      <c r="S998" s="8">
        <v>1464737</v>
      </c>
      <c r="T998" s="9">
        <v>3</v>
      </c>
      <c r="U998" s="9">
        <f t="shared" si="169"/>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17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v>0</v>
      </c>
      <c r="BU998" s="17">
        <v>0</v>
      </c>
      <c r="BV998">
        <v>0</v>
      </c>
      <c r="BW998">
        <v>0</v>
      </c>
      <c r="BX998">
        <v>1</v>
      </c>
      <c r="BY998" s="17">
        <v>0</v>
      </c>
      <c r="BZ998">
        <v>0</v>
      </c>
      <c r="CA998">
        <v>0</v>
      </c>
      <c r="CB998">
        <v>0</v>
      </c>
      <c r="CC998">
        <v>0</v>
      </c>
      <c r="CD998" s="17">
        <v>0</v>
      </c>
      <c r="CE998">
        <v>1</v>
      </c>
      <c r="CF998">
        <v>1</v>
      </c>
      <c r="CG998">
        <v>1</v>
      </c>
      <c r="CH998">
        <v>1</v>
      </c>
      <c r="CI998">
        <v>0</v>
      </c>
      <c r="CJ998">
        <v>0</v>
      </c>
      <c r="CK998">
        <v>1</v>
      </c>
      <c r="CL998">
        <v>0</v>
      </c>
      <c r="CM998">
        <v>0</v>
      </c>
      <c r="CN998">
        <v>1</v>
      </c>
      <c r="CO998">
        <v>0</v>
      </c>
      <c r="CP998" s="17">
        <v>0</v>
      </c>
      <c r="CQ998">
        <v>0.04</v>
      </c>
      <c r="CR998">
        <v>4</v>
      </c>
      <c r="CS998">
        <v>1</v>
      </c>
      <c r="CT998">
        <v>0</v>
      </c>
      <c r="CU998">
        <v>38</v>
      </c>
      <c r="DA998" s="33" t="s">
        <v>85</v>
      </c>
    </row>
    <row r="999" spans="1:105" x14ac:dyDescent="0.25">
      <c r="A999">
        <v>998</v>
      </c>
      <c r="B999">
        <v>69</v>
      </c>
      <c r="C999" s="24" t="s">
        <v>4012</v>
      </c>
      <c r="D999" s="12">
        <v>7.3</v>
      </c>
      <c r="E999" s="13">
        <v>0.1</v>
      </c>
      <c r="F999" s="7">
        <f t="shared" si="171"/>
        <v>73</v>
      </c>
      <c r="G999" s="7">
        <f t="shared" si="166"/>
        <v>7.2</v>
      </c>
      <c r="H999" s="15">
        <f t="shared" si="167"/>
        <v>7.3999999999999995</v>
      </c>
      <c r="I999" s="11">
        <f>IFERROR(F999/SQRT(F999^2+U999), "X")</f>
        <v>5.1794508130782013E-2</v>
      </c>
      <c r="J999" s="32">
        <f>IFERROR(SQRT((1-I999^2)/U999), "X")</f>
        <v>7.0951381001071252E-4</v>
      </c>
      <c r="K999" s="32">
        <f t="shared" si="168"/>
        <v>1409.4158364372099</v>
      </c>
      <c r="L999" s="8">
        <v>0</v>
      </c>
      <c r="M999" s="9">
        <v>1</v>
      </c>
      <c r="N999" s="8">
        <v>0</v>
      </c>
      <c r="O999" s="9">
        <v>0</v>
      </c>
      <c r="P999" s="9">
        <v>0</v>
      </c>
      <c r="Q999" s="9">
        <v>1</v>
      </c>
      <c r="R999" s="9">
        <v>0</v>
      </c>
      <c r="S999" s="8">
        <v>1981128</v>
      </c>
      <c r="T999" s="9">
        <v>3</v>
      </c>
      <c r="U999" s="9">
        <f t="shared" si="169"/>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17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v>0</v>
      </c>
      <c r="BU999" s="17">
        <v>0</v>
      </c>
      <c r="BV999">
        <v>0</v>
      </c>
      <c r="BW999">
        <v>0</v>
      </c>
      <c r="BX999">
        <v>1</v>
      </c>
      <c r="BY999" s="17">
        <v>0</v>
      </c>
      <c r="BZ999">
        <v>0</v>
      </c>
      <c r="CA999">
        <v>0</v>
      </c>
      <c r="CB999">
        <v>0</v>
      </c>
      <c r="CC999">
        <v>0</v>
      </c>
      <c r="CD999" s="17">
        <v>0</v>
      </c>
      <c r="CE999">
        <v>1</v>
      </c>
      <c r="CF999">
        <v>1</v>
      </c>
      <c r="CG999">
        <v>1</v>
      </c>
      <c r="CH999">
        <v>1</v>
      </c>
      <c r="CI999">
        <v>0</v>
      </c>
      <c r="CJ999">
        <v>0</v>
      </c>
      <c r="CK999">
        <v>1</v>
      </c>
      <c r="CL999">
        <v>0</v>
      </c>
      <c r="CM999">
        <v>0</v>
      </c>
      <c r="CN999">
        <v>1</v>
      </c>
      <c r="CO999">
        <v>0</v>
      </c>
      <c r="CP999" s="17">
        <v>0</v>
      </c>
      <c r="CQ999">
        <v>0.04</v>
      </c>
      <c r="CR999">
        <v>4</v>
      </c>
      <c r="CS999">
        <v>1</v>
      </c>
      <c r="CT999">
        <v>0</v>
      </c>
      <c r="CU999">
        <v>38</v>
      </c>
      <c r="DA999" s="33" t="s">
        <v>85</v>
      </c>
    </row>
    <row r="1000" spans="1:105" x14ac:dyDescent="0.25">
      <c r="A1000">
        <v>999</v>
      </c>
      <c r="B1000">
        <v>69</v>
      </c>
      <c r="C1000" s="24" t="s">
        <v>4012</v>
      </c>
      <c r="D1000" s="12">
        <v>7.15</v>
      </c>
      <c r="E1000" s="13">
        <v>0.1</v>
      </c>
      <c r="F1000" s="7">
        <f t="shared" si="171"/>
        <v>71.5</v>
      </c>
      <c r="G1000" s="7">
        <f t="shared" si="166"/>
        <v>7.0500000000000007</v>
      </c>
      <c r="H1000" s="15">
        <f t="shared" si="167"/>
        <v>7.25</v>
      </c>
      <c r="I1000" s="11">
        <f>IFERROR(F1000/SQRT(F1000^2+U1000), "X")</f>
        <v>4.9971389312554342E-2</v>
      </c>
      <c r="J1000" s="32">
        <f>IFERROR(SQRT((1-I1000^2)/U1000), "X")</f>
        <v>6.9890054982593491E-4</v>
      </c>
      <c r="K1000" s="32">
        <f t="shared" si="168"/>
        <v>1430.8187341518842</v>
      </c>
      <c r="L1000" s="8">
        <v>0</v>
      </c>
      <c r="M1000" s="9">
        <v>1</v>
      </c>
      <c r="N1000" s="8">
        <v>0</v>
      </c>
      <c r="O1000" s="9">
        <v>0</v>
      </c>
      <c r="P1000" s="9">
        <v>0</v>
      </c>
      <c r="Q1000" s="9">
        <v>1</v>
      </c>
      <c r="R1000" s="9">
        <v>0</v>
      </c>
      <c r="S1000" s="8">
        <v>2042134</v>
      </c>
      <c r="T1000" s="9">
        <v>3</v>
      </c>
      <c r="U1000" s="9">
        <f t="shared" si="169"/>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17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v>0</v>
      </c>
      <c r="BU1000" s="17">
        <v>0</v>
      </c>
      <c r="BV1000">
        <v>0</v>
      </c>
      <c r="BW1000">
        <v>0</v>
      </c>
      <c r="BX1000">
        <v>1</v>
      </c>
      <c r="BY1000" s="17">
        <v>0</v>
      </c>
      <c r="BZ1000">
        <v>0</v>
      </c>
      <c r="CA1000">
        <v>0</v>
      </c>
      <c r="CB1000">
        <v>0</v>
      </c>
      <c r="CC1000">
        <v>0</v>
      </c>
      <c r="CD1000" s="17">
        <v>0</v>
      </c>
      <c r="CE1000">
        <v>1</v>
      </c>
      <c r="CF1000">
        <v>1</v>
      </c>
      <c r="CG1000">
        <v>1</v>
      </c>
      <c r="CH1000">
        <v>1</v>
      </c>
      <c r="CI1000">
        <v>0</v>
      </c>
      <c r="CJ1000">
        <v>0</v>
      </c>
      <c r="CK1000">
        <v>1</v>
      </c>
      <c r="CL1000">
        <v>0</v>
      </c>
      <c r="CM1000">
        <v>0</v>
      </c>
      <c r="CN1000">
        <v>1</v>
      </c>
      <c r="CO1000">
        <v>0</v>
      </c>
      <c r="CP1000" s="17">
        <v>0</v>
      </c>
      <c r="CQ1000">
        <v>0.04</v>
      </c>
      <c r="CR1000">
        <v>4</v>
      </c>
      <c r="CS1000">
        <v>1</v>
      </c>
      <c r="CT1000">
        <v>0</v>
      </c>
      <c r="CU1000">
        <v>38</v>
      </c>
      <c r="DA1000" s="33" t="s">
        <v>85</v>
      </c>
    </row>
    <row r="1001" spans="1:105" x14ac:dyDescent="0.25">
      <c r="A1001">
        <v>1000</v>
      </c>
      <c r="B1001">
        <v>69</v>
      </c>
      <c r="C1001" s="24" t="s">
        <v>4012</v>
      </c>
      <c r="D1001" s="12">
        <v>7.06</v>
      </c>
      <c r="E1001" s="13">
        <v>0.1</v>
      </c>
      <c r="F1001" s="7">
        <f t="shared" si="171"/>
        <v>70.599999999999994</v>
      </c>
      <c r="G1001" s="7">
        <f t="shared" si="166"/>
        <v>6.96</v>
      </c>
      <c r="H1001" s="15">
        <f t="shared" si="167"/>
        <v>7.1599999999999993</v>
      </c>
      <c r="I1001" s="11">
        <f>IFERROR(F1001/SQRT(F1001^2+U1001), "X")</f>
        <v>5.1087237728615377E-2</v>
      </c>
      <c r="J1001" s="32">
        <f>IFERROR(SQRT((1-I1001^2)/U1001), "X")</f>
        <v>7.2361526527783826E-4</v>
      </c>
      <c r="K1001" s="32">
        <f t="shared" si="168"/>
        <v>1381.9498399001318</v>
      </c>
      <c r="L1001" s="8">
        <v>0</v>
      </c>
      <c r="M1001" s="9">
        <v>1</v>
      </c>
      <c r="N1001" s="8">
        <v>0</v>
      </c>
      <c r="O1001" s="9">
        <v>0</v>
      </c>
      <c r="P1001" s="9">
        <v>0</v>
      </c>
      <c r="Q1001" s="9">
        <v>1</v>
      </c>
      <c r="R1001" s="9">
        <v>0</v>
      </c>
      <c r="S1001" s="8">
        <v>1904805</v>
      </c>
      <c r="T1001" s="9">
        <v>3</v>
      </c>
      <c r="U1001" s="9">
        <f t="shared" si="169"/>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17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v>0</v>
      </c>
      <c r="BU1001" s="17">
        <v>0</v>
      </c>
      <c r="BV1001">
        <v>0</v>
      </c>
      <c r="BW1001">
        <v>0</v>
      </c>
      <c r="BX1001">
        <v>1</v>
      </c>
      <c r="BY1001" s="17">
        <v>0</v>
      </c>
      <c r="BZ1001">
        <v>0</v>
      </c>
      <c r="CA1001">
        <v>0</v>
      </c>
      <c r="CB1001">
        <v>0</v>
      </c>
      <c r="CC1001">
        <v>0</v>
      </c>
      <c r="CD1001" s="17">
        <v>0</v>
      </c>
      <c r="CE1001">
        <v>1</v>
      </c>
      <c r="CF1001">
        <v>1</v>
      </c>
      <c r="CG1001">
        <v>1</v>
      </c>
      <c r="CH1001">
        <v>1</v>
      </c>
      <c r="CI1001">
        <v>0</v>
      </c>
      <c r="CJ1001">
        <v>0</v>
      </c>
      <c r="CK1001">
        <v>1</v>
      </c>
      <c r="CL1001">
        <v>0</v>
      </c>
      <c r="CM1001">
        <v>0</v>
      </c>
      <c r="CN1001">
        <v>1</v>
      </c>
      <c r="CO1001">
        <v>0</v>
      </c>
      <c r="CP1001" s="17">
        <v>0</v>
      </c>
      <c r="CQ1001">
        <v>0.04</v>
      </c>
      <c r="CR1001">
        <v>4</v>
      </c>
      <c r="CS1001">
        <v>1</v>
      </c>
      <c r="CT1001">
        <v>0</v>
      </c>
      <c r="CU1001">
        <v>38</v>
      </c>
      <c r="DA1001" s="33" t="s">
        <v>85</v>
      </c>
    </row>
    <row r="1002" spans="1:105" x14ac:dyDescent="0.25">
      <c r="A1002">
        <v>1001</v>
      </c>
      <c r="B1002">
        <v>69</v>
      </c>
      <c r="C1002" s="24" t="s">
        <v>4012</v>
      </c>
      <c r="D1002" s="12">
        <v>4.78</v>
      </c>
      <c r="E1002" s="13">
        <v>0.1</v>
      </c>
      <c r="F1002" s="7">
        <f t="shared" ref="F1002:F1011" si="176">D1002/E1002</f>
        <v>47.8</v>
      </c>
      <c r="G1002" s="7">
        <f t="shared" si="166"/>
        <v>4.6800000000000006</v>
      </c>
      <c r="H1002" s="15">
        <f t="shared" si="167"/>
        <v>4.88</v>
      </c>
      <c r="I1002" s="11">
        <f>IFERROR(F1002/SQRT(F1002^2+U1002), "X")</f>
        <v>4.7976933183397304E-2</v>
      </c>
      <c r="J1002" s="32">
        <f>IFERROR(SQRT((1-I1002^2)/U1002), "X")</f>
        <v>1.0037015310334165E-3</v>
      </c>
      <c r="K1002" s="32">
        <f t="shared" si="168"/>
        <v>996.31211976970349</v>
      </c>
      <c r="L1002" s="8">
        <v>0</v>
      </c>
      <c r="M1002" s="9">
        <v>1</v>
      </c>
      <c r="N1002" s="8">
        <v>0</v>
      </c>
      <c r="O1002" s="9">
        <v>0</v>
      </c>
      <c r="P1002" s="9">
        <v>0</v>
      </c>
      <c r="Q1002" s="9">
        <v>1</v>
      </c>
      <c r="R1002" s="9">
        <v>0</v>
      </c>
      <c r="S1002" s="8">
        <v>990357</v>
      </c>
      <c r="T1002" s="9">
        <v>3</v>
      </c>
      <c r="U1002" s="9">
        <f t="shared" si="169"/>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17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v>0</v>
      </c>
      <c r="BU1002" s="17">
        <v>0</v>
      </c>
      <c r="BV1002">
        <v>0</v>
      </c>
      <c r="BW1002">
        <v>0</v>
      </c>
      <c r="BX1002">
        <v>1</v>
      </c>
      <c r="BY1002" s="17">
        <v>0</v>
      </c>
      <c r="BZ1002">
        <v>0</v>
      </c>
      <c r="CA1002">
        <v>0</v>
      </c>
      <c r="CB1002">
        <v>0</v>
      </c>
      <c r="CC1002">
        <v>0</v>
      </c>
      <c r="CD1002" s="17">
        <v>0</v>
      </c>
      <c r="CE1002">
        <v>1</v>
      </c>
      <c r="CF1002">
        <v>1</v>
      </c>
      <c r="CG1002">
        <v>1</v>
      </c>
      <c r="CH1002">
        <v>1</v>
      </c>
      <c r="CI1002">
        <v>0</v>
      </c>
      <c r="CJ1002">
        <v>0</v>
      </c>
      <c r="CK1002">
        <v>1</v>
      </c>
      <c r="CL1002">
        <v>0</v>
      </c>
      <c r="CM1002">
        <v>0</v>
      </c>
      <c r="CN1002">
        <v>1</v>
      </c>
      <c r="CO1002">
        <v>0</v>
      </c>
      <c r="CP1002" s="17">
        <v>1</v>
      </c>
      <c r="CQ1002">
        <v>0.04</v>
      </c>
      <c r="CR1002">
        <v>4</v>
      </c>
      <c r="CS1002">
        <v>1</v>
      </c>
      <c r="CT1002">
        <v>0</v>
      </c>
      <c r="CU1002">
        <v>38</v>
      </c>
      <c r="DA1002" s="33" t="s">
        <v>85</v>
      </c>
    </row>
    <row r="1003" spans="1:105" x14ac:dyDescent="0.25">
      <c r="A1003">
        <v>1002</v>
      </c>
      <c r="B1003">
        <v>69</v>
      </c>
      <c r="C1003" s="24" t="s">
        <v>4012</v>
      </c>
      <c r="D1003" s="12">
        <v>5.8</v>
      </c>
      <c r="E1003" s="13">
        <v>0.1</v>
      </c>
      <c r="F1003" s="7">
        <f t="shared" si="176"/>
        <v>57.999999999999993</v>
      </c>
      <c r="G1003" s="7">
        <f t="shared" si="166"/>
        <v>5.7</v>
      </c>
      <c r="H1003" s="15">
        <f t="shared" si="167"/>
        <v>5.8999999999999995</v>
      </c>
      <c r="I1003" s="11">
        <f>IFERROR(F1003/SQRT(F1003^2+U1003), "X")</f>
        <v>4.7868588094701701E-2</v>
      </c>
      <c r="J1003" s="32">
        <f>IFERROR(SQRT((1-I1003^2)/U1003), "X")</f>
        <v>8.2532048439140876E-4</v>
      </c>
      <c r="K1003" s="32">
        <f t="shared" si="168"/>
        <v>1211.6505271735741</v>
      </c>
      <c r="L1003" s="8">
        <v>0</v>
      </c>
      <c r="M1003" s="9">
        <v>1</v>
      </c>
      <c r="N1003" s="8">
        <v>0</v>
      </c>
      <c r="O1003" s="9">
        <v>0</v>
      </c>
      <c r="P1003" s="9">
        <v>0</v>
      </c>
      <c r="Q1003" s="9">
        <v>1</v>
      </c>
      <c r="R1003" s="9">
        <v>0</v>
      </c>
      <c r="S1003" s="8">
        <v>1464737</v>
      </c>
      <c r="T1003" s="9">
        <v>3</v>
      </c>
      <c r="U1003" s="9">
        <f t="shared" si="169"/>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17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v>0</v>
      </c>
      <c r="BU1003" s="17">
        <v>0</v>
      </c>
      <c r="BV1003">
        <v>0</v>
      </c>
      <c r="BW1003">
        <v>0</v>
      </c>
      <c r="BX1003">
        <v>1</v>
      </c>
      <c r="BY1003" s="17">
        <v>0</v>
      </c>
      <c r="BZ1003">
        <v>0</v>
      </c>
      <c r="CA1003">
        <v>0</v>
      </c>
      <c r="CB1003">
        <v>0</v>
      </c>
      <c r="CC1003">
        <v>0</v>
      </c>
      <c r="CD1003" s="17">
        <v>0</v>
      </c>
      <c r="CE1003">
        <v>1</v>
      </c>
      <c r="CF1003">
        <v>1</v>
      </c>
      <c r="CG1003">
        <v>1</v>
      </c>
      <c r="CH1003">
        <v>1</v>
      </c>
      <c r="CI1003">
        <v>0</v>
      </c>
      <c r="CJ1003">
        <v>0</v>
      </c>
      <c r="CK1003">
        <v>1</v>
      </c>
      <c r="CL1003">
        <v>0</v>
      </c>
      <c r="CM1003">
        <v>0</v>
      </c>
      <c r="CN1003">
        <v>1</v>
      </c>
      <c r="CO1003">
        <v>0</v>
      </c>
      <c r="CP1003" s="17">
        <v>1</v>
      </c>
      <c r="CQ1003">
        <v>0.04</v>
      </c>
      <c r="CR1003">
        <v>4</v>
      </c>
      <c r="CS1003">
        <v>1</v>
      </c>
      <c r="CT1003">
        <v>0</v>
      </c>
      <c r="CU1003">
        <v>38</v>
      </c>
      <c r="DA1003" s="33" t="s">
        <v>85</v>
      </c>
    </row>
    <row r="1004" spans="1:105" x14ac:dyDescent="0.25">
      <c r="A1004">
        <v>1003</v>
      </c>
      <c r="B1004">
        <v>69</v>
      </c>
      <c r="C1004" s="24" t="s">
        <v>4012</v>
      </c>
      <c r="D1004" s="12">
        <v>6.4</v>
      </c>
      <c r="E1004" s="13">
        <v>0.1</v>
      </c>
      <c r="F1004" s="7">
        <f t="shared" si="176"/>
        <v>64</v>
      </c>
      <c r="G1004" s="7">
        <f t="shared" si="166"/>
        <v>6.3000000000000007</v>
      </c>
      <c r="H1004" s="15">
        <f t="shared" si="167"/>
        <v>6.5</v>
      </c>
      <c r="I1004" s="11">
        <f>IFERROR(F1004/SQRT(F1004^2+U1004), "X")</f>
        <v>4.5422983150308821E-2</v>
      </c>
      <c r="J1004" s="32">
        <f>IFERROR(SQRT((1-I1004^2)/U1004), "X")</f>
        <v>7.0973411172357533E-4</v>
      </c>
      <c r="K1004" s="32">
        <f t="shared" si="168"/>
        <v>1408.9783532758763</v>
      </c>
      <c r="L1004" s="8">
        <v>0</v>
      </c>
      <c r="M1004" s="9">
        <v>1</v>
      </c>
      <c r="N1004" s="8">
        <v>0</v>
      </c>
      <c r="O1004" s="9">
        <v>0</v>
      </c>
      <c r="P1004" s="9">
        <v>0</v>
      </c>
      <c r="Q1004" s="9">
        <v>1</v>
      </c>
      <c r="R1004" s="9">
        <v>0</v>
      </c>
      <c r="S1004" s="8">
        <v>1981128</v>
      </c>
      <c r="T1004" s="9">
        <v>3</v>
      </c>
      <c r="U1004" s="9">
        <f t="shared" si="169"/>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17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v>0</v>
      </c>
      <c r="BU1004" s="17">
        <v>0</v>
      </c>
      <c r="BV1004">
        <v>0</v>
      </c>
      <c r="BW1004">
        <v>0</v>
      </c>
      <c r="BX1004">
        <v>1</v>
      </c>
      <c r="BY1004" s="17">
        <v>0</v>
      </c>
      <c r="BZ1004">
        <v>0</v>
      </c>
      <c r="CA1004">
        <v>0</v>
      </c>
      <c r="CB1004">
        <v>0</v>
      </c>
      <c r="CC1004">
        <v>0</v>
      </c>
      <c r="CD1004" s="17">
        <v>0</v>
      </c>
      <c r="CE1004">
        <v>1</v>
      </c>
      <c r="CF1004">
        <v>1</v>
      </c>
      <c r="CG1004">
        <v>1</v>
      </c>
      <c r="CH1004">
        <v>1</v>
      </c>
      <c r="CI1004">
        <v>0</v>
      </c>
      <c r="CJ1004">
        <v>0</v>
      </c>
      <c r="CK1004">
        <v>1</v>
      </c>
      <c r="CL1004">
        <v>0</v>
      </c>
      <c r="CM1004">
        <v>0</v>
      </c>
      <c r="CN1004">
        <v>1</v>
      </c>
      <c r="CO1004">
        <v>0</v>
      </c>
      <c r="CP1004" s="17">
        <v>1</v>
      </c>
      <c r="CQ1004">
        <v>0.04</v>
      </c>
      <c r="CR1004">
        <v>4</v>
      </c>
      <c r="CS1004">
        <v>1</v>
      </c>
      <c r="CT1004">
        <v>0</v>
      </c>
      <c r="CU1004">
        <v>38</v>
      </c>
      <c r="DA1004" s="33" t="s">
        <v>85</v>
      </c>
    </row>
    <row r="1005" spans="1:105" x14ac:dyDescent="0.25">
      <c r="A1005">
        <v>1004</v>
      </c>
      <c r="B1005">
        <v>69</v>
      </c>
      <c r="C1005" s="24" t="s">
        <v>4012</v>
      </c>
      <c r="D1005" s="12">
        <v>6.38</v>
      </c>
      <c r="E1005" s="13">
        <v>0.1</v>
      </c>
      <c r="F1005" s="7">
        <f t="shared" si="176"/>
        <v>63.8</v>
      </c>
      <c r="G1005" s="7">
        <f t="shared" si="166"/>
        <v>6.28</v>
      </c>
      <c r="H1005" s="15">
        <f t="shared" si="167"/>
        <v>6.4799999999999995</v>
      </c>
      <c r="I1005" s="11">
        <f>IFERROR(F1005/SQRT(F1005^2+U1005), "X")</f>
        <v>4.4601204955611651E-2</v>
      </c>
      <c r="J1005" s="32">
        <f>IFERROR(SQRT((1-I1005^2)/U1005), "X")</f>
        <v>6.9907844758011989E-4</v>
      </c>
      <c r="K1005" s="32">
        <f t="shared" si="168"/>
        <v>1430.4546270329586</v>
      </c>
      <c r="L1005" s="8">
        <v>0</v>
      </c>
      <c r="M1005" s="9">
        <v>1</v>
      </c>
      <c r="N1005" s="8">
        <v>0</v>
      </c>
      <c r="O1005" s="9">
        <v>0</v>
      </c>
      <c r="P1005" s="9">
        <v>0</v>
      </c>
      <c r="Q1005" s="9">
        <v>1</v>
      </c>
      <c r="R1005" s="9">
        <v>0</v>
      </c>
      <c r="S1005" s="8">
        <v>2042134</v>
      </c>
      <c r="T1005" s="9">
        <v>3</v>
      </c>
      <c r="U1005" s="9">
        <f t="shared" si="169"/>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17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v>0</v>
      </c>
      <c r="BU1005" s="17">
        <v>0</v>
      </c>
      <c r="BV1005">
        <v>0</v>
      </c>
      <c r="BW1005">
        <v>0</v>
      </c>
      <c r="BX1005">
        <v>1</v>
      </c>
      <c r="BY1005" s="17">
        <v>0</v>
      </c>
      <c r="BZ1005">
        <v>0</v>
      </c>
      <c r="CA1005">
        <v>0</v>
      </c>
      <c r="CB1005">
        <v>0</v>
      </c>
      <c r="CC1005">
        <v>0</v>
      </c>
      <c r="CD1005" s="17">
        <v>0</v>
      </c>
      <c r="CE1005">
        <v>1</v>
      </c>
      <c r="CF1005">
        <v>1</v>
      </c>
      <c r="CG1005">
        <v>1</v>
      </c>
      <c r="CH1005">
        <v>1</v>
      </c>
      <c r="CI1005">
        <v>0</v>
      </c>
      <c r="CJ1005">
        <v>0</v>
      </c>
      <c r="CK1005">
        <v>1</v>
      </c>
      <c r="CL1005">
        <v>0</v>
      </c>
      <c r="CM1005">
        <v>0</v>
      </c>
      <c r="CN1005">
        <v>1</v>
      </c>
      <c r="CO1005">
        <v>0</v>
      </c>
      <c r="CP1005" s="17">
        <v>1</v>
      </c>
      <c r="CQ1005">
        <v>0.04</v>
      </c>
      <c r="CR1005">
        <v>4</v>
      </c>
      <c r="CS1005">
        <v>1</v>
      </c>
      <c r="CT1005">
        <v>0</v>
      </c>
      <c r="CU1005">
        <v>38</v>
      </c>
      <c r="DA1005" s="33" t="s">
        <v>85</v>
      </c>
    </row>
    <row r="1006" spans="1:105" x14ac:dyDescent="0.25">
      <c r="A1006">
        <v>1005</v>
      </c>
      <c r="B1006">
        <v>69</v>
      </c>
      <c r="C1006" s="24" t="s">
        <v>4012</v>
      </c>
      <c r="D1006" s="12">
        <v>6.37</v>
      </c>
      <c r="E1006" s="13">
        <v>0.1</v>
      </c>
      <c r="F1006" s="7">
        <f t="shared" si="176"/>
        <v>63.699999999999996</v>
      </c>
      <c r="G1006" s="7">
        <f t="shared" si="166"/>
        <v>6.2700000000000005</v>
      </c>
      <c r="H1006" s="15">
        <f t="shared" si="167"/>
        <v>6.47</v>
      </c>
      <c r="I1006" s="11">
        <f>IFERROR(F1006/SQRT(F1006^2+U1006), "X")</f>
        <v>4.6105479453435814E-2</v>
      </c>
      <c r="J1006" s="32">
        <f>IFERROR(SQRT((1-I1006^2)/U1006), "X")</f>
        <v>7.2379088623918087E-4</v>
      </c>
      <c r="K1006" s="32">
        <f t="shared" si="168"/>
        <v>1381.6145229404619</v>
      </c>
      <c r="L1006" s="8">
        <v>0</v>
      </c>
      <c r="M1006" s="9">
        <v>1</v>
      </c>
      <c r="N1006" s="8">
        <v>0</v>
      </c>
      <c r="O1006" s="9">
        <v>0</v>
      </c>
      <c r="P1006" s="9">
        <v>0</v>
      </c>
      <c r="Q1006" s="9">
        <v>1</v>
      </c>
      <c r="R1006" s="9">
        <v>0</v>
      </c>
      <c r="S1006" s="8">
        <v>1904805</v>
      </c>
      <c r="T1006" s="9">
        <v>3</v>
      </c>
      <c r="U1006" s="9">
        <f t="shared" si="169"/>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17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v>0</v>
      </c>
      <c r="BU1006" s="17">
        <v>0</v>
      </c>
      <c r="BV1006">
        <v>0</v>
      </c>
      <c r="BW1006">
        <v>0</v>
      </c>
      <c r="BX1006">
        <v>1</v>
      </c>
      <c r="BY1006" s="17">
        <v>0</v>
      </c>
      <c r="BZ1006">
        <v>0</v>
      </c>
      <c r="CA1006">
        <v>0</v>
      </c>
      <c r="CB1006">
        <v>0</v>
      </c>
      <c r="CC1006">
        <v>0</v>
      </c>
      <c r="CD1006" s="17">
        <v>0</v>
      </c>
      <c r="CE1006">
        <v>1</v>
      </c>
      <c r="CF1006">
        <v>1</v>
      </c>
      <c r="CG1006">
        <v>1</v>
      </c>
      <c r="CH1006">
        <v>1</v>
      </c>
      <c r="CI1006">
        <v>0</v>
      </c>
      <c r="CJ1006">
        <v>0</v>
      </c>
      <c r="CK1006">
        <v>1</v>
      </c>
      <c r="CL1006">
        <v>0</v>
      </c>
      <c r="CM1006">
        <v>0</v>
      </c>
      <c r="CN1006">
        <v>1</v>
      </c>
      <c r="CO1006">
        <v>0</v>
      </c>
      <c r="CP1006" s="17">
        <v>1</v>
      </c>
      <c r="CQ1006">
        <v>0.04</v>
      </c>
      <c r="CR1006">
        <v>4</v>
      </c>
      <c r="CS1006">
        <v>1</v>
      </c>
      <c r="CT1006">
        <v>0</v>
      </c>
      <c r="CU1006">
        <v>38</v>
      </c>
      <c r="DA1006" s="33" t="s">
        <v>85</v>
      </c>
    </row>
    <row r="1007" spans="1:105" x14ac:dyDescent="0.25">
      <c r="A1007">
        <v>1006</v>
      </c>
      <c r="B1007">
        <v>69</v>
      </c>
      <c r="C1007" s="24" t="s">
        <v>4012</v>
      </c>
      <c r="D1007" s="12">
        <v>6.11</v>
      </c>
      <c r="E1007" s="13">
        <v>0.1</v>
      </c>
      <c r="F1007" s="7">
        <f t="shared" si="176"/>
        <v>61.1</v>
      </c>
      <c r="G1007" s="7">
        <f t="shared" si="166"/>
        <v>6.0100000000000007</v>
      </c>
      <c r="H1007" s="15">
        <f t="shared" si="167"/>
        <v>6.21</v>
      </c>
      <c r="I1007" s="11">
        <f>IFERROR(F1007/SQRT(F1007^2+U1007), "X")</f>
        <v>6.1281471570910073E-2</v>
      </c>
      <c r="J1007" s="32">
        <f>IFERROR(SQRT((1-I1007^2)/U1007), "X")</f>
        <v>1.002970074810312E-3</v>
      </c>
      <c r="K1007" s="32">
        <f t="shared" si="168"/>
        <v>997.0387204115998</v>
      </c>
      <c r="L1007" s="8">
        <v>0</v>
      </c>
      <c r="M1007" s="9">
        <v>1</v>
      </c>
      <c r="N1007" s="8">
        <v>0</v>
      </c>
      <c r="O1007" s="9">
        <v>0</v>
      </c>
      <c r="P1007" s="9">
        <v>0</v>
      </c>
      <c r="Q1007" s="9">
        <v>1</v>
      </c>
      <c r="R1007" s="9">
        <v>0</v>
      </c>
      <c r="S1007" s="8">
        <v>990357</v>
      </c>
      <c r="T1007" s="9">
        <v>3</v>
      </c>
      <c r="U1007" s="9">
        <f t="shared" si="169"/>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17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v>0</v>
      </c>
      <c r="BU1007" s="17">
        <v>0</v>
      </c>
      <c r="BV1007">
        <v>0</v>
      </c>
      <c r="BW1007">
        <v>0</v>
      </c>
      <c r="BX1007">
        <v>1</v>
      </c>
      <c r="BY1007" s="17">
        <v>0</v>
      </c>
      <c r="BZ1007">
        <v>0</v>
      </c>
      <c r="CA1007">
        <v>0</v>
      </c>
      <c r="CB1007">
        <v>0</v>
      </c>
      <c r="CC1007">
        <v>0</v>
      </c>
      <c r="CD1007" s="17">
        <v>0</v>
      </c>
      <c r="CE1007">
        <v>1</v>
      </c>
      <c r="CF1007">
        <v>1</v>
      </c>
      <c r="CG1007">
        <v>1</v>
      </c>
      <c r="CH1007">
        <v>1</v>
      </c>
      <c r="CI1007">
        <v>0</v>
      </c>
      <c r="CJ1007">
        <v>0</v>
      </c>
      <c r="CK1007">
        <v>1</v>
      </c>
      <c r="CL1007">
        <v>0</v>
      </c>
      <c r="CM1007">
        <v>0</v>
      </c>
      <c r="CN1007">
        <v>1</v>
      </c>
      <c r="CO1007">
        <v>0</v>
      </c>
      <c r="CP1007" s="17">
        <v>0</v>
      </c>
      <c r="CQ1007">
        <v>0.04</v>
      </c>
      <c r="CR1007">
        <v>4</v>
      </c>
      <c r="CS1007">
        <v>1</v>
      </c>
      <c r="CT1007">
        <v>0</v>
      </c>
      <c r="CU1007">
        <v>38</v>
      </c>
      <c r="DA1007" s="33" t="s">
        <v>85</v>
      </c>
    </row>
    <row r="1008" spans="1:105" x14ac:dyDescent="0.25">
      <c r="A1008">
        <v>1007</v>
      </c>
      <c r="B1008">
        <v>69</v>
      </c>
      <c r="C1008" s="24" t="s">
        <v>4012</v>
      </c>
      <c r="D1008" s="12">
        <v>7.19</v>
      </c>
      <c r="E1008" s="13">
        <v>0.1</v>
      </c>
      <c r="F1008" s="7">
        <f t="shared" si="176"/>
        <v>71.900000000000006</v>
      </c>
      <c r="G1008" s="7">
        <f t="shared" si="166"/>
        <v>7.0900000000000007</v>
      </c>
      <c r="H1008" s="15">
        <f t="shared" si="167"/>
        <v>7.29</v>
      </c>
      <c r="I1008" s="11">
        <f>IFERROR(F1008/SQRT(F1008^2+U1008), "X")</f>
        <v>5.9304085037547423E-2</v>
      </c>
      <c r="J1008" s="32">
        <f>IFERROR(SQRT((1-I1008^2)/U1008), "X")</f>
        <v>8.248134219408542E-4</v>
      </c>
      <c r="K1008" s="32">
        <f t="shared" si="168"/>
        <v>1212.3954016738928</v>
      </c>
      <c r="L1008" s="8">
        <v>0</v>
      </c>
      <c r="M1008" s="9">
        <v>1</v>
      </c>
      <c r="N1008" s="8">
        <v>0</v>
      </c>
      <c r="O1008" s="9">
        <v>0</v>
      </c>
      <c r="P1008" s="9">
        <v>0</v>
      </c>
      <c r="Q1008" s="9">
        <v>1</v>
      </c>
      <c r="R1008" s="9">
        <v>0</v>
      </c>
      <c r="S1008" s="8">
        <v>1464737</v>
      </c>
      <c r="T1008" s="9">
        <v>3</v>
      </c>
      <c r="U1008" s="9">
        <f t="shared" si="169"/>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17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v>0</v>
      </c>
      <c r="BU1008" s="17">
        <v>0</v>
      </c>
      <c r="BV1008">
        <v>0</v>
      </c>
      <c r="BW1008">
        <v>0</v>
      </c>
      <c r="BX1008">
        <v>1</v>
      </c>
      <c r="BY1008" s="17">
        <v>0</v>
      </c>
      <c r="BZ1008">
        <v>0</v>
      </c>
      <c r="CA1008">
        <v>0</v>
      </c>
      <c r="CB1008">
        <v>0</v>
      </c>
      <c r="CC1008">
        <v>0</v>
      </c>
      <c r="CD1008" s="17">
        <v>0</v>
      </c>
      <c r="CE1008">
        <v>1</v>
      </c>
      <c r="CF1008">
        <v>1</v>
      </c>
      <c r="CG1008">
        <v>1</v>
      </c>
      <c r="CH1008">
        <v>1</v>
      </c>
      <c r="CI1008">
        <v>0</v>
      </c>
      <c r="CJ1008">
        <v>0</v>
      </c>
      <c r="CK1008">
        <v>1</v>
      </c>
      <c r="CL1008">
        <v>0</v>
      </c>
      <c r="CM1008">
        <v>0</v>
      </c>
      <c r="CN1008">
        <v>1</v>
      </c>
      <c r="CO1008">
        <v>0</v>
      </c>
      <c r="CP1008" s="17">
        <v>0</v>
      </c>
      <c r="CQ1008">
        <v>0.04</v>
      </c>
      <c r="CR1008">
        <v>4</v>
      </c>
      <c r="CS1008">
        <v>1</v>
      </c>
      <c r="CT1008">
        <v>0</v>
      </c>
      <c r="CU1008">
        <v>38</v>
      </c>
      <c r="DA1008" s="33" t="s">
        <v>85</v>
      </c>
    </row>
    <row r="1009" spans="1:105" x14ac:dyDescent="0.25">
      <c r="A1009">
        <v>1008</v>
      </c>
      <c r="B1009">
        <v>69</v>
      </c>
      <c r="C1009" s="24" t="s">
        <v>4012</v>
      </c>
      <c r="D1009" s="12">
        <v>7.32</v>
      </c>
      <c r="E1009" s="13">
        <v>0.1</v>
      </c>
      <c r="F1009" s="7">
        <f t="shared" si="176"/>
        <v>73.2</v>
      </c>
      <c r="G1009" s="7">
        <f t="shared" si="166"/>
        <v>7.2200000000000006</v>
      </c>
      <c r="H1009" s="15">
        <f t="shared" si="167"/>
        <v>7.42</v>
      </c>
      <c r="I1009" s="11">
        <f>IFERROR(F1009/SQRT(F1009^2+U1009), "X")</f>
        <v>5.1936028652708639E-2</v>
      </c>
      <c r="J1009" s="32">
        <f>IFERROR(SQRT((1-I1009^2)/U1009), "X")</f>
        <v>7.095085881517573E-4</v>
      </c>
      <c r="K1009" s="32">
        <f t="shared" si="168"/>
        <v>1409.4262094909404</v>
      </c>
      <c r="L1009" s="8">
        <v>0</v>
      </c>
      <c r="M1009" s="9">
        <v>1</v>
      </c>
      <c r="N1009" s="8">
        <v>0</v>
      </c>
      <c r="O1009" s="9">
        <v>0</v>
      </c>
      <c r="P1009" s="9">
        <v>0</v>
      </c>
      <c r="Q1009" s="9">
        <v>1</v>
      </c>
      <c r="R1009" s="9">
        <v>0</v>
      </c>
      <c r="S1009" s="8">
        <v>1981128</v>
      </c>
      <c r="T1009" s="9">
        <v>3</v>
      </c>
      <c r="U1009" s="9">
        <f t="shared" si="169"/>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17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v>0</v>
      </c>
      <c r="BU1009" s="17">
        <v>0</v>
      </c>
      <c r="BV1009">
        <v>0</v>
      </c>
      <c r="BW1009">
        <v>0</v>
      </c>
      <c r="BX1009">
        <v>1</v>
      </c>
      <c r="BY1009" s="17">
        <v>0</v>
      </c>
      <c r="BZ1009">
        <v>0</v>
      </c>
      <c r="CA1009">
        <v>0</v>
      </c>
      <c r="CB1009">
        <v>0</v>
      </c>
      <c r="CC1009">
        <v>0</v>
      </c>
      <c r="CD1009" s="17">
        <v>0</v>
      </c>
      <c r="CE1009">
        <v>1</v>
      </c>
      <c r="CF1009">
        <v>1</v>
      </c>
      <c r="CG1009">
        <v>1</v>
      </c>
      <c r="CH1009">
        <v>1</v>
      </c>
      <c r="CI1009">
        <v>0</v>
      </c>
      <c r="CJ1009">
        <v>0</v>
      </c>
      <c r="CK1009">
        <v>1</v>
      </c>
      <c r="CL1009">
        <v>0</v>
      </c>
      <c r="CM1009">
        <v>0</v>
      </c>
      <c r="CN1009">
        <v>1</v>
      </c>
      <c r="CO1009">
        <v>0</v>
      </c>
      <c r="CP1009" s="17">
        <v>0</v>
      </c>
      <c r="CQ1009">
        <v>0.04</v>
      </c>
      <c r="CR1009">
        <v>4</v>
      </c>
      <c r="CS1009">
        <v>1</v>
      </c>
      <c r="CT1009">
        <v>0</v>
      </c>
      <c r="CU1009">
        <v>38</v>
      </c>
      <c r="DA1009" s="33" t="s">
        <v>85</v>
      </c>
    </row>
    <row r="1010" spans="1:105" x14ac:dyDescent="0.25">
      <c r="A1010">
        <v>1009</v>
      </c>
      <c r="B1010">
        <v>69</v>
      </c>
      <c r="C1010" s="24" t="s">
        <v>4012</v>
      </c>
      <c r="D1010" s="12">
        <v>7.16</v>
      </c>
      <c r="E1010" s="13">
        <v>0.1</v>
      </c>
      <c r="F1010" s="7">
        <f t="shared" si="176"/>
        <v>71.599999999999994</v>
      </c>
      <c r="G1010" s="7">
        <f t="shared" si="166"/>
        <v>7.0600000000000005</v>
      </c>
      <c r="H1010" s="15">
        <f t="shared" si="167"/>
        <v>7.26</v>
      </c>
      <c r="I1010" s="11">
        <f>IFERROR(F1010/SQRT(F1010^2+U1010), "X")</f>
        <v>5.0041104476911825E-2</v>
      </c>
      <c r="J1010" s="32">
        <f>IFERROR(SQRT((1-I1010^2)/U1010), "X")</f>
        <v>6.9889810721943883E-4</v>
      </c>
      <c r="K1010" s="32">
        <f t="shared" si="168"/>
        <v>1430.8237347765798</v>
      </c>
      <c r="L1010" s="8">
        <v>0</v>
      </c>
      <c r="M1010" s="9">
        <v>1</v>
      </c>
      <c r="N1010" s="8">
        <v>0</v>
      </c>
      <c r="O1010" s="9">
        <v>0</v>
      </c>
      <c r="P1010" s="9">
        <v>0</v>
      </c>
      <c r="Q1010" s="9">
        <v>1</v>
      </c>
      <c r="R1010" s="9">
        <v>0</v>
      </c>
      <c r="S1010" s="8">
        <v>2042134</v>
      </c>
      <c r="T1010" s="9">
        <v>3</v>
      </c>
      <c r="U1010" s="9">
        <f t="shared" si="169"/>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17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v>0</v>
      </c>
      <c r="BU1010" s="17">
        <v>0</v>
      </c>
      <c r="BV1010">
        <v>0</v>
      </c>
      <c r="BW1010">
        <v>0</v>
      </c>
      <c r="BX1010">
        <v>1</v>
      </c>
      <c r="BY1010" s="17">
        <v>0</v>
      </c>
      <c r="BZ1010">
        <v>0</v>
      </c>
      <c r="CA1010">
        <v>0</v>
      </c>
      <c r="CB1010">
        <v>0</v>
      </c>
      <c r="CC1010">
        <v>0</v>
      </c>
      <c r="CD1010" s="17">
        <v>0</v>
      </c>
      <c r="CE1010">
        <v>1</v>
      </c>
      <c r="CF1010">
        <v>1</v>
      </c>
      <c r="CG1010">
        <v>1</v>
      </c>
      <c r="CH1010">
        <v>1</v>
      </c>
      <c r="CI1010">
        <v>0</v>
      </c>
      <c r="CJ1010">
        <v>0</v>
      </c>
      <c r="CK1010">
        <v>1</v>
      </c>
      <c r="CL1010">
        <v>0</v>
      </c>
      <c r="CM1010">
        <v>0</v>
      </c>
      <c r="CN1010">
        <v>1</v>
      </c>
      <c r="CO1010">
        <v>0</v>
      </c>
      <c r="CP1010" s="17">
        <v>0</v>
      </c>
      <c r="CQ1010">
        <v>0.04</v>
      </c>
      <c r="CR1010">
        <v>4</v>
      </c>
      <c r="CS1010">
        <v>1</v>
      </c>
      <c r="CT1010">
        <v>0</v>
      </c>
      <c r="CU1010">
        <v>38</v>
      </c>
      <c r="DA1010" s="33" t="s">
        <v>85</v>
      </c>
    </row>
    <row r="1011" spans="1:105" x14ac:dyDescent="0.25">
      <c r="A1011">
        <v>1010</v>
      </c>
      <c r="B1011">
        <v>69</v>
      </c>
      <c r="C1011" s="24" t="s">
        <v>4012</v>
      </c>
      <c r="D1011" s="12">
        <v>7.09</v>
      </c>
      <c r="E1011" s="13">
        <v>0.1</v>
      </c>
      <c r="F1011" s="7">
        <f t="shared" si="176"/>
        <v>70.899999999999991</v>
      </c>
      <c r="G1011" s="7">
        <f t="shared" si="166"/>
        <v>6.99</v>
      </c>
      <c r="H1011" s="15">
        <f t="shared" si="167"/>
        <v>7.1899999999999995</v>
      </c>
      <c r="I1011" s="11">
        <f>IFERROR(F1011/SQRT(F1011^2+U1011), "X")</f>
        <v>5.130375213098886E-2</v>
      </c>
      <c r="J1011" s="32">
        <f>IFERROR(SQRT((1-I1011^2)/U1011), "X")</f>
        <v>7.2360722328616172E-4</v>
      </c>
      <c r="K1011" s="32">
        <f t="shared" si="168"/>
        <v>1381.9651985487912</v>
      </c>
      <c r="L1011" s="8">
        <v>0</v>
      </c>
      <c r="M1011" s="9">
        <v>1</v>
      </c>
      <c r="N1011" s="8">
        <v>0</v>
      </c>
      <c r="O1011" s="9">
        <v>0</v>
      </c>
      <c r="P1011" s="9">
        <v>0</v>
      </c>
      <c r="Q1011" s="9">
        <v>1</v>
      </c>
      <c r="R1011" s="9">
        <v>0</v>
      </c>
      <c r="S1011" s="8">
        <v>1904805</v>
      </c>
      <c r="T1011" s="9">
        <v>3</v>
      </c>
      <c r="U1011" s="9">
        <f t="shared" si="169"/>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17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v>0</v>
      </c>
      <c r="BU1011" s="17">
        <v>0</v>
      </c>
      <c r="BV1011">
        <v>0</v>
      </c>
      <c r="BW1011">
        <v>0</v>
      </c>
      <c r="BX1011">
        <v>1</v>
      </c>
      <c r="BY1011" s="17">
        <v>0</v>
      </c>
      <c r="BZ1011">
        <v>0</v>
      </c>
      <c r="CA1011">
        <v>0</v>
      </c>
      <c r="CB1011">
        <v>0</v>
      </c>
      <c r="CC1011">
        <v>0</v>
      </c>
      <c r="CD1011" s="17">
        <v>0</v>
      </c>
      <c r="CE1011">
        <v>1</v>
      </c>
      <c r="CF1011">
        <v>1</v>
      </c>
      <c r="CG1011">
        <v>1</v>
      </c>
      <c r="CH1011">
        <v>1</v>
      </c>
      <c r="CI1011">
        <v>0</v>
      </c>
      <c r="CJ1011">
        <v>0</v>
      </c>
      <c r="CK1011">
        <v>1</v>
      </c>
      <c r="CL1011">
        <v>0</v>
      </c>
      <c r="CM1011">
        <v>0</v>
      </c>
      <c r="CN1011">
        <v>1</v>
      </c>
      <c r="CO1011">
        <v>0</v>
      </c>
      <c r="CP1011" s="17">
        <v>0</v>
      </c>
      <c r="CQ1011">
        <v>0.04</v>
      </c>
      <c r="CR1011">
        <v>4</v>
      </c>
      <c r="CS1011">
        <v>1</v>
      </c>
      <c r="CT1011">
        <v>0</v>
      </c>
      <c r="CU1011">
        <v>38</v>
      </c>
      <c r="DA1011" s="33" t="s">
        <v>85</v>
      </c>
    </row>
    <row r="1012" spans="1:105" x14ac:dyDescent="0.25">
      <c r="A1012">
        <v>1011</v>
      </c>
      <c r="B1012">
        <v>70</v>
      </c>
      <c r="C1012" s="24" t="s">
        <v>4026</v>
      </c>
      <c r="D1012" s="12">
        <v>7.39</v>
      </c>
      <c r="E1012" s="13">
        <f t="shared" ref="E1012:E1047" si="177">D1012/F1012</f>
        <v>0.79147477776587771</v>
      </c>
      <c r="F1012" s="7">
        <v>9.3369999999999997</v>
      </c>
      <c r="G1012" s="7">
        <f t="shared" si="166"/>
        <v>6.5985252222341222</v>
      </c>
      <c r="H1012" s="15">
        <f t="shared" si="167"/>
        <v>8.1814747777658781</v>
      </c>
      <c r="I1012" s="11">
        <f>IFERROR(F1012/SQRT(F1012^2+U1012), "X")</f>
        <v>0.35185655694543444</v>
      </c>
      <c r="J1012" s="32">
        <f>IFERROR(SQRT((1-I1012^2)/U1012), "X")</f>
        <v>3.7684112342876136E-2</v>
      </c>
      <c r="K1012" s="32">
        <f t="shared" si="168"/>
        <v>26.536381987754094</v>
      </c>
      <c r="L1012" s="8">
        <v>1</v>
      </c>
      <c r="M1012" s="9">
        <v>0</v>
      </c>
      <c r="N1012" s="8">
        <v>1</v>
      </c>
      <c r="O1012" s="9">
        <v>0</v>
      </c>
      <c r="P1012" s="9">
        <v>0</v>
      </c>
      <c r="Q1012" s="9">
        <v>0</v>
      </c>
      <c r="R1012" s="9">
        <v>0</v>
      </c>
      <c r="S1012" s="8">
        <v>628</v>
      </c>
      <c r="T1012" s="9">
        <v>10</v>
      </c>
      <c r="U1012" s="9">
        <f t="shared" si="169"/>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17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W1012+X1012+6</f>
        <v>33.730000000000004</v>
      </c>
      <c r="BN1012">
        <v>1</v>
      </c>
      <c r="BO1012">
        <v>0</v>
      </c>
      <c r="BP1012">
        <v>0</v>
      </c>
      <c r="BQ1012">
        <v>0</v>
      </c>
      <c r="BR1012">
        <v>0</v>
      </c>
      <c r="BS1012">
        <v>0</v>
      </c>
      <c r="BT1012">
        <v>0</v>
      </c>
      <c r="BU1012" s="17">
        <v>0</v>
      </c>
      <c r="BV1012">
        <v>0</v>
      </c>
      <c r="BW1012">
        <v>0</v>
      </c>
      <c r="BX1012">
        <v>1</v>
      </c>
      <c r="BY1012" s="17">
        <v>0</v>
      </c>
      <c r="BZ1012">
        <v>0</v>
      </c>
      <c r="CA1012">
        <v>0</v>
      </c>
      <c r="CB1012">
        <v>0</v>
      </c>
      <c r="CC1012">
        <v>0</v>
      </c>
      <c r="CD1012" s="17">
        <v>0</v>
      </c>
      <c r="CE1012">
        <v>0</v>
      </c>
      <c r="CF1012">
        <v>0</v>
      </c>
      <c r="CG1012">
        <v>1</v>
      </c>
      <c r="CH1012">
        <v>1</v>
      </c>
      <c r="CI1012">
        <v>0</v>
      </c>
      <c r="CJ1012">
        <v>1</v>
      </c>
      <c r="CK1012">
        <v>1</v>
      </c>
      <c r="CL1012">
        <v>1</v>
      </c>
      <c r="CM1012">
        <v>0</v>
      </c>
      <c r="CN1012">
        <v>0</v>
      </c>
      <c r="CO1012">
        <v>1</v>
      </c>
      <c r="CP1012" s="17">
        <v>0</v>
      </c>
      <c r="CQ1012">
        <v>0</v>
      </c>
      <c r="CR1012">
        <v>2</v>
      </c>
      <c r="CS1012">
        <v>0</v>
      </c>
      <c r="CT1012">
        <v>1</v>
      </c>
      <c r="CU1012">
        <v>33</v>
      </c>
      <c r="DA1012" s="33" t="s">
        <v>85</v>
      </c>
    </row>
    <row r="1013" spans="1:105" x14ac:dyDescent="0.25">
      <c r="A1013">
        <v>1012</v>
      </c>
      <c r="B1013">
        <v>70</v>
      </c>
      <c r="C1013" s="24" t="s">
        <v>4026</v>
      </c>
      <c r="D1013" s="12">
        <v>7.43</v>
      </c>
      <c r="E1013" s="13">
        <f t="shared" si="177"/>
        <v>0.79067787591784611</v>
      </c>
      <c r="F1013" s="7">
        <v>9.3970000000000002</v>
      </c>
      <c r="G1013" s="7">
        <f t="shared" si="166"/>
        <v>6.6393221240821534</v>
      </c>
      <c r="H1013" s="15">
        <f t="shared" si="167"/>
        <v>8.2206778759178452</v>
      </c>
      <c r="I1013" s="11">
        <f>IFERROR(F1013/SQRT(F1013^2+U1013), "X")</f>
        <v>0.35535001823810058</v>
      </c>
      <c r="J1013" s="32">
        <f>IFERROR(SQRT((1-I1013^2)/U1013), "X")</f>
        <v>3.7815262130265044E-2</v>
      </c>
      <c r="K1013" s="32">
        <f t="shared" si="168"/>
        <v>26.444349282975367</v>
      </c>
      <c r="L1013" s="8">
        <v>1</v>
      </c>
      <c r="M1013" s="9">
        <v>0</v>
      </c>
      <c r="N1013" s="8">
        <v>1</v>
      </c>
      <c r="O1013" s="9">
        <v>0</v>
      </c>
      <c r="P1013" s="9">
        <v>0</v>
      </c>
      <c r="Q1013" s="9">
        <v>0</v>
      </c>
      <c r="R1013" s="9">
        <v>0</v>
      </c>
      <c r="S1013" s="8">
        <v>628</v>
      </c>
      <c r="T1013" s="9">
        <v>16</v>
      </c>
      <c r="U1013" s="9">
        <f t="shared" si="169"/>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17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W1013+X1013+6</f>
        <v>33.730000000000004</v>
      </c>
      <c r="BN1013">
        <v>1</v>
      </c>
      <c r="BO1013">
        <v>0</v>
      </c>
      <c r="BP1013">
        <v>0</v>
      </c>
      <c r="BQ1013">
        <v>0</v>
      </c>
      <c r="BR1013">
        <v>0</v>
      </c>
      <c r="BS1013">
        <v>0</v>
      </c>
      <c r="BT1013">
        <v>0</v>
      </c>
      <c r="BU1013" s="17">
        <v>0</v>
      </c>
      <c r="BV1013">
        <v>0</v>
      </c>
      <c r="BW1013">
        <v>0</v>
      </c>
      <c r="BX1013">
        <v>1</v>
      </c>
      <c r="BY1013" s="17">
        <v>0</v>
      </c>
      <c r="BZ1013">
        <v>0</v>
      </c>
      <c r="CA1013">
        <v>0</v>
      </c>
      <c r="CB1013">
        <v>0</v>
      </c>
      <c r="CC1013">
        <v>0</v>
      </c>
      <c r="CD1013" s="17">
        <v>0</v>
      </c>
      <c r="CE1013">
        <v>0</v>
      </c>
      <c r="CF1013">
        <v>0</v>
      </c>
      <c r="CG1013">
        <v>1</v>
      </c>
      <c r="CH1013">
        <v>1</v>
      </c>
      <c r="CI1013">
        <v>0</v>
      </c>
      <c r="CJ1013">
        <v>1</v>
      </c>
      <c r="CK1013">
        <v>1</v>
      </c>
      <c r="CL1013">
        <v>1</v>
      </c>
      <c r="CM1013">
        <v>0</v>
      </c>
      <c r="CN1013">
        <v>1</v>
      </c>
      <c r="CO1013">
        <v>1</v>
      </c>
      <c r="CP1013" s="17">
        <v>0</v>
      </c>
      <c r="CQ1013">
        <v>0</v>
      </c>
      <c r="CR1013">
        <v>2</v>
      </c>
      <c r="CS1013">
        <v>0</v>
      </c>
      <c r="CT1013">
        <v>1</v>
      </c>
      <c r="CU1013">
        <v>33</v>
      </c>
      <c r="DA1013" s="33" t="s">
        <v>85</v>
      </c>
    </row>
    <row r="1014" spans="1:105" x14ac:dyDescent="0.25">
      <c r="A1014">
        <v>1013</v>
      </c>
      <c r="B1014">
        <v>70</v>
      </c>
      <c r="C1014" s="24" t="s">
        <v>4026</v>
      </c>
      <c r="D1014" s="12">
        <v>7.37</v>
      </c>
      <c r="E1014" s="13">
        <f t="shared" si="177"/>
        <v>0.79392437789507708</v>
      </c>
      <c r="F1014" s="7">
        <v>9.2829999999999995</v>
      </c>
      <c r="G1014" s="7">
        <f t="shared" si="166"/>
        <v>6.5760756221049235</v>
      </c>
      <c r="H1014" s="15">
        <f t="shared" si="167"/>
        <v>8.1639243778950767</v>
      </c>
      <c r="I1014" s="11">
        <f>IFERROR(F1014/SQRT(F1014^2+U1014), "X")</f>
        <v>0.35182720878246931</v>
      </c>
      <c r="J1014" s="32">
        <f>IFERROR(SQRT((1-I1014^2)/U1014), "X")</f>
        <v>3.7900162531775222E-2</v>
      </c>
      <c r="K1014" s="32">
        <f t="shared" si="168"/>
        <v>26.385111123510544</v>
      </c>
      <c r="L1014" s="8">
        <v>1</v>
      </c>
      <c r="M1014" s="9">
        <v>0</v>
      </c>
      <c r="N1014" s="8">
        <v>1</v>
      </c>
      <c r="O1014" s="9">
        <v>0</v>
      </c>
      <c r="P1014" s="9">
        <v>0</v>
      </c>
      <c r="Q1014" s="9">
        <v>0</v>
      </c>
      <c r="R1014" s="9">
        <v>0</v>
      </c>
      <c r="S1014" s="8">
        <v>628</v>
      </c>
      <c r="T1014" s="9">
        <v>17</v>
      </c>
      <c r="U1014" s="9">
        <f t="shared" si="169"/>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17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W1014+X1014+6</f>
        <v>33.730000000000004</v>
      </c>
      <c r="BN1014">
        <v>1</v>
      </c>
      <c r="BO1014">
        <v>0</v>
      </c>
      <c r="BP1014">
        <v>0</v>
      </c>
      <c r="BQ1014">
        <v>0</v>
      </c>
      <c r="BR1014">
        <v>0</v>
      </c>
      <c r="BS1014">
        <v>0</v>
      </c>
      <c r="BT1014">
        <v>0</v>
      </c>
      <c r="BU1014" s="17">
        <v>0</v>
      </c>
      <c r="BV1014">
        <v>0</v>
      </c>
      <c r="BW1014">
        <v>0</v>
      </c>
      <c r="BX1014">
        <v>1</v>
      </c>
      <c r="BY1014" s="17">
        <v>0</v>
      </c>
      <c r="BZ1014">
        <v>0</v>
      </c>
      <c r="CA1014">
        <v>0</v>
      </c>
      <c r="CB1014">
        <v>0</v>
      </c>
      <c r="CC1014">
        <v>0</v>
      </c>
      <c r="CD1014" s="17">
        <v>0</v>
      </c>
      <c r="CE1014">
        <v>0</v>
      </c>
      <c r="CF1014">
        <v>0</v>
      </c>
      <c r="CG1014">
        <v>1</v>
      </c>
      <c r="CH1014">
        <v>1</v>
      </c>
      <c r="CI1014">
        <v>0</v>
      </c>
      <c r="CJ1014">
        <v>1</v>
      </c>
      <c r="CK1014">
        <v>1</v>
      </c>
      <c r="CL1014">
        <v>1</v>
      </c>
      <c r="CM1014">
        <v>1</v>
      </c>
      <c r="CN1014">
        <v>1</v>
      </c>
      <c r="CO1014">
        <v>1</v>
      </c>
      <c r="CP1014" s="17">
        <v>0</v>
      </c>
      <c r="CQ1014">
        <v>0</v>
      </c>
      <c r="CR1014">
        <v>2</v>
      </c>
      <c r="CS1014">
        <v>0</v>
      </c>
      <c r="CT1014">
        <v>1</v>
      </c>
      <c r="CU1014">
        <v>33</v>
      </c>
      <c r="DA1014" s="33" t="s">
        <v>85</v>
      </c>
    </row>
    <row r="1015" spans="1:105" x14ac:dyDescent="0.25">
      <c r="A1015">
        <v>1014</v>
      </c>
      <c r="B1015">
        <v>70</v>
      </c>
      <c r="C1015" s="24" t="s">
        <v>4026</v>
      </c>
      <c r="D1015" s="12">
        <v>6.99</v>
      </c>
      <c r="E1015" s="13">
        <f t="shared" si="177"/>
        <v>0.79721715328467146</v>
      </c>
      <c r="F1015" s="7">
        <v>8.7680000000000007</v>
      </c>
      <c r="G1015" s="7">
        <f t="shared" si="166"/>
        <v>6.1927828467153283</v>
      </c>
      <c r="H1015" s="15">
        <f t="shared" si="167"/>
        <v>7.7872171532846721</v>
      </c>
      <c r="I1015" s="11">
        <f>IFERROR(F1015/SQRT(F1015^2+U1015), "X")</f>
        <v>0.33479361013613657</v>
      </c>
      <c r="J1015" s="32">
        <f>IFERROR(SQRT((1-I1015^2)/U1015), "X")</f>
        <v>3.8183577798373232E-2</v>
      </c>
      <c r="K1015" s="32">
        <f t="shared" si="168"/>
        <v>26.189269252882948</v>
      </c>
      <c r="L1015" s="8">
        <v>1</v>
      </c>
      <c r="M1015" s="9">
        <v>0</v>
      </c>
      <c r="N1015" s="8">
        <v>1</v>
      </c>
      <c r="O1015" s="9">
        <v>0</v>
      </c>
      <c r="P1015" s="9">
        <v>0</v>
      </c>
      <c r="Q1015" s="9">
        <v>0</v>
      </c>
      <c r="R1015" s="9">
        <v>0</v>
      </c>
      <c r="S1015" s="8">
        <v>628</v>
      </c>
      <c r="T1015" s="9">
        <v>18</v>
      </c>
      <c r="U1015" s="9">
        <f t="shared" si="169"/>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17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W1015+X1015+6</f>
        <v>33.730000000000004</v>
      </c>
      <c r="BN1015">
        <v>1</v>
      </c>
      <c r="BO1015">
        <v>0</v>
      </c>
      <c r="BP1015">
        <v>0</v>
      </c>
      <c r="BQ1015">
        <v>0</v>
      </c>
      <c r="BR1015">
        <v>0</v>
      </c>
      <c r="BS1015">
        <v>0</v>
      </c>
      <c r="BT1015">
        <v>0</v>
      </c>
      <c r="BU1015" s="17">
        <v>0</v>
      </c>
      <c r="BV1015">
        <v>0</v>
      </c>
      <c r="BW1015">
        <v>0</v>
      </c>
      <c r="BX1015">
        <v>1</v>
      </c>
      <c r="BY1015" s="17">
        <v>0</v>
      </c>
      <c r="BZ1015">
        <v>0</v>
      </c>
      <c r="CA1015">
        <v>0</v>
      </c>
      <c r="CB1015">
        <v>0</v>
      </c>
      <c r="CC1015">
        <v>0</v>
      </c>
      <c r="CD1015" s="17">
        <v>0</v>
      </c>
      <c r="CE1015">
        <v>0</v>
      </c>
      <c r="CF1015">
        <v>0</v>
      </c>
      <c r="CG1015">
        <v>1</v>
      </c>
      <c r="CH1015">
        <v>1</v>
      </c>
      <c r="CI1015">
        <v>0</v>
      </c>
      <c r="CJ1015">
        <v>1</v>
      </c>
      <c r="CK1015">
        <v>1</v>
      </c>
      <c r="CL1015">
        <v>1</v>
      </c>
      <c r="CM1015">
        <v>1</v>
      </c>
      <c r="CN1015">
        <v>1</v>
      </c>
      <c r="CO1015">
        <v>1</v>
      </c>
      <c r="CP1015" s="17">
        <v>0</v>
      </c>
      <c r="CQ1015">
        <v>0</v>
      </c>
      <c r="CR1015">
        <v>2</v>
      </c>
      <c r="CS1015">
        <v>0</v>
      </c>
      <c r="CT1015">
        <v>1</v>
      </c>
      <c r="CU1015">
        <v>33</v>
      </c>
      <c r="DA1015" s="33" t="s">
        <v>85</v>
      </c>
    </row>
    <row r="1016" spans="1:105" x14ac:dyDescent="0.25">
      <c r="A1016">
        <v>1015</v>
      </c>
      <c r="B1016">
        <v>70</v>
      </c>
      <c r="C1016" s="24" t="s">
        <v>4026</v>
      </c>
      <c r="D1016" s="12">
        <v>25.3</v>
      </c>
      <c r="E1016" s="13">
        <f t="shared" si="177"/>
        <v>4.7780925401322003</v>
      </c>
      <c r="F1016" s="7">
        <v>5.2949999999999999</v>
      </c>
      <c r="G1016" s="7">
        <f t="shared" si="166"/>
        <v>20.521907459867801</v>
      </c>
      <c r="H1016" s="15">
        <f t="shared" si="167"/>
        <v>30.0780925401322</v>
      </c>
      <c r="I1016" s="11">
        <f>IFERROR(F1016/SQRT(F1016^2+U1016), "X")</f>
        <v>0.20848443765544997</v>
      </c>
      <c r="J1016" s="32">
        <f>IFERROR(SQRT((1-I1016^2)/U1016), "X")</f>
        <v>3.9373831474117084E-2</v>
      </c>
      <c r="K1016" s="32">
        <f t="shared" si="168"/>
        <v>25.39757911691585</v>
      </c>
      <c r="L1016" s="8">
        <v>1</v>
      </c>
      <c r="M1016" s="9">
        <v>0</v>
      </c>
      <c r="N1016" s="8">
        <v>1</v>
      </c>
      <c r="O1016" s="9">
        <v>0</v>
      </c>
      <c r="P1016" s="9">
        <v>0</v>
      </c>
      <c r="Q1016" s="9">
        <v>0</v>
      </c>
      <c r="R1016" s="9">
        <v>0</v>
      </c>
      <c r="S1016" s="8">
        <v>628</v>
      </c>
      <c r="T1016" s="9">
        <v>10</v>
      </c>
      <c r="U1016" s="9">
        <f t="shared" si="169"/>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17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W1016+X1016+6</f>
        <v>33.730000000000004</v>
      </c>
      <c r="BN1016">
        <v>0</v>
      </c>
      <c r="BO1016">
        <v>0</v>
      </c>
      <c r="BP1016">
        <v>0</v>
      </c>
      <c r="BQ1016">
        <v>0</v>
      </c>
      <c r="BR1016">
        <v>1</v>
      </c>
      <c r="BS1016">
        <v>0</v>
      </c>
      <c r="BT1016">
        <v>0</v>
      </c>
      <c r="BU1016" s="17">
        <v>0</v>
      </c>
      <c r="BV1016">
        <v>0</v>
      </c>
      <c r="BW1016">
        <v>1</v>
      </c>
      <c r="BX1016">
        <v>0</v>
      </c>
      <c r="BY1016" s="17">
        <v>0</v>
      </c>
      <c r="BZ1016">
        <v>0</v>
      </c>
      <c r="CA1016">
        <v>0</v>
      </c>
      <c r="CB1016">
        <v>0</v>
      </c>
      <c r="CC1016">
        <v>0</v>
      </c>
      <c r="CD1016" s="17">
        <v>0</v>
      </c>
      <c r="CE1016">
        <v>0</v>
      </c>
      <c r="CF1016">
        <v>0</v>
      </c>
      <c r="CG1016">
        <v>1</v>
      </c>
      <c r="CH1016">
        <v>1</v>
      </c>
      <c r="CI1016">
        <v>0</v>
      </c>
      <c r="CJ1016">
        <v>1</v>
      </c>
      <c r="CK1016">
        <v>1</v>
      </c>
      <c r="CL1016">
        <v>1</v>
      </c>
      <c r="CM1016">
        <v>0</v>
      </c>
      <c r="CN1016">
        <v>0</v>
      </c>
      <c r="CO1016">
        <v>1</v>
      </c>
      <c r="CP1016" s="17">
        <v>0</v>
      </c>
      <c r="CQ1016">
        <v>0</v>
      </c>
      <c r="CR1016">
        <v>2</v>
      </c>
      <c r="CS1016">
        <v>0</v>
      </c>
      <c r="CT1016">
        <v>1</v>
      </c>
      <c r="CU1016">
        <v>33</v>
      </c>
      <c r="DA1016" s="33" t="s">
        <v>85</v>
      </c>
    </row>
    <row r="1017" spans="1:105" x14ac:dyDescent="0.25">
      <c r="A1017">
        <v>1016</v>
      </c>
      <c r="B1017">
        <v>70</v>
      </c>
      <c r="C1017" s="24" t="s">
        <v>4026</v>
      </c>
      <c r="D1017" s="12">
        <v>29</v>
      </c>
      <c r="E1017" s="13">
        <f t="shared" si="177"/>
        <v>6.2634989200863931</v>
      </c>
      <c r="F1017" s="7">
        <v>4.63</v>
      </c>
      <c r="G1017" s="7">
        <f t="shared" si="166"/>
        <v>22.736501079913609</v>
      </c>
      <c r="H1017" s="15">
        <f t="shared" si="167"/>
        <v>35.263498920086391</v>
      </c>
      <c r="I1017" s="11">
        <f>IFERROR(F1017/SQRT(F1017^2+U1017), "X")</f>
        <v>0.18324072479867753</v>
      </c>
      <c r="J1017" s="32">
        <f>IFERROR(SQRT((1-I1017^2)/U1017), "X")</f>
        <v>3.9576830410081545E-2</v>
      </c>
      <c r="K1017" s="32">
        <f t="shared" si="168"/>
        <v>25.267308918838193</v>
      </c>
      <c r="L1017" s="8">
        <v>1</v>
      </c>
      <c r="M1017" s="9">
        <v>0</v>
      </c>
      <c r="N1017" s="8">
        <v>1</v>
      </c>
      <c r="O1017" s="9">
        <v>0</v>
      </c>
      <c r="P1017" s="9">
        <v>0</v>
      </c>
      <c r="Q1017" s="9">
        <v>0</v>
      </c>
      <c r="R1017" s="9">
        <v>0</v>
      </c>
      <c r="S1017" s="8">
        <v>628</v>
      </c>
      <c r="T1017" s="9">
        <v>10</v>
      </c>
      <c r="U1017" s="9">
        <f t="shared" si="169"/>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17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W1017+X1017+6</f>
        <v>33.730000000000004</v>
      </c>
      <c r="BN1017">
        <v>0</v>
      </c>
      <c r="BO1017">
        <v>0</v>
      </c>
      <c r="BP1017">
        <v>0</v>
      </c>
      <c r="BQ1017">
        <v>0</v>
      </c>
      <c r="BR1017">
        <v>1</v>
      </c>
      <c r="BS1017">
        <v>0</v>
      </c>
      <c r="BT1017">
        <v>0</v>
      </c>
      <c r="BU1017" s="17">
        <v>0</v>
      </c>
      <c r="BV1017">
        <v>0</v>
      </c>
      <c r="BW1017">
        <v>1</v>
      </c>
      <c r="BX1017">
        <v>0</v>
      </c>
      <c r="BY1017" s="17">
        <v>0</v>
      </c>
      <c r="BZ1017">
        <v>0</v>
      </c>
      <c r="CA1017">
        <v>0</v>
      </c>
      <c r="CB1017">
        <v>0</v>
      </c>
      <c r="CC1017">
        <v>0</v>
      </c>
      <c r="CD1017" s="17">
        <v>0</v>
      </c>
      <c r="CE1017">
        <v>0</v>
      </c>
      <c r="CF1017">
        <v>0</v>
      </c>
      <c r="CG1017">
        <v>1</v>
      </c>
      <c r="CH1017">
        <v>1</v>
      </c>
      <c r="CI1017">
        <v>0</v>
      </c>
      <c r="CJ1017">
        <v>1</v>
      </c>
      <c r="CK1017">
        <v>1</v>
      </c>
      <c r="CL1017">
        <v>1</v>
      </c>
      <c r="CM1017">
        <v>0</v>
      </c>
      <c r="CN1017">
        <v>0</v>
      </c>
      <c r="CO1017">
        <v>1</v>
      </c>
      <c r="CP1017" s="17">
        <v>0</v>
      </c>
      <c r="CQ1017">
        <v>0</v>
      </c>
      <c r="CR1017">
        <v>2</v>
      </c>
      <c r="CS1017">
        <v>0</v>
      </c>
      <c r="CT1017">
        <v>1</v>
      </c>
      <c r="CU1017">
        <v>33</v>
      </c>
      <c r="DA1017" s="33" t="s">
        <v>85</v>
      </c>
    </row>
    <row r="1018" spans="1:105" x14ac:dyDescent="0.25">
      <c r="A1018">
        <v>1017</v>
      </c>
      <c r="B1018">
        <v>70</v>
      </c>
      <c r="C1018" s="24" t="s">
        <v>4026</v>
      </c>
      <c r="D1018" s="12">
        <v>25.7</v>
      </c>
      <c r="E1018" s="13">
        <f t="shared" si="177"/>
        <v>3.9919229574401989</v>
      </c>
      <c r="F1018" s="7">
        <v>6.4379999999999997</v>
      </c>
      <c r="G1018" s="7">
        <f t="shared" si="166"/>
        <v>21.7080770425598</v>
      </c>
      <c r="H1018" s="15">
        <f t="shared" si="167"/>
        <v>29.691922957440198</v>
      </c>
      <c r="I1018" s="11">
        <f>IFERROR(F1018/SQRT(F1018^2+U1018), "X")</f>
        <v>0.25204499171861505</v>
      </c>
      <c r="J1018" s="32">
        <f>IFERROR(SQRT((1-I1018^2)/U1018), "X")</f>
        <v>3.9149579328769037E-2</v>
      </c>
      <c r="K1018" s="32">
        <f t="shared" si="168"/>
        <v>25.543058626562324</v>
      </c>
      <c r="L1018" s="8">
        <v>1</v>
      </c>
      <c r="M1018" s="9">
        <v>0</v>
      </c>
      <c r="N1018" s="8">
        <v>1</v>
      </c>
      <c r="O1018" s="9">
        <v>0</v>
      </c>
      <c r="P1018" s="9">
        <v>0</v>
      </c>
      <c r="Q1018" s="9">
        <v>0</v>
      </c>
      <c r="R1018" s="9">
        <v>0</v>
      </c>
      <c r="S1018" s="8">
        <v>628</v>
      </c>
      <c r="T1018" s="9">
        <v>16</v>
      </c>
      <c r="U1018" s="9">
        <f t="shared" si="169"/>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17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W1018+X1018+6</f>
        <v>33.730000000000004</v>
      </c>
      <c r="BN1018">
        <v>0</v>
      </c>
      <c r="BO1018">
        <v>0</v>
      </c>
      <c r="BP1018">
        <v>0</v>
      </c>
      <c r="BQ1018">
        <v>0</v>
      </c>
      <c r="BR1018">
        <v>1</v>
      </c>
      <c r="BS1018">
        <v>0</v>
      </c>
      <c r="BT1018">
        <v>0</v>
      </c>
      <c r="BU1018" s="17">
        <v>0</v>
      </c>
      <c r="BV1018">
        <v>0</v>
      </c>
      <c r="BW1018">
        <v>1</v>
      </c>
      <c r="BX1018">
        <v>0</v>
      </c>
      <c r="BY1018" s="17">
        <v>0</v>
      </c>
      <c r="BZ1018">
        <v>0</v>
      </c>
      <c r="CA1018">
        <v>0</v>
      </c>
      <c r="CB1018">
        <v>0</v>
      </c>
      <c r="CC1018">
        <v>0</v>
      </c>
      <c r="CD1018" s="17">
        <v>0</v>
      </c>
      <c r="CE1018">
        <v>0</v>
      </c>
      <c r="CF1018">
        <v>0</v>
      </c>
      <c r="CG1018">
        <v>1</v>
      </c>
      <c r="CH1018">
        <v>1</v>
      </c>
      <c r="CI1018">
        <v>0</v>
      </c>
      <c r="CJ1018">
        <v>1</v>
      </c>
      <c r="CK1018">
        <v>1</v>
      </c>
      <c r="CL1018">
        <v>1</v>
      </c>
      <c r="CM1018">
        <v>0</v>
      </c>
      <c r="CN1018">
        <v>1</v>
      </c>
      <c r="CO1018">
        <v>1</v>
      </c>
      <c r="CP1018" s="17">
        <v>0</v>
      </c>
      <c r="CQ1018">
        <v>0</v>
      </c>
      <c r="CR1018">
        <v>2</v>
      </c>
      <c r="CS1018">
        <v>0</v>
      </c>
      <c r="CT1018">
        <v>1</v>
      </c>
      <c r="CU1018">
        <v>33</v>
      </c>
      <c r="DA1018" s="33" t="s">
        <v>85</v>
      </c>
    </row>
    <row r="1019" spans="1:105" x14ac:dyDescent="0.25">
      <c r="A1019">
        <v>1018</v>
      </c>
      <c r="B1019">
        <v>70</v>
      </c>
      <c r="C1019" s="24" t="s">
        <v>4026</v>
      </c>
      <c r="D1019" s="12">
        <v>28.9</v>
      </c>
      <c r="E1019" s="13">
        <f t="shared" si="177"/>
        <v>4.0211492973424239</v>
      </c>
      <c r="F1019" s="7">
        <v>7.1870000000000003</v>
      </c>
      <c r="G1019" s="7">
        <f t="shared" si="166"/>
        <v>24.878850702657573</v>
      </c>
      <c r="H1019" s="15">
        <f t="shared" si="167"/>
        <v>32.921149297342424</v>
      </c>
      <c r="I1019" s="11">
        <f>IFERROR(F1019/SQRT(F1019^2+U1019), "X")</f>
        <v>0.27919302920971634</v>
      </c>
      <c r="J1019" s="32">
        <f>IFERROR(SQRT((1-I1019^2)/U1019), "X")</f>
        <v>3.8846949938738877E-2</v>
      </c>
      <c r="K1019" s="32">
        <f t="shared" si="168"/>
        <v>25.742046713499686</v>
      </c>
      <c r="L1019" s="8">
        <v>1</v>
      </c>
      <c r="M1019" s="9">
        <v>0</v>
      </c>
      <c r="N1019" s="8">
        <v>1</v>
      </c>
      <c r="O1019" s="9">
        <v>0</v>
      </c>
      <c r="P1019" s="9">
        <v>0</v>
      </c>
      <c r="Q1019" s="9">
        <v>0</v>
      </c>
      <c r="R1019" s="9">
        <v>0</v>
      </c>
      <c r="S1019" s="8">
        <v>628</v>
      </c>
      <c r="T1019" s="9">
        <v>16</v>
      </c>
      <c r="U1019" s="9">
        <f t="shared" si="169"/>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17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W1019+X1019+6</f>
        <v>33.730000000000004</v>
      </c>
      <c r="BN1019">
        <v>0</v>
      </c>
      <c r="BO1019">
        <v>0</v>
      </c>
      <c r="BP1019">
        <v>0</v>
      </c>
      <c r="BQ1019">
        <v>0</v>
      </c>
      <c r="BR1019">
        <v>1</v>
      </c>
      <c r="BS1019">
        <v>0</v>
      </c>
      <c r="BT1019">
        <v>0</v>
      </c>
      <c r="BU1019" s="17">
        <v>0</v>
      </c>
      <c r="BV1019">
        <v>0</v>
      </c>
      <c r="BW1019">
        <v>1</v>
      </c>
      <c r="BX1019">
        <v>0</v>
      </c>
      <c r="BY1019" s="17">
        <v>0</v>
      </c>
      <c r="BZ1019">
        <v>0</v>
      </c>
      <c r="CA1019">
        <v>0</v>
      </c>
      <c r="CB1019">
        <v>0</v>
      </c>
      <c r="CC1019">
        <v>0</v>
      </c>
      <c r="CD1019" s="17">
        <v>0</v>
      </c>
      <c r="CE1019">
        <v>0</v>
      </c>
      <c r="CF1019">
        <v>0</v>
      </c>
      <c r="CG1019">
        <v>1</v>
      </c>
      <c r="CH1019">
        <v>1</v>
      </c>
      <c r="CI1019">
        <v>0</v>
      </c>
      <c r="CJ1019">
        <v>1</v>
      </c>
      <c r="CK1019">
        <v>1</v>
      </c>
      <c r="CL1019">
        <v>1</v>
      </c>
      <c r="CM1019">
        <v>0</v>
      </c>
      <c r="CN1019">
        <v>1</v>
      </c>
      <c r="CO1019">
        <v>1</v>
      </c>
      <c r="CP1019" s="17">
        <v>0</v>
      </c>
      <c r="CQ1019">
        <v>0</v>
      </c>
      <c r="CR1019">
        <v>2</v>
      </c>
      <c r="CS1019">
        <v>0</v>
      </c>
      <c r="CT1019">
        <v>1</v>
      </c>
      <c r="CU1019">
        <v>33</v>
      </c>
      <c r="DA1019" s="33" t="s">
        <v>85</v>
      </c>
    </row>
    <row r="1020" spans="1:105" x14ac:dyDescent="0.25">
      <c r="A1020">
        <v>1019</v>
      </c>
      <c r="B1020">
        <v>70</v>
      </c>
      <c r="C1020" s="24" t="s">
        <v>4026</v>
      </c>
      <c r="D1020" s="12">
        <v>26.8</v>
      </c>
      <c r="E1020" s="13">
        <f t="shared" si="177"/>
        <v>3.9592258827005464</v>
      </c>
      <c r="F1020" s="7">
        <v>6.7690000000000001</v>
      </c>
      <c r="G1020" s="7">
        <f t="shared" si="166"/>
        <v>22.840774117299453</v>
      </c>
      <c r="H1020" s="15">
        <f t="shared" si="167"/>
        <v>30.759225882700548</v>
      </c>
      <c r="I1020" s="11">
        <f>IFERROR(F1020/SQRT(F1020^2+U1020), "X")</f>
        <v>0.26432144341011521</v>
      </c>
      <c r="J1020" s="32">
        <f>IFERROR(SQRT((1-I1020^2)/U1020), "X")</f>
        <v>3.9048817167988657E-2</v>
      </c>
      <c r="K1020" s="32">
        <f t="shared" si="168"/>
        <v>25.608970322916147</v>
      </c>
      <c r="L1020" s="8">
        <v>1</v>
      </c>
      <c r="M1020" s="9">
        <v>0</v>
      </c>
      <c r="N1020" s="8">
        <v>1</v>
      </c>
      <c r="O1020" s="9">
        <v>0</v>
      </c>
      <c r="P1020" s="9">
        <v>0</v>
      </c>
      <c r="Q1020" s="9">
        <v>0</v>
      </c>
      <c r="R1020" s="9">
        <v>0</v>
      </c>
      <c r="S1020" s="8">
        <v>628</v>
      </c>
      <c r="T1020" s="9">
        <v>17</v>
      </c>
      <c r="U1020" s="9">
        <f t="shared" si="169"/>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17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W1020+X1020+6</f>
        <v>33.730000000000004</v>
      </c>
      <c r="BN1020">
        <v>0</v>
      </c>
      <c r="BO1020">
        <v>0</v>
      </c>
      <c r="BP1020">
        <v>0</v>
      </c>
      <c r="BQ1020">
        <v>0</v>
      </c>
      <c r="BR1020">
        <v>1</v>
      </c>
      <c r="BS1020">
        <v>0</v>
      </c>
      <c r="BT1020">
        <v>0</v>
      </c>
      <c r="BU1020" s="17">
        <v>0</v>
      </c>
      <c r="BV1020">
        <v>0</v>
      </c>
      <c r="BW1020">
        <v>1</v>
      </c>
      <c r="BX1020">
        <v>0</v>
      </c>
      <c r="BY1020" s="17">
        <v>0</v>
      </c>
      <c r="BZ1020">
        <v>0</v>
      </c>
      <c r="CA1020">
        <v>0</v>
      </c>
      <c r="CB1020">
        <v>0</v>
      </c>
      <c r="CC1020">
        <v>0</v>
      </c>
      <c r="CD1020" s="17">
        <v>0</v>
      </c>
      <c r="CE1020">
        <v>0</v>
      </c>
      <c r="CF1020">
        <v>0</v>
      </c>
      <c r="CG1020">
        <v>1</v>
      </c>
      <c r="CH1020">
        <v>1</v>
      </c>
      <c r="CI1020">
        <v>0</v>
      </c>
      <c r="CJ1020">
        <v>1</v>
      </c>
      <c r="CK1020">
        <v>1</v>
      </c>
      <c r="CL1020">
        <v>1</v>
      </c>
      <c r="CM1020">
        <v>1</v>
      </c>
      <c r="CN1020">
        <v>1</v>
      </c>
      <c r="CO1020">
        <v>1</v>
      </c>
      <c r="CP1020" s="17">
        <v>0</v>
      </c>
      <c r="CQ1020">
        <v>0</v>
      </c>
      <c r="CR1020">
        <v>2</v>
      </c>
      <c r="CS1020">
        <v>0</v>
      </c>
      <c r="CT1020">
        <v>1</v>
      </c>
      <c r="CU1020">
        <v>33</v>
      </c>
      <c r="DA1020" s="33" t="s">
        <v>85</v>
      </c>
    </row>
    <row r="1021" spans="1:105" x14ac:dyDescent="0.25">
      <c r="A1021">
        <v>1020</v>
      </c>
      <c r="B1021">
        <v>70</v>
      </c>
      <c r="C1021" s="24" t="s">
        <v>4026</v>
      </c>
      <c r="D1021" s="12">
        <v>30</v>
      </c>
      <c r="E1021" s="13">
        <f t="shared" si="177"/>
        <v>3.8510911424903722</v>
      </c>
      <c r="F1021" s="7">
        <v>7.79</v>
      </c>
      <c r="G1021" s="7">
        <f t="shared" si="166"/>
        <v>26.148908857509628</v>
      </c>
      <c r="H1021" s="15">
        <f t="shared" si="167"/>
        <v>33.851091142490375</v>
      </c>
      <c r="I1021" s="11">
        <f>IFERROR(F1021/SQRT(F1021^2+U1021), "X")</f>
        <v>0.30080042974255133</v>
      </c>
      <c r="J1021" s="32">
        <f>IFERROR(SQRT((1-I1021^2)/U1021), "X")</f>
        <v>3.861366235462789E-2</v>
      </c>
      <c r="K1021" s="32">
        <f t="shared" si="168"/>
        <v>25.897569384017491</v>
      </c>
      <c r="L1021" s="8">
        <v>1</v>
      </c>
      <c r="M1021" s="9">
        <v>0</v>
      </c>
      <c r="N1021" s="8">
        <v>1</v>
      </c>
      <c r="O1021" s="9">
        <v>0</v>
      </c>
      <c r="P1021" s="9">
        <v>0</v>
      </c>
      <c r="Q1021" s="9">
        <v>0</v>
      </c>
      <c r="R1021" s="9">
        <v>0</v>
      </c>
      <c r="S1021" s="8">
        <v>628</v>
      </c>
      <c r="T1021" s="9">
        <v>17</v>
      </c>
      <c r="U1021" s="9">
        <f t="shared" si="169"/>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17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W1021+X1021+6</f>
        <v>33.730000000000004</v>
      </c>
      <c r="BN1021">
        <v>0</v>
      </c>
      <c r="BO1021">
        <v>0</v>
      </c>
      <c r="BP1021">
        <v>0</v>
      </c>
      <c r="BQ1021">
        <v>0</v>
      </c>
      <c r="BR1021">
        <v>1</v>
      </c>
      <c r="BS1021">
        <v>0</v>
      </c>
      <c r="BT1021">
        <v>0</v>
      </c>
      <c r="BU1021" s="17">
        <v>0</v>
      </c>
      <c r="BV1021">
        <v>0</v>
      </c>
      <c r="BW1021">
        <v>1</v>
      </c>
      <c r="BX1021">
        <v>0</v>
      </c>
      <c r="BY1021" s="17">
        <v>0</v>
      </c>
      <c r="BZ1021">
        <v>0</v>
      </c>
      <c r="CA1021">
        <v>0</v>
      </c>
      <c r="CB1021">
        <v>0</v>
      </c>
      <c r="CC1021">
        <v>0</v>
      </c>
      <c r="CD1021" s="17">
        <v>0</v>
      </c>
      <c r="CE1021">
        <v>0</v>
      </c>
      <c r="CF1021">
        <v>0</v>
      </c>
      <c r="CG1021">
        <v>1</v>
      </c>
      <c r="CH1021">
        <v>1</v>
      </c>
      <c r="CI1021">
        <v>0</v>
      </c>
      <c r="CJ1021">
        <v>1</v>
      </c>
      <c r="CK1021">
        <v>1</v>
      </c>
      <c r="CL1021">
        <v>1</v>
      </c>
      <c r="CM1021">
        <v>1</v>
      </c>
      <c r="CN1021">
        <v>1</v>
      </c>
      <c r="CO1021">
        <v>1</v>
      </c>
      <c r="CP1021" s="17">
        <v>0</v>
      </c>
      <c r="CQ1021">
        <v>0</v>
      </c>
      <c r="CR1021">
        <v>2</v>
      </c>
      <c r="CS1021">
        <v>0</v>
      </c>
      <c r="CT1021">
        <v>1</v>
      </c>
      <c r="CU1021">
        <v>33</v>
      </c>
      <c r="DA1021" s="33" t="s">
        <v>85</v>
      </c>
    </row>
    <row r="1022" spans="1:105" x14ac:dyDescent="0.25">
      <c r="A1022">
        <v>1021</v>
      </c>
      <c r="B1022">
        <v>70</v>
      </c>
      <c r="C1022" s="24" t="s">
        <v>4026</v>
      </c>
      <c r="D1022" s="12">
        <v>22.6</v>
      </c>
      <c r="E1022" s="13">
        <f t="shared" si="177"/>
        <v>3.53125</v>
      </c>
      <c r="F1022" s="7">
        <v>6.4</v>
      </c>
      <c r="G1022" s="7">
        <f t="shared" si="166"/>
        <v>19.068750000000001</v>
      </c>
      <c r="H1022" s="15">
        <f t="shared" si="167"/>
        <v>26.131250000000001</v>
      </c>
      <c r="I1022" s="11">
        <f>IFERROR(F1022/SQRT(F1022^2+U1022), "X")</f>
        <v>0.2510363772919374</v>
      </c>
      <c r="J1022" s="32">
        <f>IFERROR(SQRT((1-I1022^2)/U1022), "X")</f>
        <v>3.9224433951865215E-2</v>
      </c>
      <c r="K1022" s="32">
        <f t="shared" si="168"/>
        <v>25.494313091354314</v>
      </c>
      <c r="L1022" s="8">
        <v>1</v>
      </c>
      <c r="M1022" s="9">
        <v>0</v>
      </c>
      <c r="N1022" s="8">
        <v>1</v>
      </c>
      <c r="O1022" s="9">
        <v>0</v>
      </c>
      <c r="P1022" s="9">
        <v>0</v>
      </c>
      <c r="Q1022" s="9">
        <v>0</v>
      </c>
      <c r="R1022" s="9">
        <v>0</v>
      </c>
      <c r="S1022" s="8">
        <v>628</v>
      </c>
      <c r="T1022" s="9">
        <v>18</v>
      </c>
      <c r="U1022" s="9">
        <f t="shared" si="169"/>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17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W1022+X1022+6</f>
        <v>33.730000000000004</v>
      </c>
      <c r="BN1022">
        <v>0</v>
      </c>
      <c r="BO1022">
        <v>0</v>
      </c>
      <c r="BP1022">
        <v>0</v>
      </c>
      <c r="BQ1022">
        <v>0</v>
      </c>
      <c r="BR1022">
        <v>1</v>
      </c>
      <c r="BS1022">
        <v>0</v>
      </c>
      <c r="BT1022">
        <v>0</v>
      </c>
      <c r="BU1022" s="17">
        <v>0</v>
      </c>
      <c r="BV1022">
        <v>0</v>
      </c>
      <c r="BW1022">
        <v>1</v>
      </c>
      <c r="BX1022">
        <v>0</v>
      </c>
      <c r="BY1022" s="17">
        <v>0</v>
      </c>
      <c r="BZ1022">
        <v>0</v>
      </c>
      <c r="CA1022">
        <v>0</v>
      </c>
      <c r="CB1022">
        <v>0</v>
      </c>
      <c r="CC1022">
        <v>0</v>
      </c>
      <c r="CD1022" s="17">
        <v>0</v>
      </c>
      <c r="CE1022">
        <v>0</v>
      </c>
      <c r="CF1022">
        <v>0</v>
      </c>
      <c r="CG1022">
        <v>1</v>
      </c>
      <c r="CH1022">
        <v>1</v>
      </c>
      <c r="CI1022">
        <v>0</v>
      </c>
      <c r="CJ1022">
        <v>1</v>
      </c>
      <c r="CK1022">
        <v>1</v>
      </c>
      <c r="CL1022">
        <v>1</v>
      </c>
      <c r="CM1022">
        <v>1</v>
      </c>
      <c r="CN1022">
        <v>1</v>
      </c>
      <c r="CO1022">
        <v>1</v>
      </c>
      <c r="CP1022" s="17">
        <v>0</v>
      </c>
      <c r="CQ1022">
        <v>0</v>
      </c>
      <c r="CR1022">
        <v>2</v>
      </c>
      <c r="CS1022">
        <v>0</v>
      </c>
      <c r="CT1022">
        <v>1</v>
      </c>
      <c r="CU1022">
        <v>33</v>
      </c>
      <c r="DA1022" s="33" t="s">
        <v>85</v>
      </c>
    </row>
    <row r="1023" spans="1:105" x14ac:dyDescent="0.25">
      <c r="A1023">
        <v>1022</v>
      </c>
      <c r="B1023">
        <v>70</v>
      </c>
      <c r="C1023" s="24" t="s">
        <v>4026</v>
      </c>
      <c r="D1023" s="12">
        <v>22.3</v>
      </c>
      <c r="E1023" s="13">
        <f t="shared" si="177"/>
        <v>3.8911184784505326</v>
      </c>
      <c r="F1023" s="7">
        <v>5.7309999999999999</v>
      </c>
      <c r="G1023" s="7">
        <f t="shared" si="166"/>
        <v>18.408881521549468</v>
      </c>
      <c r="H1023" s="15">
        <f t="shared" si="167"/>
        <v>26.191118478450534</v>
      </c>
      <c r="I1023" s="11">
        <f>IFERROR(F1023/SQRT(F1023^2+U1023), "X")</f>
        <v>0.22621194998536645</v>
      </c>
      <c r="J1023" s="32">
        <f>IFERROR(SQRT((1-I1023^2)/U1023), "X")</f>
        <v>3.9471636710062201E-2</v>
      </c>
      <c r="K1023" s="32">
        <f t="shared" si="168"/>
        <v>25.334647441794012</v>
      </c>
      <c r="L1023" s="8">
        <v>1</v>
      </c>
      <c r="M1023" s="9">
        <v>0</v>
      </c>
      <c r="N1023" s="8">
        <v>1</v>
      </c>
      <c r="O1023" s="9">
        <v>0</v>
      </c>
      <c r="P1023" s="9">
        <v>0</v>
      </c>
      <c r="Q1023" s="9">
        <v>0</v>
      </c>
      <c r="R1023" s="9">
        <v>0</v>
      </c>
      <c r="S1023" s="8">
        <v>628</v>
      </c>
      <c r="T1023" s="9">
        <v>18</v>
      </c>
      <c r="U1023" s="9">
        <f t="shared" si="169"/>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17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W1023+X1023+6</f>
        <v>33.730000000000004</v>
      </c>
      <c r="BN1023">
        <v>0</v>
      </c>
      <c r="BO1023">
        <v>0</v>
      </c>
      <c r="BP1023">
        <v>0</v>
      </c>
      <c r="BQ1023">
        <v>0</v>
      </c>
      <c r="BR1023">
        <v>1</v>
      </c>
      <c r="BS1023">
        <v>0</v>
      </c>
      <c r="BT1023">
        <v>0</v>
      </c>
      <c r="BU1023" s="17">
        <v>0</v>
      </c>
      <c r="BV1023">
        <v>0</v>
      </c>
      <c r="BW1023">
        <v>1</v>
      </c>
      <c r="BX1023">
        <v>0</v>
      </c>
      <c r="BY1023" s="17">
        <v>0</v>
      </c>
      <c r="BZ1023">
        <v>0</v>
      </c>
      <c r="CA1023">
        <v>0</v>
      </c>
      <c r="CB1023">
        <v>0</v>
      </c>
      <c r="CC1023">
        <v>0</v>
      </c>
      <c r="CD1023" s="17">
        <v>0</v>
      </c>
      <c r="CE1023">
        <v>0</v>
      </c>
      <c r="CF1023">
        <v>0</v>
      </c>
      <c r="CG1023">
        <v>1</v>
      </c>
      <c r="CH1023">
        <v>1</v>
      </c>
      <c r="CI1023">
        <v>0</v>
      </c>
      <c r="CJ1023">
        <v>1</v>
      </c>
      <c r="CK1023">
        <v>1</v>
      </c>
      <c r="CL1023">
        <v>1</v>
      </c>
      <c r="CM1023">
        <v>1</v>
      </c>
      <c r="CN1023">
        <v>1</v>
      </c>
      <c r="CO1023">
        <v>1</v>
      </c>
      <c r="CP1023" s="17">
        <v>0</v>
      </c>
      <c r="CQ1023">
        <v>0</v>
      </c>
      <c r="CR1023">
        <v>2</v>
      </c>
      <c r="CS1023">
        <v>0</v>
      </c>
      <c r="CT1023">
        <v>1</v>
      </c>
      <c r="CU1023">
        <v>33</v>
      </c>
      <c r="DA1023" s="33" t="s">
        <v>85</v>
      </c>
    </row>
    <row r="1024" spans="1:105" x14ac:dyDescent="0.25">
      <c r="A1024">
        <v>1023</v>
      </c>
      <c r="B1024">
        <v>70</v>
      </c>
      <c r="C1024" s="24" t="s">
        <v>4026</v>
      </c>
      <c r="D1024" s="12">
        <v>6.37</v>
      </c>
      <c r="E1024" s="13">
        <f t="shared" si="177"/>
        <v>1.1200984701951819</v>
      </c>
      <c r="F1024" s="7">
        <v>5.6870000000000003</v>
      </c>
      <c r="G1024" s="7">
        <f t="shared" si="166"/>
        <v>5.2499015298048182</v>
      </c>
      <c r="H1024" s="15">
        <f t="shared" si="167"/>
        <v>7.490098470195182</v>
      </c>
      <c r="I1024" s="11">
        <f>IFERROR(F1024/SQRT(F1024^2+U1024), "X")</f>
        <v>0.29631772152133901</v>
      </c>
      <c r="J1024" s="32">
        <f>IFERROR(SQRT((1-I1024^2)/U1024), "X")</f>
        <v>5.2104399775160716E-2</v>
      </c>
      <c r="K1024" s="32">
        <f t="shared" si="168"/>
        <v>19.192237206745858</v>
      </c>
      <c r="L1024" s="8">
        <v>1</v>
      </c>
      <c r="M1024" s="9">
        <v>0</v>
      </c>
      <c r="N1024" s="8">
        <v>1</v>
      </c>
      <c r="O1024" s="9">
        <v>0</v>
      </c>
      <c r="P1024" s="9">
        <v>0</v>
      </c>
      <c r="Q1024" s="9">
        <v>0</v>
      </c>
      <c r="R1024" s="9">
        <v>0</v>
      </c>
      <c r="S1024" s="8">
        <v>347</v>
      </c>
      <c r="T1024" s="9">
        <v>10</v>
      </c>
      <c r="U1024" s="9">
        <f t="shared" si="169"/>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W1024+X1024+6</f>
        <v>33.730000000000004</v>
      </c>
      <c r="BN1024">
        <v>1</v>
      </c>
      <c r="BO1024">
        <v>0</v>
      </c>
      <c r="BP1024">
        <v>0</v>
      </c>
      <c r="BQ1024">
        <v>0</v>
      </c>
      <c r="BR1024">
        <v>0</v>
      </c>
      <c r="BS1024">
        <v>0</v>
      </c>
      <c r="BT1024">
        <v>0</v>
      </c>
      <c r="BU1024" s="17">
        <v>0</v>
      </c>
      <c r="BV1024">
        <v>0</v>
      </c>
      <c r="BW1024">
        <v>0</v>
      </c>
      <c r="BX1024">
        <v>1</v>
      </c>
      <c r="BY1024" s="17">
        <v>0</v>
      </c>
      <c r="BZ1024">
        <v>0</v>
      </c>
      <c r="CA1024">
        <v>0</v>
      </c>
      <c r="CB1024">
        <v>0</v>
      </c>
      <c r="CC1024">
        <v>0</v>
      </c>
      <c r="CD1024" s="17">
        <v>0</v>
      </c>
      <c r="CE1024">
        <v>0</v>
      </c>
      <c r="CF1024">
        <v>0</v>
      </c>
      <c r="CG1024">
        <v>1</v>
      </c>
      <c r="CH1024">
        <v>1</v>
      </c>
      <c r="CI1024">
        <v>0</v>
      </c>
      <c r="CJ1024">
        <v>1</v>
      </c>
      <c r="CK1024">
        <v>1</v>
      </c>
      <c r="CL1024">
        <v>1</v>
      </c>
      <c r="CM1024">
        <v>0</v>
      </c>
      <c r="CN1024">
        <v>0</v>
      </c>
      <c r="CO1024">
        <v>1</v>
      </c>
      <c r="CP1024" s="17">
        <v>0</v>
      </c>
      <c r="CQ1024">
        <v>0</v>
      </c>
      <c r="CR1024">
        <v>2</v>
      </c>
      <c r="CS1024">
        <v>0</v>
      </c>
      <c r="CT1024">
        <v>1</v>
      </c>
      <c r="CU1024">
        <v>33</v>
      </c>
      <c r="DA1024" s="33" t="s">
        <v>85</v>
      </c>
    </row>
    <row r="1025" spans="1:105" x14ac:dyDescent="0.25">
      <c r="A1025">
        <v>1024</v>
      </c>
      <c r="B1025">
        <v>70</v>
      </c>
      <c r="C1025" s="24" t="s">
        <v>4026</v>
      </c>
      <c r="D1025" s="12">
        <v>8.89</v>
      </c>
      <c r="E1025" s="13">
        <f t="shared" si="177"/>
        <v>1.1154328732747805</v>
      </c>
      <c r="F1025" s="7">
        <v>7.97</v>
      </c>
      <c r="G1025" s="7">
        <f t="shared" si="166"/>
        <v>7.7745671267252199</v>
      </c>
      <c r="H1025" s="15">
        <f t="shared" si="167"/>
        <v>10.005432873274781</v>
      </c>
      <c r="I1025" s="11">
        <f>IFERROR(F1025/SQRT(F1025^2+U1025), "X")</f>
        <v>0.43641211105203109</v>
      </c>
      <c r="J1025" s="32">
        <f>IFERROR(SQRT((1-I1025^2)/U1025), "X")</f>
        <v>5.4756852076791866E-2</v>
      </c>
      <c r="K1025" s="32">
        <f t="shared" si="168"/>
        <v>18.262554585818489</v>
      </c>
      <c r="L1025" s="8">
        <v>1</v>
      </c>
      <c r="M1025" s="9">
        <v>0</v>
      </c>
      <c r="N1025" s="8">
        <v>1</v>
      </c>
      <c r="O1025" s="9">
        <v>0</v>
      </c>
      <c r="P1025" s="9">
        <v>0</v>
      </c>
      <c r="Q1025" s="9">
        <v>0</v>
      </c>
      <c r="R1025" s="9">
        <v>0</v>
      </c>
      <c r="S1025" s="8">
        <v>281</v>
      </c>
      <c r="T1025" s="9">
        <v>10</v>
      </c>
      <c r="U1025" s="9">
        <f t="shared" si="169"/>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W1025+X1025+6</f>
        <v>33.730000000000004</v>
      </c>
      <c r="BN1025">
        <v>1</v>
      </c>
      <c r="BO1025">
        <v>0</v>
      </c>
      <c r="BP1025">
        <v>0</v>
      </c>
      <c r="BQ1025">
        <v>0</v>
      </c>
      <c r="BR1025">
        <v>0</v>
      </c>
      <c r="BS1025">
        <v>0</v>
      </c>
      <c r="BT1025">
        <v>0</v>
      </c>
      <c r="BU1025" s="17">
        <v>0</v>
      </c>
      <c r="BV1025">
        <v>0</v>
      </c>
      <c r="BW1025">
        <v>0</v>
      </c>
      <c r="BX1025">
        <v>1</v>
      </c>
      <c r="BY1025" s="17">
        <v>0</v>
      </c>
      <c r="BZ1025">
        <v>0</v>
      </c>
      <c r="CA1025">
        <v>0</v>
      </c>
      <c r="CB1025">
        <v>0</v>
      </c>
      <c r="CC1025">
        <v>0</v>
      </c>
      <c r="CD1025" s="17">
        <v>0</v>
      </c>
      <c r="CE1025">
        <v>0</v>
      </c>
      <c r="CF1025">
        <v>0</v>
      </c>
      <c r="CG1025">
        <v>1</v>
      </c>
      <c r="CH1025">
        <v>1</v>
      </c>
      <c r="CI1025">
        <v>0</v>
      </c>
      <c r="CJ1025">
        <v>1</v>
      </c>
      <c r="CK1025">
        <v>1</v>
      </c>
      <c r="CL1025">
        <v>1</v>
      </c>
      <c r="CM1025">
        <v>0</v>
      </c>
      <c r="CN1025">
        <v>0</v>
      </c>
      <c r="CO1025">
        <v>1</v>
      </c>
      <c r="CP1025" s="17">
        <v>0</v>
      </c>
      <c r="CQ1025">
        <v>0</v>
      </c>
      <c r="CR1025">
        <v>2</v>
      </c>
      <c r="CS1025">
        <v>0</v>
      </c>
      <c r="CT1025">
        <v>1</v>
      </c>
      <c r="CU1025">
        <v>33</v>
      </c>
      <c r="DA1025" s="33" t="s">
        <v>85</v>
      </c>
    </row>
    <row r="1026" spans="1:105" x14ac:dyDescent="0.25">
      <c r="A1026">
        <v>1025</v>
      </c>
      <c r="B1026">
        <v>70</v>
      </c>
      <c r="C1026" s="24" t="s">
        <v>4026</v>
      </c>
      <c r="D1026" s="12">
        <v>16.399999999999999</v>
      </c>
      <c r="E1026" s="13">
        <f t="shared" si="177"/>
        <v>5.8217962371316991</v>
      </c>
      <c r="F1026" s="7">
        <v>2.8170000000000002</v>
      </c>
      <c r="G1026" s="7">
        <f t="shared" ref="G1026:G1089" si="178">D1026-E1026</f>
        <v>10.578203762868299</v>
      </c>
      <c r="H1026" s="15">
        <f t="shared" ref="H1026:H1089" si="179">D1026+E1026</f>
        <v>22.221796237131699</v>
      </c>
      <c r="I1026" s="11">
        <f>IFERROR(F1026/SQRT(F1026^2+U1026), "X")</f>
        <v>0.1518967044694732</v>
      </c>
      <c r="J1026" s="32">
        <f>IFERROR(SQRT((1-I1026^2)/U1026), "X")</f>
        <v>5.3921442836163715E-2</v>
      </c>
      <c r="K1026" s="32">
        <f t="shared" ref="K1026:K1089" si="180">IFERROR(1/J1026, "X")</f>
        <v>18.545497809441514</v>
      </c>
      <c r="L1026" s="8">
        <v>1</v>
      </c>
      <c r="M1026" s="9">
        <v>0</v>
      </c>
      <c r="N1026" s="8">
        <v>1</v>
      </c>
      <c r="O1026" s="9">
        <v>0</v>
      </c>
      <c r="P1026" s="9">
        <v>0</v>
      </c>
      <c r="Q1026" s="9">
        <v>0</v>
      </c>
      <c r="R1026" s="9">
        <v>0</v>
      </c>
      <c r="S1026" s="8">
        <v>347</v>
      </c>
      <c r="T1026" s="9">
        <v>10</v>
      </c>
      <c r="U1026" s="9">
        <f t="shared" ref="U1026:U1089" si="181">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W1026+X1026+6</f>
        <v>33.730000000000004</v>
      </c>
      <c r="BN1026">
        <v>0</v>
      </c>
      <c r="BO1026">
        <v>0</v>
      </c>
      <c r="BP1026">
        <v>0</v>
      </c>
      <c r="BQ1026">
        <v>0</v>
      </c>
      <c r="BR1026">
        <v>1</v>
      </c>
      <c r="BS1026">
        <v>0</v>
      </c>
      <c r="BT1026">
        <v>0</v>
      </c>
      <c r="BU1026" s="17">
        <v>0</v>
      </c>
      <c r="BV1026">
        <v>0</v>
      </c>
      <c r="BW1026">
        <v>1</v>
      </c>
      <c r="BX1026">
        <v>0</v>
      </c>
      <c r="BY1026" s="17">
        <v>0</v>
      </c>
      <c r="BZ1026">
        <v>0</v>
      </c>
      <c r="CA1026">
        <v>0</v>
      </c>
      <c r="CB1026">
        <v>0</v>
      </c>
      <c r="CC1026">
        <v>0</v>
      </c>
      <c r="CD1026" s="17">
        <v>0</v>
      </c>
      <c r="CE1026">
        <v>0</v>
      </c>
      <c r="CF1026">
        <v>0</v>
      </c>
      <c r="CG1026">
        <v>1</v>
      </c>
      <c r="CH1026">
        <v>1</v>
      </c>
      <c r="CI1026">
        <v>0</v>
      </c>
      <c r="CJ1026">
        <v>1</v>
      </c>
      <c r="CK1026">
        <v>1</v>
      </c>
      <c r="CL1026">
        <v>1</v>
      </c>
      <c r="CM1026">
        <v>0</v>
      </c>
      <c r="CN1026">
        <v>0</v>
      </c>
      <c r="CO1026">
        <v>1</v>
      </c>
      <c r="CP1026" s="17">
        <v>0</v>
      </c>
      <c r="CQ1026">
        <v>0</v>
      </c>
      <c r="CR1026">
        <v>2</v>
      </c>
      <c r="CS1026">
        <v>0</v>
      </c>
      <c r="CT1026">
        <v>1</v>
      </c>
      <c r="CU1026">
        <v>33</v>
      </c>
      <c r="DA1026" s="33" t="s">
        <v>85</v>
      </c>
    </row>
    <row r="1027" spans="1:105" x14ac:dyDescent="0.25">
      <c r="A1027">
        <v>1026</v>
      </c>
      <c r="B1027">
        <v>70</v>
      </c>
      <c r="C1027" s="24" t="s">
        <v>4026</v>
      </c>
      <c r="D1027" s="12">
        <v>27.5</v>
      </c>
      <c r="E1027" s="13">
        <f t="shared" si="177"/>
        <v>5.1162790697674421</v>
      </c>
      <c r="F1027" s="7">
        <v>5.375</v>
      </c>
      <c r="G1027" s="7">
        <f t="shared" si="178"/>
        <v>22.383720930232556</v>
      </c>
      <c r="H1027" s="15">
        <f t="shared" si="179"/>
        <v>32.616279069767444</v>
      </c>
      <c r="I1027" s="11">
        <f>IFERROR(F1027/SQRT(F1027^2+U1027), "X")</f>
        <v>0.31090114536848695</v>
      </c>
      <c r="J1027" s="32">
        <f>IFERROR(SQRT((1-I1027^2)/U1027), "X")</f>
        <v>5.7842073556927817E-2</v>
      </c>
      <c r="K1027" s="32">
        <f t="shared" si="180"/>
        <v>17.288453516726126</v>
      </c>
      <c r="L1027" s="8">
        <v>1</v>
      </c>
      <c r="M1027" s="9">
        <v>0</v>
      </c>
      <c r="N1027" s="8">
        <v>1</v>
      </c>
      <c r="O1027" s="9">
        <v>0</v>
      </c>
      <c r="P1027" s="9">
        <v>0</v>
      </c>
      <c r="Q1027" s="9">
        <v>0</v>
      </c>
      <c r="R1027" s="9">
        <v>0</v>
      </c>
      <c r="S1027" s="8">
        <v>281</v>
      </c>
      <c r="T1027" s="9">
        <v>10</v>
      </c>
      <c r="U1027" s="9">
        <f t="shared" si="181"/>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W1027+X1027+6</f>
        <v>33.730000000000004</v>
      </c>
      <c r="BN1027">
        <v>0</v>
      </c>
      <c r="BO1027">
        <v>0</v>
      </c>
      <c r="BP1027">
        <v>0</v>
      </c>
      <c r="BQ1027">
        <v>0</v>
      </c>
      <c r="BR1027">
        <v>1</v>
      </c>
      <c r="BS1027">
        <v>0</v>
      </c>
      <c r="BT1027">
        <v>0</v>
      </c>
      <c r="BU1027" s="17">
        <v>0</v>
      </c>
      <c r="BV1027">
        <v>0</v>
      </c>
      <c r="BW1027">
        <v>1</v>
      </c>
      <c r="BX1027">
        <v>0</v>
      </c>
      <c r="BY1027" s="17">
        <v>0</v>
      </c>
      <c r="BZ1027">
        <v>0</v>
      </c>
      <c r="CA1027">
        <v>0</v>
      </c>
      <c r="CB1027">
        <v>0</v>
      </c>
      <c r="CC1027">
        <v>0</v>
      </c>
      <c r="CD1027" s="17">
        <v>0</v>
      </c>
      <c r="CE1027">
        <v>0</v>
      </c>
      <c r="CF1027">
        <v>0</v>
      </c>
      <c r="CG1027">
        <v>1</v>
      </c>
      <c r="CH1027">
        <v>1</v>
      </c>
      <c r="CI1027">
        <v>0</v>
      </c>
      <c r="CJ1027">
        <v>1</v>
      </c>
      <c r="CK1027">
        <v>1</v>
      </c>
      <c r="CL1027">
        <v>1</v>
      </c>
      <c r="CM1027">
        <v>0</v>
      </c>
      <c r="CN1027">
        <v>0</v>
      </c>
      <c r="CO1027">
        <v>1</v>
      </c>
      <c r="CP1027" s="17">
        <v>0</v>
      </c>
      <c r="CQ1027">
        <v>0</v>
      </c>
      <c r="CR1027">
        <v>2</v>
      </c>
      <c r="CS1027">
        <v>0</v>
      </c>
      <c r="CT1027">
        <v>1</v>
      </c>
      <c r="CU1027">
        <v>33</v>
      </c>
      <c r="DA1027" s="33" t="s">
        <v>85</v>
      </c>
    </row>
    <row r="1028" spans="1:105" x14ac:dyDescent="0.25">
      <c r="A1028">
        <v>1027</v>
      </c>
      <c r="B1028">
        <v>70</v>
      </c>
      <c r="C1028" s="24" t="s">
        <v>4026</v>
      </c>
      <c r="D1028" s="12">
        <v>12.1</v>
      </c>
      <c r="E1028" s="13">
        <f t="shared" si="177"/>
        <v>11.329588014981272</v>
      </c>
      <c r="F1028" s="7">
        <v>1.0680000000000001</v>
      </c>
      <c r="G1028" s="7">
        <f t="shared" si="178"/>
        <v>0.77041198501872721</v>
      </c>
      <c r="H1028" s="15">
        <f t="shared" si="179"/>
        <v>23.42958801498127</v>
      </c>
      <c r="I1028" s="11">
        <f>IFERROR(F1028/SQRT(F1028^2+U1028), "X")</f>
        <v>5.8165532656837944E-2</v>
      </c>
      <c r="J1028" s="32">
        <f>IFERROR(SQRT((1-I1028^2)/U1028), "X")</f>
        <v>5.4462109229249003E-2</v>
      </c>
      <c r="K1028" s="32">
        <f t="shared" si="180"/>
        <v>18.361389489905172</v>
      </c>
      <c r="L1028" s="8">
        <v>1</v>
      </c>
      <c r="M1028" s="9">
        <v>0</v>
      </c>
      <c r="N1028" s="8">
        <v>1</v>
      </c>
      <c r="O1028" s="9">
        <v>0</v>
      </c>
      <c r="P1028" s="9">
        <v>0</v>
      </c>
      <c r="Q1028" s="9">
        <v>0</v>
      </c>
      <c r="R1028" s="9">
        <v>0</v>
      </c>
      <c r="S1028" s="8">
        <v>347</v>
      </c>
      <c r="T1028" s="9">
        <v>10</v>
      </c>
      <c r="U1028" s="9">
        <f t="shared" si="181"/>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W1028+X1028+6</f>
        <v>33.730000000000004</v>
      </c>
      <c r="BN1028">
        <v>0</v>
      </c>
      <c r="BO1028">
        <v>0</v>
      </c>
      <c r="BP1028">
        <v>0</v>
      </c>
      <c r="BQ1028">
        <v>0</v>
      </c>
      <c r="BR1028">
        <v>1</v>
      </c>
      <c r="BS1028">
        <v>0</v>
      </c>
      <c r="BT1028">
        <v>0</v>
      </c>
      <c r="BU1028" s="17">
        <v>0</v>
      </c>
      <c r="BV1028">
        <v>0</v>
      </c>
      <c r="BW1028">
        <v>1</v>
      </c>
      <c r="BX1028">
        <v>0</v>
      </c>
      <c r="BY1028" s="17">
        <v>0</v>
      </c>
      <c r="BZ1028">
        <v>0</v>
      </c>
      <c r="CA1028">
        <v>0</v>
      </c>
      <c r="CB1028">
        <v>0</v>
      </c>
      <c r="CC1028">
        <v>0</v>
      </c>
      <c r="CD1028" s="17">
        <v>0</v>
      </c>
      <c r="CE1028">
        <v>0</v>
      </c>
      <c r="CF1028">
        <v>0</v>
      </c>
      <c r="CG1028">
        <v>1</v>
      </c>
      <c r="CH1028">
        <v>1</v>
      </c>
      <c r="CI1028">
        <v>0</v>
      </c>
      <c r="CJ1028">
        <v>1</v>
      </c>
      <c r="CK1028">
        <v>1</v>
      </c>
      <c r="CL1028">
        <v>1</v>
      </c>
      <c r="CM1028">
        <v>0</v>
      </c>
      <c r="CN1028">
        <v>0</v>
      </c>
      <c r="CO1028">
        <v>1</v>
      </c>
      <c r="CP1028" s="17">
        <v>0</v>
      </c>
      <c r="CQ1028">
        <v>0</v>
      </c>
      <c r="CR1028">
        <v>2</v>
      </c>
      <c r="CS1028">
        <v>0</v>
      </c>
      <c r="CT1028">
        <v>1</v>
      </c>
      <c r="CU1028">
        <v>33</v>
      </c>
      <c r="DA1028" s="33" t="s">
        <v>85</v>
      </c>
    </row>
    <row r="1029" spans="1:105" x14ac:dyDescent="0.25">
      <c r="A1029">
        <v>1028</v>
      </c>
      <c r="B1029">
        <v>70</v>
      </c>
      <c r="C1029" s="24" t="s">
        <v>4026</v>
      </c>
      <c r="D1029" s="12">
        <v>31.6</v>
      </c>
      <c r="E1029" s="13">
        <f t="shared" si="177"/>
        <v>4.394381866221666</v>
      </c>
      <c r="F1029" s="7">
        <v>7.1909999999999998</v>
      </c>
      <c r="G1029" s="7">
        <f t="shared" si="178"/>
        <v>27.205618133778337</v>
      </c>
      <c r="H1029" s="15">
        <f t="shared" si="179"/>
        <v>35.994381866221666</v>
      </c>
      <c r="I1029" s="11">
        <f>IFERROR(F1029/SQRT(F1029^2+U1029), "X")</f>
        <v>0.4009190418291817</v>
      </c>
      <c r="J1029" s="32">
        <f>IFERROR(SQRT((1-I1029^2)/U1029), "X")</f>
        <v>5.5752891368263349E-2</v>
      </c>
      <c r="K1029" s="32">
        <f t="shared" si="180"/>
        <v>17.936289499224749</v>
      </c>
      <c r="L1029" s="8">
        <v>1</v>
      </c>
      <c r="M1029" s="9">
        <v>0</v>
      </c>
      <c r="N1029" s="8">
        <v>1</v>
      </c>
      <c r="O1029" s="9">
        <v>0</v>
      </c>
      <c r="P1029" s="9">
        <v>0</v>
      </c>
      <c r="Q1029" s="9">
        <v>0</v>
      </c>
      <c r="R1029" s="9">
        <v>0</v>
      </c>
      <c r="S1029" s="8">
        <v>281</v>
      </c>
      <c r="T1029" s="9">
        <v>10</v>
      </c>
      <c r="U1029" s="9">
        <f t="shared" si="181"/>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W1029+X1029+6</f>
        <v>33.730000000000004</v>
      </c>
      <c r="BN1029">
        <v>0</v>
      </c>
      <c r="BO1029">
        <v>0</v>
      </c>
      <c r="BP1029">
        <v>0</v>
      </c>
      <c r="BQ1029">
        <v>0</v>
      </c>
      <c r="BR1029">
        <v>1</v>
      </c>
      <c r="BS1029">
        <v>0</v>
      </c>
      <c r="BT1029">
        <v>0</v>
      </c>
      <c r="BU1029" s="17">
        <v>0</v>
      </c>
      <c r="BV1029">
        <v>0</v>
      </c>
      <c r="BW1029">
        <v>1</v>
      </c>
      <c r="BX1029">
        <v>0</v>
      </c>
      <c r="BY1029" s="17">
        <v>0</v>
      </c>
      <c r="BZ1029">
        <v>0</v>
      </c>
      <c r="CA1029">
        <v>0</v>
      </c>
      <c r="CB1029">
        <v>0</v>
      </c>
      <c r="CC1029">
        <v>0</v>
      </c>
      <c r="CD1029" s="17">
        <v>0</v>
      </c>
      <c r="CE1029">
        <v>0</v>
      </c>
      <c r="CF1029">
        <v>0</v>
      </c>
      <c r="CG1029">
        <v>1</v>
      </c>
      <c r="CH1029">
        <v>1</v>
      </c>
      <c r="CI1029">
        <v>0</v>
      </c>
      <c r="CJ1029">
        <v>1</v>
      </c>
      <c r="CK1029">
        <v>1</v>
      </c>
      <c r="CL1029">
        <v>1</v>
      </c>
      <c r="CM1029">
        <v>0</v>
      </c>
      <c r="CN1029">
        <v>0</v>
      </c>
      <c r="CO1029">
        <v>1</v>
      </c>
      <c r="CP1029" s="17">
        <v>0</v>
      </c>
      <c r="CQ1029">
        <v>0</v>
      </c>
      <c r="CR1029">
        <v>2</v>
      </c>
      <c r="CS1029">
        <v>0</v>
      </c>
      <c r="CT1029">
        <v>1</v>
      </c>
      <c r="CU1029">
        <v>33</v>
      </c>
      <c r="DA1029" s="33" t="s">
        <v>85</v>
      </c>
    </row>
    <row r="1030" spans="1:105" x14ac:dyDescent="0.25">
      <c r="A1030">
        <v>1029</v>
      </c>
      <c r="B1030">
        <v>70</v>
      </c>
      <c r="C1030" s="24" t="s">
        <v>4026</v>
      </c>
      <c r="D1030" s="12">
        <v>6.66</v>
      </c>
      <c r="E1030" s="13">
        <f t="shared" si="177"/>
        <v>1.1388508891928866</v>
      </c>
      <c r="F1030" s="7">
        <v>5.8479999999999999</v>
      </c>
      <c r="G1030" s="7">
        <f t="shared" si="178"/>
        <v>5.521149110807114</v>
      </c>
      <c r="H1030" s="15">
        <f t="shared" si="179"/>
        <v>7.7988508891928863</v>
      </c>
      <c r="I1030" s="11">
        <f>IFERROR(F1030/SQRT(F1030^2+U1030), "X")</f>
        <v>0.30643468951102304</v>
      </c>
      <c r="J1030" s="32">
        <f>IFERROR(SQRT((1-I1030^2)/U1030), "X")</f>
        <v>5.2399912707083281E-2</v>
      </c>
      <c r="K1030" s="32">
        <f t="shared" si="180"/>
        <v>19.084001257597947</v>
      </c>
      <c r="L1030" s="8">
        <v>1</v>
      </c>
      <c r="M1030" s="9">
        <v>0</v>
      </c>
      <c r="N1030" s="8">
        <v>1</v>
      </c>
      <c r="O1030" s="9">
        <v>0</v>
      </c>
      <c r="P1030" s="9">
        <v>0</v>
      </c>
      <c r="Q1030" s="9">
        <v>0</v>
      </c>
      <c r="R1030" s="9">
        <v>0</v>
      </c>
      <c r="S1030" s="8">
        <v>347</v>
      </c>
      <c r="T1030" s="9">
        <v>16</v>
      </c>
      <c r="U1030" s="9">
        <f t="shared" si="181"/>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W1030+X1030+6</f>
        <v>33.730000000000004</v>
      </c>
      <c r="BN1030">
        <v>1</v>
      </c>
      <c r="BO1030">
        <v>0</v>
      </c>
      <c r="BP1030">
        <v>0</v>
      </c>
      <c r="BQ1030">
        <v>0</v>
      </c>
      <c r="BR1030">
        <v>0</v>
      </c>
      <c r="BS1030">
        <v>0</v>
      </c>
      <c r="BT1030">
        <v>0</v>
      </c>
      <c r="BU1030" s="17">
        <v>0</v>
      </c>
      <c r="BV1030">
        <v>0</v>
      </c>
      <c r="BW1030">
        <v>0</v>
      </c>
      <c r="BX1030">
        <v>1</v>
      </c>
      <c r="BY1030" s="17">
        <v>0</v>
      </c>
      <c r="BZ1030">
        <v>0</v>
      </c>
      <c r="CA1030">
        <v>0</v>
      </c>
      <c r="CB1030">
        <v>0</v>
      </c>
      <c r="CC1030">
        <v>0</v>
      </c>
      <c r="CD1030" s="17">
        <v>0</v>
      </c>
      <c r="CE1030">
        <v>0</v>
      </c>
      <c r="CF1030">
        <v>0</v>
      </c>
      <c r="CG1030">
        <v>1</v>
      </c>
      <c r="CH1030">
        <v>1</v>
      </c>
      <c r="CI1030">
        <v>0</v>
      </c>
      <c r="CJ1030">
        <v>1</v>
      </c>
      <c r="CK1030">
        <v>1</v>
      </c>
      <c r="CL1030">
        <v>1</v>
      </c>
      <c r="CM1030">
        <v>0</v>
      </c>
      <c r="CN1030">
        <v>1</v>
      </c>
      <c r="CO1030">
        <v>1</v>
      </c>
      <c r="CP1030" s="17">
        <v>0</v>
      </c>
      <c r="CQ1030">
        <v>0</v>
      </c>
      <c r="CR1030">
        <v>2</v>
      </c>
      <c r="CS1030">
        <v>0</v>
      </c>
      <c r="CT1030">
        <v>1</v>
      </c>
      <c r="CU1030">
        <v>33</v>
      </c>
      <c r="DA1030" s="33" t="s">
        <v>85</v>
      </c>
    </row>
    <row r="1031" spans="1:105" x14ac:dyDescent="0.25">
      <c r="A1031">
        <v>1030</v>
      </c>
      <c r="B1031">
        <v>70</v>
      </c>
      <c r="C1031" s="24" t="s">
        <v>4026</v>
      </c>
      <c r="D1031" s="12">
        <v>9.08</v>
      </c>
      <c r="E1031" s="13">
        <f t="shared" si="177"/>
        <v>1.1167138113393187</v>
      </c>
      <c r="F1031" s="7">
        <v>8.1310000000000002</v>
      </c>
      <c r="G1031" s="7">
        <f t="shared" si="178"/>
        <v>7.9632861886606818</v>
      </c>
      <c r="H1031" s="15">
        <f t="shared" si="179"/>
        <v>10.196713811339318</v>
      </c>
      <c r="I1031" s="11">
        <f>IFERROR(F1031/SQRT(F1031^2+U1031), "X")</f>
        <v>0.44752009525633424</v>
      </c>
      <c r="J1031" s="32">
        <f>IFERROR(SQRT((1-I1031^2)/U1031), "X")</f>
        <v>5.5038752337514964E-2</v>
      </c>
      <c r="K1031" s="32">
        <f t="shared" si="180"/>
        <v>18.169016511633206</v>
      </c>
      <c r="L1031" s="8">
        <v>1</v>
      </c>
      <c r="M1031" s="9">
        <v>0</v>
      </c>
      <c r="N1031" s="8">
        <v>1</v>
      </c>
      <c r="O1031" s="9">
        <v>0</v>
      </c>
      <c r="P1031" s="9">
        <v>0</v>
      </c>
      <c r="Q1031" s="9">
        <v>0</v>
      </c>
      <c r="R1031" s="9">
        <v>0</v>
      </c>
      <c r="S1031" s="8">
        <v>281</v>
      </c>
      <c r="T1031" s="9">
        <v>16</v>
      </c>
      <c r="U1031" s="9">
        <f t="shared" si="181"/>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W1031+X1031+6</f>
        <v>33.730000000000004</v>
      </c>
      <c r="BN1031">
        <v>1</v>
      </c>
      <c r="BO1031">
        <v>0</v>
      </c>
      <c r="BP1031">
        <v>0</v>
      </c>
      <c r="BQ1031">
        <v>0</v>
      </c>
      <c r="BR1031">
        <v>0</v>
      </c>
      <c r="BS1031">
        <v>0</v>
      </c>
      <c r="BT1031">
        <v>0</v>
      </c>
      <c r="BU1031" s="17">
        <v>0</v>
      </c>
      <c r="BV1031">
        <v>0</v>
      </c>
      <c r="BW1031">
        <v>0</v>
      </c>
      <c r="BX1031">
        <v>1</v>
      </c>
      <c r="BY1031" s="17">
        <v>0</v>
      </c>
      <c r="BZ1031">
        <v>0</v>
      </c>
      <c r="CA1031">
        <v>0</v>
      </c>
      <c r="CB1031">
        <v>0</v>
      </c>
      <c r="CC1031">
        <v>0</v>
      </c>
      <c r="CD1031" s="17">
        <v>0</v>
      </c>
      <c r="CE1031">
        <v>0</v>
      </c>
      <c r="CF1031">
        <v>0</v>
      </c>
      <c r="CG1031">
        <v>1</v>
      </c>
      <c r="CH1031">
        <v>1</v>
      </c>
      <c r="CI1031">
        <v>0</v>
      </c>
      <c r="CJ1031">
        <v>1</v>
      </c>
      <c r="CK1031">
        <v>1</v>
      </c>
      <c r="CL1031">
        <v>1</v>
      </c>
      <c r="CM1031">
        <v>0</v>
      </c>
      <c r="CN1031">
        <v>1</v>
      </c>
      <c r="CO1031">
        <v>1</v>
      </c>
      <c r="CP1031" s="17">
        <v>0</v>
      </c>
      <c r="CQ1031">
        <v>0</v>
      </c>
      <c r="CR1031">
        <v>2</v>
      </c>
      <c r="CS1031">
        <v>0</v>
      </c>
      <c r="CT1031">
        <v>1</v>
      </c>
      <c r="CU1031">
        <v>33</v>
      </c>
      <c r="DA1031" s="33" t="s">
        <v>85</v>
      </c>
    </row>
    <row r="1032" spans="1:105" x14ac:dyDescent="0.25">
      <c r="A1032">
        <v>1031</v>
      </c>
      <c r="B1032">
        <v>70</v>
      </c>
      <c r="C1032" s="24" t="s">
        <v>4026</v>
      </c>
      <c r="D1032" s="12">
        <v>18.7</v>
      </c>
      <c r="E1032" s="13">
        <f t="shared" si="177"/>
        <v>5.3125</v>
      </c>
      <c r="F1032" s="7">
        <v>3.52</v>
      </c>
      <c r="G1032" s="7">
        <f t="shared" si="178"/>
        <v>13.387499999999999</v>
      </c>
      <c r="H1032" s="15">
        <f t="shared" si="179"/>
        <v>24.012499999999999</v>
      </c>
      <c r="I1032" s="11">
        <f>IFERROR(F1032/SQRT(F1032^2+U1032), "X")</f>
        <v>0.19023125532552315</v>
      </c>
      <c r="J1032" s="32">
        <f>IFERROR(SQRT((1-I1032^2)/U1032), "X")</f>
        <v>5.4042970262932713E-2</v>
      </c>
      <c r="K1032" s="32">
        <f t="shared" si="180"/>
        <v>18.503794205513636</v>
      </c>
      <c r="L1032" s="8">
        <v>1</v>
      </c>
      <c r="M1032" s="9">
        <v>0</v>
      </c>
      <c r="N1032" s="8">
        <v>1</v>
      </c>
      <c r="O1032" s="9">
        <v>0</v>
      </c>
      <c r="P1032" s="9">
        <v>0</v>
      </c>
      <c r="Q1032" s="9">
        <v>0</v>
      </c>
      <c r="R1032" s="9">
        <v>0</v>
      </c>
      <c r="S1032" s="8">
        <v>347</v>
      </c>
      <c r="T1032" s="9">
        <v>16</v>
      </c>
      <c r="U1032" s="9">
        <f t="shared" si="181"/>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W1032+X1032+6</f>
        <v>33.730000000000004</v>
      </c>
      <c r="BN1032">
        <v>0</v>
      </c>
      <c r="BO1032">
        <v>0</v>
      </c>
      <c r="BP1032">
        <v>0</v>
      </c>
      <c r="BQ1032">
        <v>0</v>
      </c>
      <c r="BR1032">
        <v>1</v>
      </c>
      <c r="BS1032">
        <v>0</v>
      </c>
      <c r="BT1032">
        <v>0</v>
      </c>
      <c r="BU1032" s="17">
        <v>0</v>
      </c>
      <c r="BV1032">
        <v>0</v>
      </c>
      <c r="BW1032">
        <v>1</v>
      </c>
      <c r="BX1032">
        <v>0</v>
      </c>
      <c r="BY1032" s="17">
        <v>0</v>
      </c>
      <c r="BZ1032">
        <v>0</v>
      </c>
      <c r="CA1032">
        <v>0</v>
      </c>
      <c r="CB1032">
        <v>0</v>
      </c>
      <c r="CC1032">
        <v>0</v>
      </c>
      <c r="CD1032" s="17">
        <v>0</v>
      </c>
      <c r="CE1032">
        <v>0</v>
      </c>
      <c r="CF1032">
        <v>0</v>
      </c>
      <c r="CG1032">
        <v>1</v>
      </c>
      <c r="CH1032">
        <v>1</v>
      </c>
      <c r="CI1032">
        <v>0</v>
      </c>
      <c r="CJ1032">
        <v>1</v>
      </c>
      <c r="CK1032">
        <v>1</v>
      </c>
      <c r="CL1032">
        <v>1</v>
      </c>
      <c r="CM1032">
        <v>0</v>
      </c>
      <c r="CN1032">
        <v>1</v>
      </c>
      <c r="CO1032">
        <v>1</v>
      </c>
      <c r="CP1032" s="17">
        <v>0</v>
      </c>
      <c r="CQ1032">
        <v>0</v>
      </c>
      <c r="CR1032">
        <v>2</v>
      </c>
      <c r="CS1032">
        <v>0</v>
      </c>
      <c r="CT1032">
        <v>1</v>
      </c>
      <c r="CU1032">
        <v>33</v>
      </c>
      <c r="DA1032" s="33" t="s">
        <v>85</v>
      </c>
    </row>
    <row r="1033" spans="1:105" x14ac:dyDescent="0.25">
      <c r="A1033">
        <v>1032</v>
      </c>
      <c r="B1033">
        <v>70</v>
      </c>
      <c r="C1033" s="24" t="s">
        <v>4026</v>
      </c>
      <c r="D1033" s="12">
        <v>24.4</v>
      </c>
      <c r="E1033" s="13">
        <f t="shared" si="177"/>
        <v>3.8607594936708858</v>
      </c>
      <c r="F1033" s="7">
        <v>6.32</v>
      </c>
      <c r="G1033" s="7">
        <f t="shared" si="178"/>
        <v>20.539240506329111</v>
      </c>
      <c r="H1033" s="15">
        <f t="shared" si="179"/>
        <v>28.260759493670886</v>
      </c>
      <c r="I1033" s="11">
        <f>IFERROR(F1033/SQRT(F1033^2+U1033), "X")</f>
        <v>0.36251120430914735</v>
      </c>
      <c r="J1033" s="32">
        <f>IFERROR(SQRT((1-I1033^2)/U1033), "X")</f>
        <v>5.7359367770434704E-2</v>
      </c>
      <c r="K1033" s="32">
        <f t="shared" si="180"/>
        <v>17.433943902628574</v>
      </c>
      <c r="L1033" s="8">
        <v>1</v>
      </c>
      <c r="M1033" s="9">
        <v>0</v>
      </c>
      <c r="N1033" s="8">
        <v>1</v>
      </c>
      <c r="O1033" s="9">
        <v>0</v>
      </c>
      <c r="P1033" s="9">
        <v>0</v>
      </c>
      <c r="Q1033" s="9">
        <v>0</v>
      </c>
      <c r="R1033" s="9">
        <v>0</v>
      </c>
      <c r="S1033" s="8">
        <v>281</v>
      </c>
      <c r="T1033" s="9">
        <v>16</v>
      </c>
      <c r="U1033" s="9">
        <f t="shared" si="181"/>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W1033+X1033+6</f>
        <v>33.730000000000004</v>
      </c>
      <c r="BN1033">
        <v>0</v>
      </c>
      <c r="BO1033">
        <v>0</v>
      </c>
      <c r="BP1033">
        <v>0</v>
      </c>
      <c r="BQ1033">
        <v>0</v>
      </c>
      <c r="BR1033">
        <v>1</v>
      </c>
      <c r="BS1033">
        <v>0</v>
      </c>
      <c r="BT1033">
        <v>0</v>
      </c>
      <c r="BU1033" s="17">
        <v>0</v>
      </c>
      <c r="BV1033">
        <v>0</v>
      </c>
      <c r="BW1033">
        <v>1</v>
      </c>
      <c r="BX1033">
        <v>0</v>
      </c>
      <c r="BY1033" s="17">
        <v>0</v>
      </c>
      <c r="BZ1033">
        <v>0</v>
      </c>
      <c r="CA1033">
        <v>0</v>
      </c>
      <c r="CB1033">
        <v>0</v>
      </c>
      <c r="CC1033">
        <v>0</v>
      </c>
      <c r="CD1033" s="17">
        <v>0</v>
      </c>
      <c r="CE1033">
        <v>0</v>
      </c>
      <c r="CF1033">
        <v>0</v>
      </c>
      <c r="CG1033">
        <v>1</v>
      </c>
      <c r="CH1033">
        <v>1</v>
      </c>
      <c r="CI1033">
        <v>0</v>
      </c>
      <c r="CJ1033">
        <v>1</v>
      </c>
      <c r="CK1033">
        <v>1</v>
      </c>
      <c r="CL1033">
        <v>1</v>
      </c>
      <c r="CM1033">
        <v>0</v>
      </c>
      <c r="CN1033">
        <v>1</v>
      </c>
      <c r="CO1033">
        <v>1</v>
      </c>
      <c r="CP1033" s="17">
        <v>0</v>
      </c>
      <c r="CQ1033">
        <v>0</v>
      </c>
      <c r="CR1033">
        <v>2</v>
      </c>
      <c r="CS1033">
        <v>0</v>
      </c>
      <c r="CT1033">
        <v>1</v>
      </c>
      <c r="CU1033">
        <v>33</v>
      </c>
      <c r="DA1033" s="33" t="s">
        <v>85</v>
      </c>
    </row>
    <row r="1034" spans="1:105" x14ac:dyDescent="0.25">
      <c r="A1034">
        <v>1033</v>
      </c>
      <c r="B1034">
        <v>70</v>
      </c>
      <c r="C1034" s="24" t="s">
        <v>4026</v>
      </c>
      <c r="D1034" s="12">
        <v>26.2</v>
      </c>
      <c r="E1034" s="13">
        <f t="shared" si="177"/>
        <v>7.3512906846240176</v>
      </c>
      <c r="F1034" s="7">
        <v>3.5640000000000001</v>
      </c>
      <c r="G1034" s="7">
        <f t="shared" si="178"/>
        <v>18.848709315375981</v>
      </c>
      <c r="H1034" s="15">
        <f t="shared" si="179"/>
        <v>33.551290684624014</v>
      </c>
      <c r="I1034" s="11">
        <f>IFERROR(F1034/SQRT(F1034^2+U1034), "X")</f>
        <v>0.19252153470944192</v>
      </c>
      <c r="J1034" s="32">
        <f>IFERROR(SQRT((1-I1034^2)/U1034), "X")</f>
        <v>5.4018387965612202E-2</v>
      </c>
      <c r="K1034" s="32">
        <f t="shared" si="180"/>
        <v>18.51221477835648</v>
      </c>
      <c r="L1034" s="8">
        <v>1</v>
      </c>
      <c r="M1034" s="9">
        <v>0</v>
      </c>
      <c r="N1034" s="8">
        <v>1</v>
      </c>
      <c r="O1034" s="9">
        <v>0</v>
      </c>
      <c r="P1034" s="9">
        <v>0</v>
      </c>
      <c r="Q1034" s="9">
        <v>0</v>
      </c>
      <c r="R1034" s="9">
        <v>0</v>
      </c>
      <c r="S1034" s="8">
        <v>347</v>
      </c>
      <c r="T1034" s="9">
        <v>16</v>
      </c>
      <c r="U1034" s="9">
        <f t="shared" si="181"/>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W1034+X1034+6</f>
        <v>33.730000000000004</v>
      </c>
      <c r="BN1034">
        <v>0</v>
      </c>
      <c r="BO1034">
        <v>0</v>
      </c>
      <c r="BP1034">
        <v>0</v>
      </c>
      <c r="BQ1034">
        <v>0</v>
      </c>
      <c r="BR1034">
        <v>1</v>
      </c>
      <c r="BS1034">
        <v>0</v>
      </c>
      <c r="BT1034">
        <v>0</v>
      </c>
      <c r="BU1034" s="17">
        <v>0</v>
      </c>
      <c r="BV1034">
        <v>0</v>
      </c>
      <c r="BW1034">
        <v>1</v>
      </c>
      <c r="BX1034">
        <v>0</v>
      </c>
      <c r="BY1034" s="17">
        <v>0</v>
      </c>
      <c r="BZ1034">
        <v>0</v>
      </c>
      <c r="CA1034">
        <v>0</v>
      </c>
      <c r="CB1034">
        <v>0</v>
      </c>
      <c r="CC1034">
        <v>0</v>
      </c>
      <c r="CD1034" s="17">
        <v>0</v>
      </c>
      <c r="CE1034">
        <v>0</v>
      </c>
      <c r="CF1034">
        <v>0</v>
      </c>
      <c r="CG1034">
        <v>1</v>
      </c>
      <c r="CH1034">
        <v>1</v>
      </c>
      <c r="CI1034">
        <v>0</v>
      </c>
      <c r="CJ1034">
        <v>1</v>
      </c>
      <c r="CK1034">
        <v>1</v>
      </c>
      <c r="CL1034">
        <v>1</v>
      </c>
      <c r="CM1034">
        <v>0</v>
      </c>
      <c r="CN1034">
        <v>1</v>
      </c>
      <c r="CO1034">
        <v>1</v>
      </c>
      <c r="CP1034" s="17">
        <v>0</v>
      </c>
      <c r="CQ1034">
        <v>0</v>
      </c>
      <c r="CR1034">
        <v>2</v>
      </c>
      <c r="CS1034">
        <v>0</v>
      </c>
      <c r="CT1034">
        <v>1</v>
      </c>
      <c r="CU1034">
        <v>33</v>
      </c>
      <c r="DA1034" s="33" t="s">
        <v>85</v>
      </c>
    </row>
    <row r="1035" spans="1:105" x14ac:dyDescent="0.25">
      <c r="A1035">
        <v>1034</v>
      </c>
      <c r="B1035">
        <v>70</v>
      </c>
      <c r="C1035" s="24" t="s">
        <v>4026</v>
      </c>
      <c r="D1035" s="12">
        <v>28.6</v>
      </c>
      <c r="E1035" s="13">
        <f t="shared" si="177"/>
        <v>3.232368896925859</v>
      </c>
      <c r="F1035" s="7">
        <v>8.8480000000000008</v>
      </c>
      <c r="G1035" s="7">
        <f t="shared" si="178"/>
        <v>25.367631103074142</v>
      </c>
      <c r="H1035" s="15">
        <f t="shared" si="179"/>
        <v>31.83236889692586</v>
      </c>
      <c r="I1035" s="11">
        <f>IFERROR(F1035/SQRT(F1035^2+U1035), "X")</f>
        <v>0.47824434726464526</v>
      </c>
      <c r="J1035" s="32">
        <f>IFERROR(SQRT((1-I1035^2)/U1035), "X")</f>
        <v>5.4051124238770933E-2</v>
      </c>
      <c r="K1035" s="32">
        <f t="shared" si="180"/>
        <v>18.501002783633108</v>
      </c>
      <c r="L1035" s="8">
        <v>1</v>
      </c>
      <c r="M1035" s="9">
        <v>0</v>
      </c>
      <c r="N1035" s="8">
        <v>1</v>
      </c>
      <c r="O1035" s="9">
        <v>0</v>
      </c>
      <c r="P1035" s="9">
        <v>0</v>
      </c>
      <c r="Q1035" s="9">
        <v>0</v>
      </c>
      <c r="R1035" s="9">
        <v>0</v>
      </c>
      <c r="S1035" s="8">
        <v>281</v>
      </c>
      <c r="T1035" s="9">
        <v>16</v>
      </c>
      <c r="U1035" s="9">
        <f t="shared" si="181"/>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W1035+X1035+6</f>
        <v>33.730000000000004</v>
      </c>
      <c r="BN1035">
        <v>0</v>
      </c>
      <c r="BO1035">
        <v>0</v>
      </c>
      <c r="BP1035">
        <v>0</v>
      </c>
      <c r="BQ1035">
        <v>0</v>
      </c>
      <c r="BR1035">
        <v>1</v>
      </c>
      <c r="BS1035">
        <v>0</v>
      </c>
      <c r="BT1035">
        <v>0</v>
      </c>
      <c r="BU1035" s="17">
        <v>0</v>
      </c>
      <c r="BV1035">
        <v>0</v>
      </c>
      <c r="BW1035">
        <v>1</v>
      </c>
      <c r="BX1035">
        <v>0</v>
      </c>
      <c r="BY1035" s="17">
        <v>0</v>
      </c>
      <c r="BZ1035">
        <v>0</v>
      </c>
      <c r="CA1035">
        <v>0</v>
      </c>
      <c r="CB1035">
        <v>0</v>
      </c>
      <c r="CC1035">
        <v>0</v>
      </c>
      <c r="CD1035" s="17">
        <v>0</v>
      </c>
      <c r="CE1035">
        <v>0</v>
      </c>
      <c r="CF1035">
        <v>0</v>
      </c>
      <c r="CG1035">
        <v>1</v>
      </c>
      <c r="CH1035">
        <v>1</v>
      </c>
      <c r="CI1035">
        <v>0</v>
      </c>
      <c r="CJ1035">
        <v>1</v>
      </c>
      <c r="CK1035">
        <v>1</v>
      </c>
      <c r="CL1035">
        <v>1</v>
      </c>
      <c r="CM1035">
        <v>0</v>
      </c>
      <c r="CN1035">
        <v>1</v>
      </c>
      <c r="CO1035">
        <v>1</v>
      </c>
      <c r="CP1035" s="17">
        <v>0</v>
      </c>
      <c r="CQ1035">
        <v>0</v>
      </c>
      <c r="CR1035">
        <v>2</v>
      </c>
      <c r="CS1035">
        <v>0</v>
      </c>
      <c r="CT1035">
        <v>1</v>
      </c>
      <c r="CU1035">
        <v>33</v>
      </c>
      <c r="DA1035" s="33" t="s">
        <v>85</v>
      </c>
    </row>
    <row r="1036" spans="1:105" x14ac:dyDescent="0.25">
      <c r="A1036">
        <v>1035</v>
      </c>
      <c r="B1036">
        <v>70</v>
      </c>
      <c r="C1036" s="24" t="s">
        <v>4026</v>
      </c>
      <c r="D1036" s="12">
        <v>6.67</v>
      </c>
      <c r="E1036" s="13">
        <f t="shared" si="177"/>
        <v>1.1575841721624436</v>
      </c>
      <c r="F1036" s="7">
        <v>5.7619999999999996</v>
      </c>
      <c r="G1036" s="7">
        <f t="shared" si="178"/>
        <v>5.5124158278375566</v>
      </c>
      <c r="H1036" s="15">
        <f t="shared" si="179"/>
        <v>7.8275841721624433</v>
      </c>
      <c r="I1036" s="11">
        <f>IFERROR(F1036/SQRT(F1036^2+U1036), "X")</f>
        <v>0.30276010338288295</v>
      </c>
      <c r="J1036" s="32">
        <f>IFERROR(SQRT((1-I1036^2)/U1036), "X")</f>
        <v>5.2544273409039055E-2</v>
      </c>
      <c r="K1036" s="32">
        <f t="shared" si="180"/>
        <v>19.031569667266016</v>
      </c>
      <c r="L1036" s="8">
        <v>1</v>
      </c>
      <c r="M1036" s="9">
        <v>0</v>
      </c>
      <c r="N1036" s="8">
        <v>1</v>
      </c>
      <c r="O1036" s="9">
        <v>0</v>
      </c>
      <c r="P1036" s="9">
        <v>0</v>
      </c>
      <c r="Q1036" s="9">
        <v>0</v>
      </c>
      <c r="R1036" s="9">
        <v>0</v>
      </c>
      <c r="S1036" s="8">
        <v>347</v>
      </c>
      <c r="T1036" s="9">
        <v>17</v>
      </c>
      <c r="U1036" s="9">
        <f t="shared" si="181"/>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W1036+X1036+6</f>
        <v>33.730000000000004</v>
      </c>
      <c r="BN1036">
        <v>1</v>
      </c>
      <c r="BO1036">
        <v>0</v>
      </c>
      <c r="BP1036">
        <v>0</v>
      </c>
      <c r="BQ1036">
        <v>0</v>
      </c>
      <c r="BR1036">
        <v>0</v>
      </c>
      <c r="BS1036">
        <v>0</v>
      </c>
      <c r="BT1036">
        <v>0</v>
      </c>
      <c r="BU1036" s="17">
        <v>0</v>
      </c>
      <c r="BV1036">
        <v>0</v>
      </c>
      <c r="BW1036">
        <v>0</v>
      </c>
      <c r="BX1036">
        <v>1</v>
      </c>
      <c r="BY1036" s="17">
        <v>0</v>
      </c>
      <c r="BZ1036">
        <v>0</v>
      </c>
      <c r="CA1036">
        <v>0</v>
      </c>
      <c r="CB1036">
        <v>0</v>
      </c>
      <c r="CC1036">
        <v>0</v>
      </c>
      <c r="CD1036" s="17">
        <v>0</v>
      </c>
      <c r="CE1036">
        <v>0</v>
      </c>
      <c r="CF1036">
        <v>0</v>
      </c>
      <c r="CG1036">
        <v>1</v>
      </c>
      <c r="CH1036">
        <v>1</v>
      </c>
      <c r="CI1036">
        <v>0</v>
      </c>
      <c r="CJ1036">
        <v>1</v>
      </c>
      <c r="CK1036">
        <v>1</v>
      </c>
      <c r="CL1036">
        <v>1</v>
      </c>
      <c r="CM1036">
        <v>1</v>
      </c>
      <c r="CN1036">
        <v>1</v>
      </c>
      <c r="CO1036">
        <v>1</v>
      </c>
      <c r="CP1036" s="17">
        <v>0</v>
      </c>
      <c r="CQ1036">
        <v>0</v>
      </c>
      <c r="CR1036">
        <v>2</v>
      </c>
      <c r="CS1036">
        <v>0</v>
      </c>
      <c r="CT1036">
        <v>1</v>
      </c>
      <c r="CU1036">
        <v>33</v>
      </c>
      <c r="DA1036" s="33" t="s">
        <v>85</v>
      </c>
    </row>
    <row r="1037" spans="1:105" x14ac:dyDescent="0.25">
      <c r="A1037">
        <v>1036</v>
      </c>
      <c r="B1037">
        <v>70</v>
      </c>
      <c r="C1037" s="24" t="s">
        <v>4026</v>
      </c>
      <c r="D1037" s="12">
        <v>9.07</v>
      </c>
      <c r="E1037" s="13">
        <f t="shared" si="177"/>
        <v>1.1211372064276885</v>
      </c>
      <c r="F1037" s="7">
        <v>8.09</v>
      </c>
      <c r="G1037" s="7">
        <f t="shared" si="178"/>
        <v>7.948862793572312</v>
      </c>
      <c r="H1037" s="15">
        <f t="shared" si="179"/>
        <v>10.191137206427689</v>
      </c>
      <c r="I1037" s="11">
        <f>IFERROR(F1037/SQRT(F1037^2+U1037), "X")</f>
        <v>0.44639070680664567</v>
      </c>
      <c r="J1037" s="32">
        <f>IFERROR(SQRT((1-I1037^2)/U1037), "X")</f>
        <v>5.5178084895753481E-2</v>
      </c>
      <c r="K1037" s="32">
        <f t="shared" si="180"/>
        <v>18.123137145648929</v>
      </c>
      <c r="L1037" s="8">
        <v>1</v>
      </c>
      <c r="M1037" s="9">
        <v>0</v>
      </c>
      <c r="N1037" s="8">
        <v>1</v>
      </c>
      <c r="O1037" s="9">
        <v>0</v>
      </c>
      <c r="P1037" s="9">
        <v>0</v>
      </c>
      <c r="Q1037" s="9">
        <v>0</v>
      </c>
      <c r="R1037" s="9">
        <v>0</v>
      </c>
      <c r="S1037" s="8">
        <v>281</v>
      </c>
      <c r="T1037" s="9">
        <v>17</v>
      </c>
      <c r="U1037" s="9">
        <f t="shared" si="181"/>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W1037+X1037+6</f>
        <v>33.730000000000004</v>
      </c>
      <c r="BN1037">
        <v>1</v>
      </c>
      <c r="BO1037">
        <v>0</v>
      </c>
      <c r="BP1037">
        <v>0</v>
      </c>
      <c r="BQ1037">
        <v>0</v>
      </c>
      <c r="BR1037">
        <v>0</v>
      </c>
      <c r="BS1037">
        <v>0</v>
      </c>
      <c r="BT1037">
        <v>0</v>
      </c>
      <c r="BU1037" s="17">
        <v>0</v>
      </c>
      <c r="BV1037">
        <v>0</v>
      </c>
      <c r="BW1037">
        <v>0</v>
      </c>
      <c r="BX1037">
        <v>1</v>
      </c>
      <c r="BY1037" s="17">
        <v>0</v>
      </c>
      <c r="BZ1037">
        <v>0</v>
      </c>
      <c r="CA1037">
        <v>0</v>
      </c>
      <c r="CB1037">
        <v>0</v>
      </c>
      <c r="CC1037">
        <v>0</v>
      </c>
      <c r="CD1037" s="17">
        <v>0</v>
      </c>
      <c r="CE1037">
        <v>0</v>
      </c>
      <c r="CF1037">
        <v>0</v>
      </c>
      <c r="CG1037">
        <v>1</v>
      </c>
      <c r="CH1037">
        <v>1</v>
      </c>
      <c r="CI1037">
        <v>0</v>
      </c>
      <c r="CJ1037">
        <v>1</v>
      </c>
      <c r="CK1037">
        <v>1</v>
      </c>
      <c r="CL1037">
        <v>1</v>
      </c>
      <c r="CM1037">
        <v>1</v>
      </c>
      <c r="CN1037">
        <v>1</v>
      </c>
      <c r="CO1037">
        <v>1</v>
      </c>
      <c r="CP1037" s="17">
        <v>0</v>
      </c>
      <c r="CQ1037">
        <v>0</v>
      </c>
      <c r="CR1037">
        <v>2</v>
      </c>
      <c r="CS1037">
        <v>0</v>
      </c>
      <c r="CT1037">
        <v>1</v>
      </c>
      <c r="CU1037">
        <v>33</v>
      </c>
      <c r="DA1037" s="33" t="s">
        <v>85</v>
      </c>
    </row>
    <row r="1038" spans="1:105" x14ac:dyDescent="0.25">
      <c r="A1038">
        <v>1037</v>
      </c>
      <c r="B1038">
        <v>70</v>
      </c>
      <c r="C1038" s="24" t="s">
        <v>4026</v>
      </c>
      <c r="D1038" s="12">
        <v>14.4</v>
      </c>
      <c r="E1038" s="13">
        <f t="shared" si="177"/>
        <v>4.6346958480849691</v>
      </c>
      <c r="F1038" s="7">
        <v>3.1070000000000002</v>
      </c>
      <c r="G1038" s="7">
        <f t="shared" si="178"/>
        <v>9.7653041519150321</v>
      </c>
      <c r="H1038" s="15">
        <f t="shared" si="179"/>
        <v>19.034695848084969</v>
      </c>
      <c r="I1038" s="11">
        <f>IFERROR(F1038/SQRT(F1038^2+U1038), "X")</f>
        <v>0.16883539636935391</v>
      </c>
      <c r="J1038" s="32">
        <f>IFERROR(SQRT((1-I1038^2)/U1038), "X")</f>
        <v>5.4340327122418375E-2</v>
      </c>
      <c r="K1038" s="32">
        <f t="shared" si="180"/>
        <v>18.402539199795228</v>
      </c>
      <c r="L1038" s="8">
        <v>1</v>
      </c>
      <c r="M1038" s="9">
        <v>0</v>
      </c>
      <c r="N1038" s="8">
        <v>1</v>
      </c>
      <c r="O1038" s="9">
        <v>0</v>
      </c>
      <c r="P1038" s="9">
        <v>0</v>
      </c>
      <c r="Q1038" s="9">
        <v>0</v>
      </c>
      <c r="R1038" s="9">
        <v>0</v>
      </c>
      <c r="S1038" s="8">
        <v>347</v>
      </c>
      <c r="T1038" s="9">
        <v>17</v>
      </c>
      <c r="U1038" s="9">
        <f t="shared" si="181"/>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W1038+X1038+6</f>
        <v>33.730000000000004</v>
      </c>
      <c r="BN1038">
        <v>0</v>
      </c>
      <c r="BO1038">
        <v>0</v>
      </c>
      <c r="BP1038">
        <v>0</v>
      </c>
      <c r="BQ1038">
        <v>0</v>
      </c>
      <c r="BR1038">
        <v>1</v>
      </c>
      <c r="BS1038">
        <v>0</v>
      </c>
      <c r="BT1038">
        <v>0</v>
      </c>
      <c r="BU1038" s="17">
        <v>0</v>
      </c>
      <c r="BV1038">
        <v>0</v>
      </c>
      <c r="BW1038">
        <v>1</v>
      </c>
      <c r="BX1038">
        <v>0</v>
      </c>
      <c r="BY1038" s="17">
        <v>0</v>
      </c>
      <c r="BZ1038">
        <v>0</v>
      </c>
      <c r="CA1038">
        <v>0</v>
      </c>
      <c r="CB1038">
        <v>0</v>
      </c>
      <c r="CC1038">
        <v>0</v>
      </c>
      <c r="CD1038" s="17">
        <v>0</v>
      </c>
      <c r="CE1038">
        <v>0</v>
      </c>
      <c r="CF1038">
        <v>0</v>
      </c>
      <c r="CG1038">
        <v>1</v>
      </c>
      <c r="CH1038">
        <v>1</v>
      </c>
      <c r="CI1038">
        <v>0</v>
      </c>
      <c r="CJ1038">
        <v>1</v>
      </c>
      <c r="CK1038">
        <v>1</v>
      </c>
      <c r="CL1038">
        <v>1</v>
      </c>
      <c r="CM1038">
        <v>1</v>
      </c>
      <c r="CN1038">
        <v>1</v>
      </c>
      <c r="CO1038">
        <v>1</v>
      </c>
      <c r="CP1038" s="17">
        <v>0</v>
      </c>
      <c r="CQ1038">
        <v>0</v>
      </c>
      <c r="CR1038">
        <v>2</v>
      </c>
      <c r="CS1038">
        <v>0</v>
      </c>
      <c r="CT1038">
        <v>1</v>
      </c>
      <c r="CU1038">
        <v>33</v>
      </c>
      <c r="DA1038" s="33" t="s">
        <v>85</v>
      </c>
    </row>
    <row r="1039" spans="1:105" x14ac:dyDescent="0.25">
      <c r="A1039">
        <v>1038</v>
      </c>
      <c r="B1039">
        <v>70</v>
      </c>
      <c r="C1039" s="24" t="s">
        <v>4026</v>
      </c>
      <c r="D1039" s="12">
        <v>24.5</v>
      </c>
      <c r="E1039" s="13">
        <f t="shared" si="177"/>
        <v>3.7251026303785921</v>
      </c>
      <c r="F1039" s="7">
        <v>6.577</v>
      </c>
      <c r="G1039" s="7">
        <f t="shared" si="178"/>
        <v>20.774897369621407</v>
      </c>
      <c r="H1039" s="15">
        <f t="shared" si="179"/>
        <v>28.225102630378593</v>
      </c>
      <c r="I1039" s="11">
        <f>IFERROR(F1039/SQRT(F1039^2+U1039), "X")</f>
        <v>0.37582431988247661</v>
      </c>
      <c r="J1039" s="32">
        <f>IFERROR(SQRT((1-I1039^2)/U1039), "X")</f>
        <v>5.7142210716508539E-2</v>
      </c>
      <c r="K1039" s="32">
        <f t="shared" si="180"/>
        <v>17.50019797030879</v>
      </c>
      <c r="L1039" s="8">
        <v>1</v>
      </c>
      <c r="M1039" s="9">
        <v>0</v>
      </c>
      <c r="N1039" s="8">
        <v>1</v>
      </c>
      <c r="O1039" s="9">
        <v>0</v>
      </c>
      <c r="P1039" s="9">
        <v>0</v>
      </c>
      <c r="Q1039" s="9">
        <v>0</v>
      </c>
      <c r="R1039" s="9">
        <v>0</v>
      </c>
      <c r="S1039" s="8">
        <v>281</v>
      </c>
      <c r="T1039" s="9">
        <v>17</v>
      </c>
      <c r="U1039" s="9">
        <f t="shared" si="181"/>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W1039+X1039+6</f>
        <v>33.730000000000004</v>
      </c>
      <c r="BN1039">
        <v>0</v>
      </c>
      <c r="BO1039">
        <v>0</v>
      </c>
      <c r="BP1039">
        <v>0</v>
      </c>
      <c r="BQ1039">
        <v>0</v>
      </c>
      <c r="BR1039">
        <v>1</v>
      </c>
      <c r="BS1039">
        <v>0</v>
      </c>
      <c r="BT1039">
        <v>0</v>
      </c>
      <c r="BU1039" s="17">
        <v>0</v>
      </c>
      <c r="BV1039">
        <v>0</v>
      </c>
      <c r="BW1039">
        <v>1</v>
      </c>
      <c r="BX1039">
        <v>0</v>
      </c>
      <c r="BY1039" s="17">
        <v>0</v>
      </c>
      <c r="BZ1039">
        <v>0</v>
      </c>
      <c r="CA1039">
        <v>0</v>
      </c>
      <c r="CB1039">
        <v>0</v>
      </c>
      <c r="CC1039">
        <v>0</v>
      </c>
      <c r="CD1039" s="17">
        <v>0</v>
      </c>
      <c r="CE1039">
        <v>0</v>
      </c>
      <c r="CF1039">
        <v>0</v>
      </c>
      <c r="CG1039">
        <v>1</v>
      </c>
      <c r="CH1039">
        <v>1</v>
      </c>
      <c r="CI1039">
        <v>0</v>
      </c>
      <c r="CJ1039">
        <v>1</v>
      </c>
      <c r="CK1039">
        <v>1</v>
      </c>
      <c r="CL1039">
        <v>1</v>
      </c>
      <c r="CM1039">
        <v>1</v>
      </c>
      <c r="CN1039">
        <v>1</v>
      </c>
      <c r="CO1039">
        <v>1</v>
      </c>
      <c r="CP1039" s="17">
        <v>0</v>
      </c>
      <c r="CQ1039">
        <v>0</v>
      </c>
      <c r="CR1039">
        <v>2</v>
      </c>
      <c r="CS1039">
        <v>0</v>
      </c>
      <c r="CT1039">
        <v>1</v>
      </c>
      <c r="CU1039">
        <v>33</v>
      </c>
      <c r="DA1039" s="33" t="s">
        <v>85</v>
      </c>
    </row>
    <row r="1040" spans="1:105" x14ac:dyDescent="0.25">
      <c r="A1040">
        <v>1039</v>
      </c>
      <c r="B1040">
        <v>70</v>
      </c>
      <c r="C1040" s="24" t="s">
        <v>4026</v>
      </c>
      <c r="D1040" s="12">
        <v>20.7</v>
      </c>
      <c r="E1040" s="13">
        <f t="shared" si="177"/>
        <v>7.2478991596638656</v>
      </c>
      <c r="F1040" s="7">
        <v>2.8559999999999999</v>
      </c>
      <c r="G1040" s="7">
        <f t="shared" si="178"/>
        <v>13.452100840336133</v>
      </c>
      <c r="H1040" s="15">
        <f t="shared" si="179"/>
        <v>27.947899159663866</v>
      </c>
      <c r="I1040" s="11">
        <f>IFERROR(F1040/SQRT(F1040^2+U1040), "X")</f>
        <v>0.15554006736179252</v>
      </c>
      <c r="J1040" s="32">
        <f>IFERROR(SQRT((1-I1040^2)/U1040), "X")</f>
        <v>5.44608078997873E-2</v>
      </c>
      <c r="K1040" s="32">
        <f t="shared" si="180"/>
        <v>18.361828231415302</v>
      </c>
      <c r="L1040" s="8">
        <v>1</v>
      </c>
      <c r="M1040" s="9">
        <v>0</v>
      </c>
      <c r="N1040" s="8">
        <v>1</v>
      </c>
      <c r="O1040" s="9">
        <v>0</v>
      </c>
      <c r="P1040" s="9">
        <v>0</v>
      </c>
      <c r="Q1040" s="9">
        <v>0</v>
      </c>
      <c r="R1040" s="9">
        <v>0</v>
      </c>
      <c r="S1040" s="8">
        <v>347</v>
      </c>
      <c r="T1040" s="9">
        <v>17</v>
      </c>
      <c r="U1040" s="9">
        <f t="shared" si="181"/>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W1040+X1040+6</f>
        <v>33.730000000000004</v>
      </c>
      <c r="BN1040">
        <v>0</v>
      </c>
      <c r="BO1040">
        <v>0</v>
      </c>
      <c r="BP1040">
        <v>0</v>
      </c>
      <c r="BQ1040">
        <v>0</v>
      </c>
      <c r="BR1040">
        <v>1</v>
      </c>
      <c r="BS1040">
        <v>0</v>
      </c>
      <c r="BT1040">
        <v>0</v>
      </c>
      <c r="BU1040" s="17">
        <v>0</v>
      </c>
      <c r="BV1040">
        <v>0</v>
      </c>
      <c r="BW1040">
        <v>1</v>
      </c>
      <c r="BX1040">
        <v>0</v>
      </c>
      <c r="BY1040" s="17">
        <v>0</v>
      </c>
      <c r="BZ1040">
        <v>0</v>
      </c>
      <c r="CA1040">
        <v>0</v>
      </c>
      <c r="CB1040">
        <v>0</v>
      </c>
      <c r="CC1040">
        <v>0</v>
      </c>
      <c r="CD1040" s="17">
        <v>0</v>
      </c>
      <c r="CE1040">
        <v>0</v>
      </c>
      <c r="CF1040">
        <v>0</v>
      </c>
      <c r="CG1040">
        <v>1</v>
      </c>
      <c r="CH1040">
        <v>1</v>
      </c>
      <c r="CI1040">
        <v>0</v>
      </c>
      <c r="CJ1040">
        <v>1</v>
      </c>
      <c r="CK1040">
        <v>1</v>
      </c>
      <c r="CL1040">
        <v>1</v>
      </c>
      <c r="CM1040">
        <v>1</v>
      </c>
      <c r="CN1040">
        <v>1</v>
      </c>
      <c r="CO1040">
        <v>1</v>
      </c>
      <c r="CP1040" s="17">
        <v>0</v>
      </c>
      <c r="CQ1040">
        <v>0</v>
      </c>
      <c r="CR1040">
        <v>2</v>
      </c>
      <c r="CS1040">
        <v>0</v>
      </c>
      <c r="CT1040">
        <v>1</v>
      </c>
      <c r="CU1040">
        <v>33</v>
      </c>
      <c r="DA1040" s="33" t="s">
        <v>85</v>
      </c>
    </row>
    <row r="1041" spans="1:105" x14ac:dyDescent="0.25">
      <c r="A1041">
        <v>1040</v>
      </c>
      <c r="B1041">
        <v>70</v>
      </c>
      <c r="C1041" s="24" t="s">
        <v>4026</v>
      </c>
      <c r="D1041" s="12">
        <v>28</v>
      </c>
      <c r="E1041" s="13">
        <f t="shared" si="177"/>
        <v>3.1069684864624945</v>
      </c>
      <c r="F1041" s="7">
        <v>9.0120000000000005</v>
      </c>
      <c r="G1041" s="7">
        <f t="shared" si="178"/>
        <v>24.893031513537505</v>
      </c>
      <c r="H1041" s="15">
        <f t="shared" si="179"/>
        <v>31.106968486462495</v>
      </c>
      <c r="I1041" s="11">
        <f>IFERROR(F1041/SQRT(F1041^2+U1041), "X")</f>
        <v>0.48574189798787487</v>
      </c>
      <c r="J1041" s="32">
        <f>IFERROR(SQRT((1-I1041^2)/U1041), "X")</f>
        <v>5.3899456057243104E-2</v>
      </c>
      <c r="K1041" s="32">
        <f t="shared" si="180"/>
        <v>18.553062927721665</v>
      </c>
      <c r="L1041" s="8">
        <v>1</v>
      </c>
      <c r="M1041" s="9">
        <v>0</v>
      </c>
      <c r="N1041" s="8">
        <v>1</v>
      </c>
      <c r="O1041" s="9">
        <v>0</v>
      </c>
      <c r="P1041" s="9">
        <v>0</v>
      </c>
      <c r="Q1041" s="9">
        <v>0</v>
      </c>
      <c r="R1041" s="9">
        <v>0</v>
      </c>
      <c r="S1041" s="8">
        <v>281</v>
      </c>
      <c r="T1041" s="9">
        <v>17</v>
      </c>
      <c r="U1041" s="9">
        <f t="shared" si="181"/>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W1041+X1041+6</f>
        <v>33.730000000000004</v>
      </c>
      <c r="BN1041">
        <v>0</v>
      </c>
      <c r="BO1041">
        <v>0</v>
      </c>
      <c r="BP1041">
        <v>0</v>
      </c>
      <c r="BQ1041">
        <v>0</v>
      </c>
      <c r="BR1041">
        <v>1</v>
      </c>
      <c r="BS1041">
        <v>0</v>
      </c>
      <c r="BT1041">
        <v>0</v>
      </c>
      <c r="BU1041" s="17">
        <v>0</v>
      </c>
      <c r="BV1041">
        <v>0</v>
      </c>
      <c r="BW1041">
        <v>1</v>
      </c>
      <c r="BX1041">
        <v>0</v>
      </c>
      <c r="BY1041" s="17">
        <v>0</v>
      </c>
      <c r="BZ1041">
        <v>0</v>
      </c>
      <c r="CA1041">
        <v>0</v>
      </c>
      <c r="CB1041">
        <v>0</v>
      </c>
      <c r="CC1041">
        <v>0</v>
      </c>
      <c r="CD1041" s="17">
        <v>0</v>
      </c>
      <c r="CE1041">
        <v>0</v>
      </c>
      <c r="CF1041">
        <v>0</v>
      </c>
      <c r="CG1041">
        <v>1</v>
      </c>
      <c r="CH1041">
        <v>1</v>
      </c>
      <c r="CI1041">
        <v>0</v>
      </c>
      <c r="CJ1041">
        <v>1</v>
      </c>
      <c r="CK1041">
        <v>1</v>
      </c>
      <c r="CL1041">
        <v>1</v>
      </c>
      <c r="CM1041">
        <v>1</v>
      </c>
      <c r="CN1041">
        <v>1</v>
      </c>
      <c r="CO1041">
        <v>1</v>
      </c>
      <c r="CP1041" s="17">
        <v>0</v>
      </c>
      <c r="CQ1041">
        <v>0</v>
      </c>
      <c r="CR1041">
        <v>2</v>
      </c>
      <c r="CS1041">
        <v>0</v>
      </c>
      <c r="CT1041">
        <v>1</v>
      </c>
      <c r="CU1041">
        <v>33</v>
      </c>
      <c r="DA1041" s="33" t="s">
        <v>85</v>
      </c>
    </row>
    <row r="1042" spans="1:105" x14ac:dyDescent="0.25">
      <c r="A1042">
        <v>1041</v>
      </c>
      <c r="B1042">
        <v>70</v>
      </c>
      <c r="C1042" s="24" t="s">
        <v>4026</v>
      </c>
      <c r="D1042" s="12">
        <v>6.61</v>
      </c>
      <c r="E1042" s="13">
        <f t="shared" si="177"/>
        <v>1.1598526057203018</v>
      </c>
      <c r="F1042" s="7">
        <v>5.6989999999999998</v>
      </c>
      <c r="G1042" s="7">
        <f t="shared" si="178"/>
        <v>5.4501473942796981</v>
      </c>
      <c r="H1042" s="15">
        <f t="shared" si="179"/>
        <v>7.7698526057203026</v>
      </c>
      <c r="I1042" s="11">
        <f>IFERROR(F1042/SQRT(F1042^2+U1042), "X")</f>
        <v>0.30016421311951225</v>
      </c>
      <c r="J1042" s="32">
        <f>IFERROR(SQRT((1-I1042^2)/U1042), "X")</f>
        <v>5.2669628552292021E-2</v>
      </c>
      <c r="K1042" s="32">
        <f t="shared" si="180"/>
        <v>18.986274015719882</v>
      </c>
      <c r="L1042" s="8">
        <v>1</v>
      </c>
      <c r="M1042" s="9">
        <v>0</v>
      </c>
      <c r="N1042" s="8">
        <v>1</v>
      </c>
      <c r="O1042" s="9">
        <v>0</v>
      </c>
      <c r="P1042" s="9">
        <v>0</v>
      </c>
      <c r="Q1042" s="9">
        <v>0</v>
      </c>
      <c r="R1042" s="9">
        <v>0</v>
      </c>
      <c r="S1042" s="8">
        <v>347</v>
      </c>
      <c r="T1042" s="9">
        <v>18</v>
      </c>
      <c r="U1042" s="9">
        <f t="shared" si="181"/>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W1042+X1042+6</f>
        <v>33.730000000000004</v>
      </c>
      <c r="BN1042">
        <v>1</v>
      </c>
      <c r="BO1042">
        <v>0</v>
      </c>
      <c r="BP1042">
        <v>0</v>
      </c>
      <c r="BQ1042">
        <v>0</v>
      </c>
      <c r="BR1042">
        <v>0</v>
      </c>
      <c r="BS1042">
        <v>0</v>
      </c>
      <c r="BT1042">
        <v>0</v>
      </c>
      <c r="BU1042" s="17">
        <v>0</v>
      </c>
      <c r="BV1042">
        <v>0</v>
      </c>
      <c r="BW1042">
        <v>0</v>
      </c>
      <c r="BX1042">
        <v>1</v>
      </c>
      <c r="BY1042" s="17">
        <v>0</v>
      </c>
      <c r="BZ1042">
        <v>0</v>
      </c>
      <c r="CA1042">
        <v>0</v>
      </c>
      <c r="CB1042">
        <v>0</v>
      </c>
      <c r="CC1042">
        <v>0</v>
      </c>
      <c r="CD1042" s="17">
        <v>0</v>
      </c>
      <c r="CE1042">
        <v>0</v>
      </c>
      <c r="CF1042">
        <v>0</v>
      </c>
      <c r="CG1042">
        <v>1</v>
      </c>
      <c r="CH1042">
        <v>1</v>
      </c>
      <c r="CI1042">
        <v>0</v>
      </c>
      <c r="CJ1042">
        <v>1</v>
      </c>
      <c r="CK1042">
        <v>1</v>
      </c>
      <c r="CL1042">
        <v>1</v>
      </c>
      <c r="CM1042">
        <v>1</v>
      </c>
      <c r="CN1042">
        <v>1</v>
      </c>
      <c r="CO1042">
        <v>1</v>
      </c>
      <c r="CP1042" s="17">
        <v>0</v>
      </c>
      <c r="CQ1042">
        <v>0</v>
      </c>
      <c r="CR1042">
        <v>2</v>
      </c>
      <c r="CS1042">
        <v>0</v>
      </c>
      <c r="CT1042">
        <v>1</v>
      </c>
      <c r="CU1042">
        <v>33</v>
      </c>
      <c r="DA1042" s="33" t="s">
        <v>85</v>
      </c>
    </row>
    <row r="1043" spans="1:105" x14ac:dyDescent="0.25">
      <c r="A1043">
        <v>1042</v>
      </c>
      <c r="B1043">
        <v>70</v>
      </c>
      <c r="C1043" s="24" t="s">
        <v>4026</v>
      </c>
      <c r="D1043" s="12">
        <v>8.76</v>
      </c>
      <c r="E1043" s="13">
        <f t="shared" si="177"/>
        <v>1.1546065638592329</v>
      </c>
      <c r="F1043" s="7">
        <v>7.5869999999999997</v>
      </c>
      <c r="G1043" s="7">
        <f t="shared" si="178"/>
        <v>7.6053934361407673</v>
      </c>
      <c r="H1043" s="15">
        <f t="shared" si="179"/>
        <v>9.9146065638592322</v>
      </c>
      <c r="I1043" s="11">
        <f>IFERROR(F1043/SQRT(F1043^2+U1043), "X")</f>
        <v>0.42441637545805455</v>
      </c>
      <c r="J1043" s="32">
        <f>IFERROR(SQRT((1-I1043^2)/U1043), "X")</f>
        <v>5.5939946679590687E-2</v>
      </c>
      <c r="K1043" s="32">
        <f t="shared" si="180"/>
        <v>17.876313070653019</v>
      </c>
      <c r="L1043" s="8">
        <v>1</v>
      </c>
      <c r="M1043" s="9">
        <v>0</v>
      </c>
      <c r="N1043" s="8">
        <v>1</v>
      </c>
      <c r="O1043" s="9">
        <v>0</v>
      </c>
      <c r="P1043" s="9">
        <v>0</v>
      </c>
      <c r="Q1043" s="9">
        <v>0</v>
      </c>
      <c r="R1043" s="9">
        <v>0</v>
      </c>
      <c r="S1043" s="8">
        <v>281</v>
      </c>
      <c r="T1043" s="9">
        <v>18</v>
      </c>
      <c r="U1043" s="9">
        <f t="shared" si="181"/>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W1043+X1043+6</f>
        <v>33.730000000000004</v>
      </c>
      <c r="BN1043">
        <v>1</v>
      </c>
      <c r="BO1043">
        <v>0</v>
      </c>
      <c r="BP1043">
        <v>0</v>
      </c>
      <c r="BQ1043">
        <v>0</v>
      </c>
      <c r="BR1043">
        <v>0</v>
      </c>
      <c r="BS1043">
        <v>0</v>
      </c>
      <c r="BT1043">
        <v>0</v>
      </c>
      <c r="BU1043" s="17">
        <v>0</v>
      </c>
      <c r="BV1043">
        <v>0</v>
      </c>
      <c r="BW1043">
        <v>0</v>
      </c>
      <c r="BX1043">
        <v>1</v>
      </c>
      <c r="BY1043" s="17">
        <v>0</v>
      </c>
      <c r="BZ1043">
        <v>0</v>
      </c>
      <c r="CA1043">
        <v>0</v>
      </c>
      <c r="CB1043">
        <v>0</v>
      </c>
      <c r="CC1043">
        <v>0</v>
      </c>
      <c r="CD1043" s="17">
        <v>0</v>
      </c>
      <c r="CE1043">
        <v>0</v>
      </c>
      <c r="CF1043">
        <v>0</v>
      </c>
      <c r="CG1043">
        <v>1</v>
      </c>
      <c r="CH1043">
        <v>1</v>
      </c>
      <c r="CI1043">
        <v>0</v>
      </c>
      <c r="CJ1043">
        <v>1</v>
      </c>
      <c r="CK1043">
        <v>1</v>
      </c>
      <c r="CL1043">
        <v>1</v>
      </c>
      <c r="CM1043">
        <v>1</v>
      </c>
      <c r="CN1043">
        <v>1</v>
      </c>
      <c r="CO1043">
        <v>1</v>
      </c>
      <c r="CP1043" s="17">
        <v>0</v>
      </c>
      <c r="CQ1043">
        <v>0</v>
      </c>
      <c r="CR1043">
        <v>2</v>
      </c>
      <c r="CS1043">
        <v>0</v>
      </c>
      <c r="CT1043">
        <v>1</v>
      </c>
      <c r="CU1043">
        <v>33</v>
      </c>
      <c r="DA1043" s="33" t="s">
        <v>85</v>
      </c>
    </row>
    <row r="1044" spans="1:105" x14ac:dyDescent="0.25">
      <c r="A1044">
        <v>1043</v>
      </c>
      <c r="B1044">
        <v>70</v>
      </c>
      <c r="C1044" s="24" t="s">
        <v>4026</v>
      </c>
      <c r="D1044" s="12">
        <v>17.899999999999999</v>
      </c>
      <c r="E1044" s="13">
        <f t="shared" si="177"/>
        <v>3.9306104523495824</v>
      </c>
      <c r="F1044" s="7">
        <v>4.5540000000000003</v>
      </c>
      <c r="G1044" s="7">
        <f t="shared" si="178"/>
        <v>13.969389547650415</v>
      </c>
      <c r="H1044" s="15">
        <f t="shared" si="179"/>
        <v>21.830610452349582</v>
      </c>
      <c r="I1044" s="11">
        <f>IFERROR(F1044/SQRT(F1044^2+U1044), "X")</f>
        <v>0.24386126349454249</v>
      </c>
      <c r="J1044" s="32">
        <f>IFERROR(SQRT((1-I1044^2)/U1044), "X")</f>
        <v>5.3548806213118687E-2</v>
      </c>
      <c r="K1044" s="32">
        <f t="shared" si="180"/>
        <v>18.674552631857075</v>
      </c>
      <c r="L1044" s="8">
        <v>1</v>
      </c>
      <c r="M1044" s="9">
        <v>0</v>
      </c>
      <c r="N1044" s="8">
        <v>1</v>
      </c>
      <c r="O1044" s="9">
        <v>0</v>
      </c>
      <c r="P1044" s="9">
        <v>0</v>
      </c>
      <c r="Q1044" s="9">
        <v>0</v>
      </c>
      <c r="R1044" s="9">
        <v>0</v>
      </c>
      <c r="S1044" s="8">
        <v>347</v>
      </c>
      <c r="T1044" s="9">
        <v>18</v>
      </c>
      <c r="U1044" s="9">
        <f t="shared" si="181"/>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W1044+X1044+6</f>
        <v>33.730000000000004</v>
      </c>
      <c r="BN1044">
        <v>0</v>
      </c>
      <c r="BO1044">
        <v>0</v>
      </c>
      <c r="BP1044">
        <v>0</v>
      </c>
      <c r="BQ1044">
        <v>0</v>
      </c>
      <c r="BR1044">
        <v>1</v>
      </c>
      <c r="BS1044">
        <v>0</v>
      </c>
      <c r="BT1044">
        <v>0</v>
      </c>
      <c r="BU1044" s="17">
        <v>0</v>
      </c>
      <c r="BV1044">
        <v>0</v>
      </c>
      <c r="BW1044">
        <v>1</v>
      </c>
      <c r="BX1044">
        <v>0</v>
      </c>
      <c r="BY1044" s="17">
        <v>0</v>
      </c>
      <c r="BZ1044">
        <v>0</v>
      </c>
      <c r="CA1044">
        <v>0</v>
      </c>
      <c r="CB1044">
        <v>0</v>
      </c>
      <c r="CC1044">
        <v>0</v>
      </c>
      <c r="CD1044" s="17">
        <v>0</v>
      </c>
      <c r="CE1044">
        <v>0</v>
      </c>
      <c r="CF1044">
        <v>0</v>
      </c>
      <c r="CG1044">
        <v>1</v>
      </c>
      <c r="CH1044">
        <v>1</v>
      </c>
      <c r="CI1044">
        <v>0</v>
      </c>
      <c r="CJ1044">
        <v>1</v>
      </c>
      <c r="CK1044">
        <v>1</v>
      </c>
      <c r="CL1044">
        <v>1</v>
      </c>
      <c r="CM1044">
        <v>1</v>
      </c>
      <c r="CN1044">
        <v>1</v>
      </c>
      <c r="CO1044">
        <v>1</v>
      </c>
      <c r="CP1044" s="17">
        <v>0</v>
      </c>
      <c r="CQ1044">
        <v>0</v>
      </c>
      <c r="CR1044">
        <v>2</v>
      </c>
      <c r="CS1044">
        <v>0</v>
      </c>
      <c r="CT1044">
        <v>1</v>
      </c>
      <c r="CU1044">
        <v>33</v>
      </c>
      <c r="DA1044" s="33" t="s">
        <v>85</v>
      </c>
    </row>
    <row r="1045" spans="1:105" x14ac:dyDescent="0.25">
      <c r="A1045">
        <v>1044</v>
      </c>
      <c r="B1045">
        <v>70</v>
      </c>
      <c r="C1045" s="24" t="s">
        <v>4026</v>
      </c>
      <c r="D1045" s="12">
        <v>20.8</v>
      </c>
      <c r="E1045" s="13">
        <f t="shared" si="177"/>
        <v>3.3317315393240428</v>
      </c>
      <c r="F1045" s="7">
        <v>6.2430000000000003</v>
      </c>
      <c r="G1045" s="7">
        <f t="shared" si="178"/>
        <v>17.468268460675958</v>
      </c>
      <c r="H1045" s="15">
        <f t="shared" si="179"/>
        <v>24.131731539324043</v>
      </c>
      <c r="I1045" s="11">
        <f>IFERROR(F1045/SQRT(F1045^2+U1045), "X")</f>
        <v>0.35985545295462251</v>
      </c>
      <c r="J1045" s="32">
        <f>IFERROR(SQRT((1-I1045^2)/U1045), "X")</f>
        <v>5.7641430875319949E-2</v>
      </c>
      <c r="K1045" s="32">
        <f t="shared" si="180"/>
        <v>17.348632482129535</v>
      </c>
      <c r="L1045" s="8">
        <v>1</v>
      </c>
      <c r="M1045" s="9">
        <v>0</v>
      </c>
      <c r="N1045" s="8">
        <v>1</v>
      </c>
      <c r="O1045" s="9">
        <v>0</v>
      </c>
      <c r="P1045" s="9">
        <v>0</v>
      </c>
      <c r="Q1045" s="9">
        <v>0</v>
      </c>
      <c r="R1045" s="9">
        <v>0</v>
      </c>
      <c r="S1045" s="8">
        <v>281</v>
      </c>
      <c r="T1045" s="9">
        <v>18</v>
      </c>
      <c r="U1045" s="9">
        <f t="shared" si="181"/>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W1045+X1045+6</f>
        <v>33.730000000000004</v>
      </c>
      <c r="BN1045">
        <v>0</v>
      </c>
      <c r="BO1045">
        <v>0</v>
      </c>
      <c r="BP1045">
        <v>0</v>
      </c>
      <c r="BQ1045">
        <v>0</v>
      </c>
      <c r="BR1045">
        <v>1</v>
      </c>
      <c r="BS1045">
        <v>0</v>
      </c>
      <c r="BT1045">
        <v>0</v>
      </c>
      <c r="BU1045" s="17">
        <v>0</v>
      </c>
      <c r="BV1045">
        <v>0</v>
      </c>
      <c r="BW1045">
        <v>1</v>
      </c>
      <c r="BX1045">
        <v>0</v>
      </c>
      <c r="BY1045" s="17">
        <v>0</v>
      </c>
      <c r="BZ1045">
        <v>0</v>
      </c>
      <c r="CA1045">
        <v>0</v>
      </c>
      <c r="CB1045">
        <v>0</v>
      </c>
      <c r="CC1045">
        <v>0</v>
      </c>
      <c r="CD1045" s="17">
        <v>0</v>
      </c>
      <c r="CE1045">
        <v>0</v>
      </c>
      <c r="CF1045">
        <v>0</v>
      </c>
      <c r="CG1045">
        <v>1</v>
      </c>
      <c r="CH1045">
        <v>1</v>
      </c>
      <c r="CI1045">
        <v>0</v>
      </c>
      <c r="CJ1045">
        <v>1</v>
      </c>
      <c r="CK1045">
        <v>1</v>
      </c>
      <c r="CL1045">
        <v>1</v>
      </c>
      <c r="CM1045">
        <v>1</v>
      </c>
      <c r="CN1045">
        <v>1</v>
      </c>
      <c r="CO1045">
        <v>1</v>
      </c>
      <c r="CP1045" s="17">
        <v>0</v>
      </c>
      <c r="CQ1045">
        <v>0</v>
      </c>
      <c r="CR1045">
        <v>2</v>
      </c>
      <c r="CS1045">
        <v>0</v>
      </c>
      <c r="CT1045">
        <v>1</v>
      </c>
      <c r="CU1045">
        <v>33</v>
      </c>
      <c r="DA1045" s="33" t="s">
        <v>85</v>
      </c>
    </row>
    <row r="1046" spans="1:105" x14ac:dyDescent="0.25">
      <c r="A1046">
        <v>1045</v>
      </c>
      <c r="B1046">
        <v>70</v>
      </c>
      <c r="C1046" s="24" t="s">
        <v>4026</v>
      </c>
      <c r="D1046" s="12">
        <v>14.2</v>
      </c>
      <c r="E1046" s="13">
        <f t="shared" si="177"/>
        <v>4.3881334981458586</v>
      </c>
      <c r="F1046" s="7">
        <v>3.2360000000000002</v>
      </c>
      <c r="G1046" s="7">
        <f t="shared" si="178"/>
        <v>9.8118665018541407</v>
      </c>
      <c r="H1046" s="15">
        <f t="shared" si="179"/>
        <v>18.588133498145858</v>
      </c>
      <c r="I1046" s="11">
        <f>IFERROR(F1046/SQRT(F1046^2+U1046), "X")</f>
        <v>0.17589250505770393</v>
      </c>
      <c r="J1046" s="32">
        <f>IFERROR(SQRT((1-I1046^2)/U1046), "X")</f>
        <v>5.4354915036373283E-2</v>
      </c>
      <c r="K1046" s="32">
        <f t="shared" si="180"/>
        <v>18.397600278297169</v>
      </c>
      <c r="L1046" s="8">
        <v>1</v>
      </c>
      <c r="M1046" s="9">
        <v>0</v>
      </c>
      <c r="N1046" s="8">
        <v>1</v>
      </c>
      <c r="O1046" s="9">
        <v>0</v>
      </c>
      <c r="P1046" s="9">
        <v>0</v>
      </c>
      <c r="Q1046" s="9">
        <v>0</v>
      </c>
      <c r="R1046" s="9">
        <v>0</v>
      </c>
      <c r="S1046" s="8">
        <v>347</v>
      </c>
      <c r="T1046" s="9">
        <v>18</v>
      </c>
      <c r="U1046" s="9">
        <f t="shared" si="181"/>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W1046+X1046+6</f>
        <v>33.730000000000004</v>
      </c>
      <c r="BN1046">
        <v>0</v>
      </c>
      <c r="BO1046">
        <v>0</v>
      </c>
      <c r="BP1046">
        <v>0</v>
      </c>
      <c r="BQ1046">
        <v>0</v>
      </c>
      <c r="BR1046">
        <v>1</v>
      </c>
      <c r="BS1046">
        <v>0</v>
      </c>
      <c r="BT1046">
        <v>0</v>
      </c>
      <c r="BU1046" s="17">
        <v>0</v>
      </c>
      <c r="BV1046">
        <v>0</v>
      </c>
      <c r="BW1046">
        <v>1</v>
      </c>
      <c r="BX1046">
        <v>0</v>
      </c>
      <c r="BY1046" s="17">
        <v>0</v>
      </c>
      <c r="BZ1046">
        <v>0</v>
      </c>
      <c r="CA1046">
        <v>0</v>
      </c>
      <c r="CB1046">
        <v>0</v>
      </c>
      <c r="CC1046">
        <v>0</v>
      </c>
      <c r="CD1046" s="17">
        <v>0</v>
      </c>
      <c r="CE1046">
        <v>0</v>
      </c>
      <c r="CF1046">
        <v>0</v>
      </c>
      <c r="CG1046">
        <v>1</v>
      </c>
      <c r="CH1046">
        <v>1</v>
      </c>
      <c r="CI1046">
        <v>0</v>
      </c>
      <c r="CJ1046">
        <v>1</v>
      </c>
      <c r="CK1046">
        <v>1</v>
      </c>
      <c r="CL1046">
        <v>1</v>
      </c>
      <c r="CM1046">
        <v>1</v>
      </c>
      <c r="CN1046">
        <v>1</v>
      </c>
      <c r="CO1046">
        <v>1</v>
      </c>
      <c r="CP1046" s="17">
        <v>0</v>
      </c>
      <c r="CQ1046">
        <v>0</v>
      </c>
      <c r="CR1046">
        <v>2</v>
      </c>
      <c r="CS1046">
        <v>0</v>
      </c>
      <c r="CT1046">
        <v>1</v>
      </c>
      <c r="CU1046">
        <v>33</v>
      </c>
      <c r="DA1046" s="33" t="s">
        <v>85</v>
      </c>
    </row>
    <row r="1047" spans="1:105" x14ac:dyDescent="0.25">
      <c r="A1047">
        <v>1046</v>
      </c>
      <c r="B1047">
        <v>70</v>
      </c>
      <c r="C1047" s="24" t="s">
        <v>4026</v>
      </c>
      <c r="D1047" s="12">
        <v>23.5</v>
      </c>
      <c r="E1047" s="13">
        <f t="shared" si="177"/>
        <v>3.2525951557093427</v>
      </c>
      <c r="F1047" s="7">
        <v>7.2249999999999996</v>
      </c>
      <c r="G1047" s="7">
        <f t="shared" si="178"/>
        <v>20.247404844290656</v>
      </c>
      <c r="H1047" s="15">
        <f t="shared" si="179"/>
        <v>26.752595155709344</v>
      </c>
      <c r="I1047" s="11">
        <f>IFERROR(F1047/SQRT(F1047^2+U1047), "X")</f>
        <v>0.40760014434457864</v>
      </c>
      <c r="J1047" s="32">
        <f>IFERROR(SQRT((1-I1047^2)/U1047), "X")</f>
        <v>5.6415244891983213E-2</v>
      </c>
      <c r="K1047" s="32">
        <f t="shared" si="180"/>
        <v>17.725705204589179</v>
      </c>
      <c r="L1047" s="8">
        <v>1</v>
      </c>
      <c r="M1047" s="9">
        <v>0</v>
      </c>
      <c r="N1047" s="8">
        <v>1</v>
      </c>
      <c r="O1047" s="9">
        <v>0</v>
      </c>
      <c r="P1047" s="9">
        <v>0</v>
      </c>
      <c r="Q1047" s="9">
        <v>0</v>
      </c>
      <c r="R1047" s="9">
        <v>0</v>
      </c>
      <c r="S1047" s="8">
        <v>281</v>
      </c>
      <c r="T1047" s="9">
        <v>18</v>
      </c>
      <c r="U1047" s="9">
        <f t="shared" si="181"/>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W1047+X1047+6</f>
        <v>33.730000000000004</v>
      </c>
      <c r="BN1047">
        <v>0</v>
      </c>
      <c r="BO1047">
        <v>0</v>
      </c>
      <c r="BP1047">
        <v>0</v>
      </c>
      <c r="BQ1047">
        <v>0</v>
      </c>
      <c r="BR1047">
        <v>1</v>
      </c>
      <c r="BS1047">
        <v>0</v>
      </c>
      <c r="BT1047">
        <v>0</v>
      </c>
      <c r="BU1047" s="17">
        <v>0</v>
      </c>
      <c r="BV1047">
        <v>0</v>
      </c>
      <c r="BW1047">
        <v>1</v>
      </c>
      <c r="BX1047">
        <v>0</v>
      </c>
      <c r="BY1047" s="17">
        <v>0</v>
      </c>
      <c r="BZ1047">
        <v>0</v>
      </c>
      <c r="CA1047">
        <v>0</v>
      </c>
      <c r="CB1047">
        <v>0</v>
      </c>
      <c r="CC1047">
        <v>0</v>
      </c>
      <c r="CD1047" s="17">
        <v>0</v>
      </c>
      <c r="CE1047">
        <v>0</v>
      </c>
      <c r="CF1047">
        <v>0</v>
      </c>
      <c r="CG1047">
        <v>1</v>
      </c>
      <c r="CH1047">
        <v>1</v>
      </c>
      <c r="CI1047">
        <v>0</v>
      </c>
      <c r="CJ1047">
        <v>1</v>
      </c>
      <c r="CK1047">
        <v>1</v>
      </c>
      <c r="CL1047">
        <v>1</v>
      </c>
      <c r="CM1047">
        <v>1</v>
      </c>
      <c r="CN1047">
        <v>1</v>
      </c>
      <c r="CO1047">
        <v>1</v>
      </c>
      <c r="CP1047" s="17">
        <v>0</v>
      </c>
      <c r="CQ1047">
        <v>0</v>
      </c>
      <c r="CR1047">
        <v>2</v>
      </c>
      <c r="CS1047">
        <v>0</v>
      </c>
      <c r="CT1047">
        <v>1</v>
      </c>
      <c r="CU1047">
        <v>33</v>
      </c>
      <c r="DA1047" s="33" t="s">
        <v>85</v>
      </c>
    </row>
    <row r="1048" spans="1:105" x14ac:dyDescent="0.25">
      <c r="A1048">
        <v>1047</v>
      </c>
      <c r="B1048">
        <v>71</v>
      </c>
      <c r="C1048" s="24" t="s">
        <v>4032</v>
      </c>
      <c r="D1048" s="12">
        <v>4.5999999999999996</v>
      </c>
      <c r="E1048" s="13">
        <v>0.2</v>
      </c>
      <c r="F1048" s="7">
        <f>D1048/E1048</f>
        <v>22.999999999999996</v>
      </c>
      <c r="G1048" s="7">
        <f t="shared" si="178"/>
        <v>4.3999999999999995</v>
      </c>
      <c r="H1048" s="15">
        <f t="shared" si="179"/>
        <v>4.8</v>
      </c>
      <c r="I1048" s="11">
        <f>IFERROR(F1048/SQRT(F1048^2+U1048), "X")</f>
        <v>0.23435250445752639</v>
      </c>
      <c r="J1048" s="32">
        <f>IFERROR(SQRT((1-I1048^2)/U1048), "X")</f>
        <v>1.018923932424028E-2</v>
      </c>
      <c r="K1048" s="32">
        <f t="shared" si="180"/>
        <v>98.142753171082376</v>
      </c>
      <c r="L1048" s="8">
        <v>1</v>
      </c>
      <c r="M1048" s="9">
        <v>0</v>
      </c>
      <c r="N1048" s="8">
        <v>0</v>
      </c>
      <c r="O1048" s="9">
        <v>0</v>
      </c>
      <c r="P1048" s="9">
        <v>0</v>
      </c>
      <c r="Q1048" s="9">
        <v>0</v>
      </c>
      <c r="R1048" s="9">
        <v>1</v>
      </c>
      <c r="S1048" s="8">
        <v>9107</v>
      </c>
      <c r="T1048" s="9">
        <v>3</v>
      </c>
      <c r="U1048" s="9">
        <f t="shared" si="181"/>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v>0</v>
      </c>
      <c r="BU1048" s="17">
        <v>0</v>
      </c>
      <c r="BV1048">
        <v>0</v>
      </c>
      <c r="BW1048">
        <v>0</v>
      </c>
      <c r="BX1048">
        <v>1</v>
      </c>
      <c r="BY1048" s="17">
        <v>0</v>
      </c>
      <c r="BZ1048">
        <v>0</v>
      </c>
      <c r="CA1048">
        <v>0</v>
      </c>
      <c r="CB1048">
        <v>0</v>
      </c>
      <c r="CC1048">
        <v>0</v>
      </c>
      <c r="CD1048" s="17">
        <v>0</v>
      </c>
      <c r="CE1048">
        <v>0</v>
      </c>
      <c r="CF1048">
        <v>0</v>
      </c>
      <c r="CG1048">
        <v>1</v>
      </c>
      <c r="CH1048">
        <v>1</v>
      </c>
      <c r="CI1048">
        <v>0</v>
      </c>
      <c r="CJ1048">
        <v>0</v>
      </c>
      <c r="CK1048">
        <v>0</v>
      </c>
      <c r="CL1048">
        <v>0</v>
      </c>
      <c r="CM1048">
        <v>0</v>
      </c>
      <c r="CN1048">
        <v>0</v>
      </c>
      <c r="CO1048">
        <v>0</v>
      </c>
      <c r="CP1048" s="17">
        <v>0</v>
      </c>
      <c r="CQ1048">
        <v>0.29799999999999999</v>
      </c>
      <c r="CR1048">
        <v>15</v>
      </c>
      <c r="CS1048">
        <v>1</v>
      </c>
      <c r="CT1048">
        <v>0</v>
      </c>
      <c r="CU1048">
        <v>40</v>
      </c>
      <c r="DA1048" s="33" t="s">
        <v>85</v>
      </c>
    </row>
    <row r="1049" spans="1:105" x14ac:dyDescent="0.25">
      <c r="A1049">
        <v>1048</v>
      </c>
      <c r="B1049">
        <v>71</v>
      </c>
      <c r="C1049" s="24" t="s">
        <v>4032</v>
      </c>
      <c r="D1049" s="12">
        <v>7.7</v>
      </c>
      <c r="E1049" s="13">
        <v>0.3</v>
      </c>
      <c r="F1049" s="7">
        <f>D1049/E1049</f>
        <v>25.666666666666668</v>
      </c>
      <c r="G1049" s="7">
        <f t="shared" si="178"/>
        <v>7.4</v>
      </c>
      <c r="H1049" s="15">
        <f t="shared" si="179"/>
        <v>8</v>
      </c>
      <c r="I1049" s="11">
        <f>IFERROR(F1049/SQRT(F1049^2+U1049), "X")</f>
        <v>0.3578029829487358</v>
      </c>
      <c r="J1049" s="32">
        <f>IFERROR(SQRT((1-I1049^2)/U1049), "X")</f>
        <v>1.3940375959041653E-2</v>
      </c>
      <c r="K1049" s="32">
        <f t="shared" si="180"/>
        <v>71.734076823904118</v>
      </c>
      <c r="L1049" s="8">
        <v>1</v>
      </c>
      <c r="M1049" s="9">
        <v>0</v>
      </c>
      <c r="N1049" s="8">
        <v>0</v>
      </c>
      <c r="O1049" s="9">
        <v>0</v>
      </c>
      <c r="P1049" s="9">
        <v>0</v>
      </c>
      <c r="Q1049" s="9">
        <v>0</v>
      </c>
      <c r="R1049" s="9">
        <v>1</v>
      </c>
      <c r="S1049" s="8">
        <v>4491</v>
      </c>
      <c r="T1049" s="9">
        <v>3</v>
      </c>
      <c r="U1049" s="9">
        <f t="shared" si="181"/>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v>0</v>
      </c>
      <c r="BU1049" s="17">
        <v>0</v>
      </c>
      <c r="BV1049">
        <v>0</v>
      </c>
      <c r="BW1049">
        <v>0</v>
      </c>
      <c r="BX1049">
        <v>1</v>
      </c>
      <c r="BY1049" s="17">
        <v>0</v>
      </c>
      <c r="BZ1049">
        <v>0</v>
      </c>
      <c r="CA1049">
        <v>0</v>
      </c>
      <c r="CB1049">
        <v>0</v>
      </c>
      <c r="CC1049">
        <v>0</v>
      </c>
      <c r="CD1049" s="17">
        <v>0</v>
      </c>
      <c r="CE1049">
        <v>0</v>
      </c>
      <c r="CF1049">
        <v>0</v>
      </c>
      <c r="CG1049">
        <v>1</v>
      </c>
      <c r="CH1049">
        <v>1</v>
      </c>
      <c r="CI1049">
        <v>0</v>
      </c>
      <c r="CJ1049">
        <v>0</v>
      </c>
      <c r="CK1049">
        <v>0</v>
      </c>
      <c r="CL1049">
        <v>0</v>
      </c>
      <c r="CM1049">
        <v>0</v>
      </c>
      <c r="CN1049">
        <v>0</v>
      </c>
      <c r="CO1049">
        <v>0</v>
      </c>
      <c r="CP1049" s="17">
        <v>0</v>
      </c>
      <c r="CQ1049">
        <v>0.29799999999999999</v>
      </c>
      <c r="CR1049">
        <v>15</v>
      </c>
      <c r="CS1049">
        <v>1</v>
      </c>
      <c r="CT1049">
        <v>0</v>
      </c>
      <c r="CU1049">
        <v>40</v>
      </c>
      <c r="DA1049" s="33" t="s">
        <v>85</v>
      </c>
    </row>
    <row r="1050" spans="1:105" x14ac:dyDescent="0.25">
      <c r="A1050">
        <v>1049</v>
      </c>
      <c r="B1050">
        <v>71</v>
      </c>
      <c r="C1050" s="24" t="s">
        <v>4032</v>
      </c>
      <c r="D1050" s="12">
        <v>8.1</v>
      </c>
      <c r="E1050" s="13">
        <v>0.5</v>
      </c>
      <c r="F1050" s="7">
        <f>D1050/E1050</f>
        <v>16.2</v>
      </c>
      <c r="G1050" s="7">
        <f t="shared" si="178"/>
        <v>7.6</v>
      </c>
      <c r="H1050" s="15">
        <f t="shared" si="179"/>
        <v>8.6</v>
      </c>
      <c r="I1050" s="11">
        <f>IFERROR(F1050/SQRT(F1050^2+U1050), "X")</f>
        <v>0.40659904556362153</v>
      </c>
      <c r="J1050" s="32">
        <f>IFERROR(SQRT((1-I1050^2)/U1050), "X")</f>
        <v>2.5098706516272936E-2</v>
      </c>
      <c r="K1050" s="32">
        <f t="shared" si="180"/>
        <v>39.842690672192305</v>
      </c>
      <c r="L1050" s="8">
        <v>1</v>
      </c>
      <c r="M1050" s="9">
        <v>0</v>
      </c>
      <c r="N1050" s="8">
        <v>0</v>
      </c>
      <c r="O1050" s="9">
        <v>0</v>
      </c>
      <c r="P1050" s="9">
        <v>0</v>
      </c>
      <c r="Q1050" s="9">
        <v>0</v>
      </c>
      <c r="R1050" s="9">
        <v>1</v>
      </c>
      <c r="S1050" s="8">
        <v>1329</v>
      </c>
      <c r="T1050" s="9">
        <v>3</v>
      </c>
      <c r="U1050" s="9">
        <f t="shared" si="181"/>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v>0</v>
      </c>
      <c r="BU1050" s="17">
        <v>0</v>
      </c>
      <c r="BV1050">
        <v>0</v>
      </c>
      <c r="BW1050">
        <v>0</v>
      </c>
      <c r="BX1050">
        <v>1</v>
      </c>
      <c r="BY1050" s="17">
        <v>0</v>
      </c>
      <c r="BZ1050">
        <v>0</v>
      </c>
      <c r="CA1050">
        <v>0</v>
      </c>
      <c r="CB1050">
        <v>0</v>
      </c>
      <c r="CC1050">
        <v>0</v>
      </c>
      <c r="CD1050" s="17">
        <v>0</v>
      </c>
      <c r="CE1050">
        <v>0</v>
      </c>
      <c r="CF1050">
        <v>0</v>
      </c>
      <c r="CG1050">
        <v>1</v>
      </c>
      <c r="CH1050">
        <v>1</v>
      </c>
      <c r="CI1050">
        <v>0</v>
      </c>
      <c r="CJ1050">
        <v>0</v>
      </c>
      <c r="CK1050">
        <v>0</v>
      </c>
      <c r="CL1050">
        <v>0</v>
      </c>
      <c r="CM1050">
        <v>0</v>
      </c>
      <c r="CN1050">
        <v>0</v>
      </c>
      <c r="CO1050">
        <v>0</v>
      </c>
      <c r="CP1050" s="17">
        <v>0</v>
      </c>
      <c r="CQ1050">
        <v>0.29799999999999999</v>
      </c>
      <c r="CR1050">
        <v>15</v>
      </c>
      <c r="CS1050">
        <v>1</v>
      </c>
      <c r="CT1050">
        <v>0</v>
      </c>
      <c r="CU1050">
        <v>40</v>
      </c>
      <c r="DA1050" s="33" t="s">
        <v>85</v>
      </c>
    </row>
    <row r="1051" spans="1:105" x14ac:dyDescent="0.25">
      <c r="A1051">
        <v>1050</v>
      </c>
      <c r="B1051">
        <v>71</v>
      </c>
      <c r="C1051" s="24" t="s">
        <v>4032</v>
      </c>
      <c r="D1051" s="12">
        <v>0.6</v>
      </c>
      <c r="E1051" s="13">
        <f t="shared" ref="E1051:E1080" si="182">D1051/F1051</f>
        <v>0.82499999999999996</v>
      </c>
      <c r="F1051" s="7">
        <v>0.72727272727272729</v>
      </c>
      <c r="G1051" s="7">
        <f t="shared" si="178"/>
        <v>-0.22499999999999998</v>
      </c>
      <c r="H1051" s="15">
        <f t="shared" si="179"/>
        <v>1.4249999999999998</v>
      </c>
      <c r="I1051" s="11">
        <f>IFERROR(F1051/SQRT(F1051^2+U1051), "X")</f>
        <v>7.624506022097511E-3</v>
      </c>
      <c r="J1051" s="32">
        <f>IFERROR(SQRT((1-I1051^2)/U1051), "X")</f>
        <v>1.0483695780384076E-2</v>
      </c>
      <c r="K1051" s="32">
        <f t="shared" si="180"/>
        <v>95.386209305223133</v>
      </c>
      <c r="L1051" s="8">
        <v>1</v>
      </c>
      <c r="M1051" s="9">
        <v>0</v>
      </c>
      <c r="N1051" s="8">
        <v>0</v>
      </c>
      <c r="O1051" s="9">
        <v>0</v>
      </c>
      <c r="P1051" s="9">
        <v>0</v>
      </c>
      <c r="Q1051" s="9">
        <v>0</v>
      </c>
      <c r="R1051" s="9">
        <v>1</v>
      </c>
      <c r="S1051" s="8">
        <v>9106</v>
      </c>
      <c r="T1051" s="9">
        <v>7</v>
      </c>
      <c r="U1051" s="9">
        <f t="shared" si="181"/>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v>0</v>
      </c>
      <c r="BU1051" s="17">
        <v>0</v>
      </c>
      <c r="BV1051">
        <v>0</v>
      </c>
      <c r="BW1051">
        <v>0</v>
      </c>
      <c r="BX1051">
        <v>1</v>
      </c>
      <c r="BY1051" s="17">
        <v>0</v>
      </c>
      <c r="BZ1051">
        <v>0</v>
      </c>
      <c r="CA1051">
        <v>0</v>
      </c>
      <c r="CB1051">
        <v>0</v>
      </c>
      <c r="CC1051">
        <v>0</v>
      </c>
      <c r="CD1051" s="17">
        <v>0</v>
      </c>
      <c r="CE1051">
        <v>0</v>
      </c>
      <c r="CF1051">
        <v>0</v>
      </c>
      <c r="CG1051">
        <v>1</v>
      </c>
      <c r="CH1051">
        <v>1</v>
      </c>
      <c r="CI1051">
        <v>0</v>
      </c>
      <c r="CJ1051">
        <v>0</v>
      </c>
      <c r="CK1051">
        <v>0</v>
      </c>
      <c r="CL1051">
        <v>0</v>
      </c>
      <c r="CM1051">
        <v>0</v>
      </c>
      <c r="CN1051">
        <v>0</v>
      </c>
      <c r="CO1051">
        <v>0</v>
      </c>
      <c r="CP1051" s="17">
        <v>0</v>
      </c>
      <c r="CQ1051">
        <v>0.29799999999999999</v>
      </c>
      <c r="CR1051">
        <v>15</v>
      </c>
      <c r="CS1051">
        <v>1</v>
      </c>
      <c r="CT1051">
        <v>0</v>
      </c>
      <c r="CU1051">
        <v>40</v>
      </c>
      <c r="DA1051" s="33" t="s">
        <v>85</v>
      </c>
    </row>
    <row r="1052" spans="1:105" x14ac:dyDescent="0.25">
      <c r="A1052">
        <v>1051</v>
      </c>
      <c r="B1052">
        <v>71</v>
      </c>
      <c r="C1052" s="24" t="s">
        <v>4032</v>
      </c>
      <c r="D1052" s="12">
        <v>3.1</v>
      </c>
      <c r="E1052" s="13">
        <f t="shared" si="182"/>
        <v>0.71185185185185196</v>
      </c>
      <c r="F1052" s="7">
        <v>4.354838709677419</v>
      </c>
      <c r="G1052" s="7">
        <f t="shared" si="178"/>
        <v>2.3881481481481481</v>
      </c>
      <c r="H1052" s="15">
        <f t="shared" si="179"/>
        <v>3.811851851851852</v>
      </c>
      <c r="I1052" s="11">
        <f>IFERROR(F1052/SQRT(F1052^2+U1052), "X")</f>
        <v>4.5608620854000068E-2</v>
      </c>
      <c r="J1052" s="32">
        <f>IFERROR(SQRT((1-I1052^2)/U1052), "X")</f>
        <v>1.0473090714622237E-2</v>
      </c>
      <c r="K1052" s="32">
        <f t="shared" si="180"/>
        <v>95.482797509223133</v>
      </c>
      <c r="L1052" s="8">
        <v>1</v>
      </c>
      <c r="M1052" s="9">
        <v>0</v>
      </c>
      <c r="N1052" s="8">
        <v>0</v>
      </c>
      <c r="O1052" s="9">
        <v>0</v>
      </c>
      <c r="P1052" s="9">
        <v>0</v>
      </c>
      <c r="Q1052" s="9">
        <v>0</v>
      </c>
      <c r="R1052" s="9">
        <v>1</v>
      </c>
      <c r="S1052" s="8">
        <v>9106</v>
      </c>
      <c r="T1052" s="9">
        <v>7</v>
      </c>
      <c r="U1052" s="9">
        <f t="shared" si="181"/>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v>0</v>
      </c>
      <c r="BU1052" s="17">
        <v>0</v>
      </c>
      <c r="BV1052">
        <v>0</v>
      </c>
      <c r="BW1052">
        <v>0</v>
      </c>
      <c r="BX1052">
        <v>1</v>
      </c>
      <c r="BY1052" s="17">
        <v>0</v>
      </c>
      <c r="BZ1052">
        <v>0</v>
      </c>
      <c r="CA1052">
        <v>0</v>
      </c>
      <c r="CB1052">
        <v>0</v>
      </c>
      <c r="CC1052">
        <v>0</v>
      </c>
      <c r="CD1052" s="17">
        <v>0</v>
      </c>
      <c r="CE1052">
        <v>0</v>
      </c>
      <c r="CF1052">
        <v>0</v>
      </c>
      <c r="CG1052">
        <v>1</v>
      </c>
      <c r="CH1052">
        <v>1</v>
      </c>
      <c r="CI1052">
        <v>0</v>
      </c>
      <c r="CJ1052">
        <v>0</v>
      </c>
      <c r="CK1052">
        <v>0</v>
      </c>
      <c r="CL1052">
        <v>0</v>
      </c>
      <c r="CM1052">
        <v>0</v>
      </c>
      <c r="CN1052">
        <v>0</v>
      </c>
      <c r="CO1052">
        <v>0</v>
      </c>
      <c r="CP1052" s="17">
        <v>0</v>
      </c>
      <c r="CQ1052">
        <v>0.29799999999999999</v>
      </c>
      <c r="CR1052">
        <v>15</v>
      </c>
      <c r="CS1052">
        <v>1</v>
      </c>
      <c r="CT1052">
        <v>0</v>
      </c>
      <c r="CU1052">
        <v>40</v>
      </c>
      <c r="DA1052" s="33" t="s">
        <v>85</v>
      </c>
    </row>
    <row r="1053" spans="1:105" x14ac:dyDescent="0.25">
      <c r="A1053">
        <v>1052</v>
      </c>
      <c r="B1053">
        <v>71</v>
      </c>
      <c r="C1053" s="24" t="s">
        <v>4032</v>
      </c>
      <c r="D1053" s="12">
        <v>4.0999999999999996</v>
      </c>
      <c r="E1053" s="13">
        <f t="shared" si="182"/>
        <v>0.37639344262295088</v>
      </c>
      <c r="F1053" s="7">
        <v>10.892857142857141</v>
      </c>
      <c r="G1053" s="7">
        <f t="shared" si="178"/>
        <v>3.7236065573770487</v>
      </c>
      <c r="H1053" s="15">
        <f t="shared" si="179"/>
        <v>4.4763934426229506</v>
      </c>
      <c r="I1053" s="11">
        <f>IFERROR(F1053/SQRT(F1053^2+U1053), "X")</f>
        <v>0.11346323402692496</v>
      </c>
      <c r="J1053" s="32">
        <f>IFERROR(SQRT((1-I1053^2)/U1053), "X")</f>
        <v>1.041629689427508E-2</v>
      </c>
      <c r="K1053" s="32">
        <f t="shared" si="180"/>
        <v>96.003407943336555</v>
      </c>
      <c r="L1053" s="8">
        <v>1</v>
      </c>
      <c r="M1053" s="9">
        <v>0</v>
      </c>
      <c r="N1053" s="8">
        <v>0</v>
      </c>
      <c r="O1053" s="9">
        <v>0</v>
      </c>
      <c r="P1053" s="9">
        <v>0</v>
      </c>
      <c r="Q1053" s="9">
        <v>0</v>
      </c>
      <c r="R1053" s="9">
        <v>1</v>
      </c>
      <c r="S1053" s="8">
        <v>9106</v>
      </c>
      <c r="T1053" s="9">
        <v>7</v>
      </c>
      <c r="U1053" s="9">
        <f t="shared" si="181"/>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v>0</v>
      </c>
      <c r="BU1053" s="17">
        <v>0</v>
      </c>
      <c r="BV1053">
        <v>0</v>
      </c>
      <c r="BW1053">
        <v>0</v>
      </c>
      <c r="BX1053">
        <v>1</v>
      </c>
      <c r="BY1053" s="17">
        <v>0</v>
      </c>
      <c r="BZ1053">
        <v>0</v>
      </c>
      <c r="CA1053">
        <v>0</v>
      </c>
      <c r="CB1053">
        <v>0</v>
      </c>
      <c r="CC1053">
        <v>0</v>
      </c>
      <c r="CD1053" s="17">
        <v>0</v>
      </c>
      <c r="CE1053">
        <v>0</v>
      </c>
      <c r="CF1053">
        <v>0</v>
      </c>
      <c r="CG1053">
        <v>1</v>
      </c>
      <c r="CH1053">
        <v>1</v>
      </c>
      <c r="CI1053">
        <v>0</v>
      </c>
      <c r="CJ1053">
        <v>0</v>
      </c>
      <c r="CK1053">
        <v>0</v>
      </c>
      <c r="CL1053">
        <v>0</v>
      </c>
      <c r="CM1053">
        <v>0</v>
      </c>
      <c r="CN1053">
        <v>0</v>
      </c>
      <c r="CO1053">
        <v>0</v>
      </c>
      <c r="CP1053" s="17">
        <v>0</v>
      </c>
      <c r="CQ1053">
        <v>0.29799999999999999</v>
      </c>
      <c r="CR1053">
        <v>15</v>
      </c>
      <c r="CS1053">
        <v>1</v>
      </c>
      <c r="CT1053">
        <v>0</v>
      </c>
      <c r="CU1053">
        <v>40</v>
      </c>
      <c r="DA1053" s="33" t="s">
        <v>85</v>
      </c>
    </row>
    <row r="1054" spans="1:105" x14ac:dyDescent="0.25">
      <c r="A1054">
        <v>1053</v>
      </c>
      <c r="B1054">
        <v>71</v>
      </c>
      <c r="C1054" s="24" t="s">
        <v>4032</v>
      </c>
      <c r="D1054" s="12">
        <v>6.6</v>
      </c>
      <c r="E1054" s="13">
        <f t="shared" si="182"/>
        <v>0.61971830985915488</v>
      </c>
      <c r="F1054" s="7">
        <v>10.65</v>
      </c>
      <c r="G1054" s="7">
        <f t="shared" si="178"/>
        <v>5.9802816901408447</v>
      </c>
      <c r="H1054" s="15">
        <f t="shared" si="179"/>
        <v>7.2197183098591546</v>
      </c>
      <c r="I1054" s="11">
        <f>IFERROR(F1054/SQRT(F1054^2+U1054), "X")</f>
        <v>0.11096506107070783</v>
      </c>
      <c r="J1054" s="32">
        <f>IFERROR(SQRT((1-I1054^2)/U1054), "X")</f>
        <v>1.0419254560629842E-2</v>
      </c>
      <c r="K1054" s="32">
        <f t="shared" si="180"/>
        <v>95.976155893013342</v>
      </c>
      <c r="L1054" s="8">
        <v>1</v>
      </c>
      <c r="M1054" s="9">
        <v>0</v>
      </c>
      <c r="N1054" s="8">
        <v>0</v>
      </c>
      <c r="O1054" s="9">
        <v>0</v>
      </c>
      <c r="P1054" s="9">
        <v>0</v>
      </c>
      <c r="Q1054" s="9">
        <v>0</v>
      </c>
      <c r="R1054" s="9">
        <v>1</v>
      </c>
      <c r="S1054" s="8">
        <v>9106</v>
      </c>
      <c r="T1054" s="9">
        <v>7</v>
      </c>
      <c r="U1054" s="9">
        <f t="shared" si="181"/>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v>0</v>
      </c>
      <c r="BU1054" s="17">
        <v>0</v>
      </c>
      <c r="BV1054">
        <v>0</v>
      </c>
      <c r="BW1054">
        <v>0</v>
      </c>
      <c r="BX1054">
        <v>1</v>
      </c>
      <c r="BY1054" s="17">
        <v>0</v>
      </c>
      <c r="BZ1054">
        <v>0</v>
      </c>
      <c r="CA1054">
        <v>0</v>
      </c>
      <c r="CB1054">
        <v>0</v>
      </c>
      <c r="CC1054">
        <v>0</v>
      </c>
      <c r="CD1054" s="17">
        <v>0</v>
      </c>
      <c r="CE1054">
        <v>0</v>
      </c>
      <c r="CF1054">
        <v>0</v>
      </c>
      <c r="CG1054">
        <v>1</v>
      </c>
      <c r="CH1054">
        <v>1</v>
      </c>
      <c r="CI1054">
        <v>0</v>
      </c>
      <c r="CJ1054">
        <v>0</v>
      </c>
      <c r="CK1054">
        <v>0</v>
      </c>
      <c r="CL1054">
        <v>0</v>
      </c>
      <c r="CM1054">
        <v>0</v>
      </c>
      <c r="CN1054">
        <v>0</v>
      </c>
      <c r="CO1054">
        <v>0</v>
      </c>
      <c r="CP1054" s="17">
        <v>0</v>
      </c>
      <c r="CQ1054">
        <v>0.29799999999999999</v>
      </c>
      <c r="CR1054">
        <v>15</v>
      </c>
      <c r="CS1054">
        <v>1</v>
      </c>
      <c r="CT1054">
        <v>0</v>
      </c>
      <c r="CU1054">
        <v>40</v>
      </c>
      <c r="DA1054" s="33" t="s">
        <v>85</v>
      </c>
    </row>
    <row r="1055" spans="1:105" x14ac:dyDescent="0.25">
      <c r="A1055">
        <v>1054</v>
      </c>
      <c r="B1055">
        <v>71</v>
      </c>
      <c r="C1055" s="24" t="s">
        <v>4032</v>
      </c>
      <c r="D1055" s="12">
        <v>9.1999999999999993</v>
      </c>
      <c r="E1055" s="13">
        <f t="shared" si="182"/>
        <v>0.41255605381165916</v>
      </c>
      <c r="F1055" s="7">
        <v>22.3</v>
      </c>
      <c r="G1055" s="7">
        <f t="shared" si="178"/>
        <v>8.7874439461883398</v>
      </c>
      <c r="H1055" s="15">
        <f t="shared" si="179"/>
        <v>9.6125560538116588</v>
      </c>
      <c r="I1055" s="11">
        <f>IFERROR(F1055/SQRT(F1055^2+U1055), "X")</f>
        <v>0.22765427522459039</v>
      </c>
      <c r="J1055" s="32">
        <f>IFERROR(SQRT((1-I1055^2)/U1055), "X")</f>
        <v>1.0208711893479388E-2</v>
      </c>
      <c r="K1055" s="32">
        <f t="shared" si="180"/>
        <v>97.955551144383861</v>
      </c>
      <c r="L1055" s="8">
        <v>1</v>
      </c>
      <c r="M1055" s="9">
        <v>0</v>
      </c>
      <c r="N1055" s="8">
        <v>0</v>
      </c>
      <c r="O1055" s="9">
        <v>0</v>
      </c>
      <c r="P1055" s="9">
        <v>0</v>
      </c>
      <c r="Q1055" s="9">
        <v>0</v>
      </c>
      <c r="R1055" s="9">
        <v>1</v>
      </c>
      <c r="S1055" s="8">
        <v>9106</v>
      </c>
      <c r="T1055" s="9">
        <v>7</v>
      </c>
      <c r="U1055" s="9">
        <f t="shared" si="181"/>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v>0</v>
      </c>
      <c r="BU1055" s="17">
        <v>0</v>
      </c>
      <c r="BV1055">
        <v>0</v>
      </c>
      <c r="BW1055">
        <v>0</v>
      </c>
      <c r="BX1055">
        <v>1</v>
      </c>
      <c r="BY1055" s="17">
        <v>0</v>
      </c>
      <c r="BZ1055">
        <v>0</v>
      </c>
      <c r="CA1055">
        <v>0</v>
      </c>
      <c r="CB1055">
        <v>0</v>
      </c>
      <c r="CC1055">
        <v>0</v>
      </c>
      <c r="CD1055" s="17">
        <v>0</v>
      </c>
      <c r="CE1055">
        <v>0</v>
      </c>
      <c r="CF1055">
        <v>0</v>
      </c>
      <c r="CG1055">
        <v>1</v>
      </c>
      <c r="CH1055">
        <v>1</v>
      </c>
      <c r="CI1055">
        <v>0</v>
      </c>
      <c r="CJ1055">
        <v>0</v>
      </c>
      <c r="CK1055">
        <v>0</v>
      </c>
      <c r="CL1055">
        <v>0</v>
      </c>
      <c r="CM1055">
        <v>0</v>
      </c>
      <c r="CN1055">
        <v>0</v>
      </c>
      <c r="CO1055">
        <v>0</v>
      </c>
      <c r="CP1055" s="17">
        <v>0</v>
      </c>
      <c r="CQ1055">
        <v>0.29799999999999999</v>
      </c>
      <c r="CR1055">
        <v>15</v>
      </c>
      <c r="CS1055">
        <v>1</v>
      </c>
      <c r="CT1055">
        <v>0</v>
      </c>
      <c r="CU1055">
        <v>40</v>
      </c>
      <c r="DA1055" s="33" t="s">
        <v>85</v>
      </c>
    </row>
    <row r="1056" spans="1:105" x14ac:dyDescent="0.25">
      <c r="A1056">
        <v>1055</v>
      </c>
      <c r="B1056">
        <v>71</v>
      </c>
      <c r="C1056" s="24" t="s">
        <v>4032</v>
      </c>
      <c r="D1056" s="12">
        <v>0.4</v>
      </c>
      <c r="E1056" s="13">
        <f t="shared" si="182"/>
        <v>1.2749999999999999</v>
      </c>
      <c r="F1056" s="7">
        <v>0.31372549019607848</v>
      </c>
      <c r="G1056" s="7">
        <f t="shared" si="178"/>
        <v>-0.87499999999999989</v>
      </c>
      <c r="H1056" s="15">
        <f t="shared" si="179"/>
        <v>1.6749999999999998</v>
      </c>
      <c r="I1056" s="11">
        <f>IFERROR(F1056/SQRT(F1056^2+U1056), "X")</f>
        <v>3.2923388633552871E-3</v>
      </c>
      <c r="J1056" s="32">
        <f>IFERROR(SQRT((1-I1056^2)/U1056), "X")</f>
        <v>1.0494330126944975E-2</v>
      </c>
      <c r="K1056" s="32">
        <f t="shared" si="180"/>
        <v>95.28955044328417</v>
      </c>
      <c r="L1056" s="8">
        <v>1</v>
      </c>
      <c r="M1056" s="9">
        <v>0</v>
      </c>
      <c r="N1056" s="8">
        <v>0</v>
      </c>
      <c r="O1056" s="9">
        <v>0</v>
      </c>
      <c r="P1056" s="9">
        <v>0</v>
      </c>
      <c r="Q1056" s="9">
        <v>0</v>
      </c>
      <c r="R1056" s="9">
        <v>1</v>
      </c>
      <c r="S1056" s="8">
        <v>9106</v>
      </c>
      <c r="T1056" s="9">
        <v>25</v>
      </c>
      <c r="U1056" s="9">
        <f t="shared" si="181"/>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v>0</v>
      </c>
      <c r="BU1056" s="17">
        <v>0</v>
      </c>
      <c r="BV1056">
        <v>0</v>
      </c>
      <c r="BW1056">
        <v>0</v>
      </c>
      <c r="BX1056">
        <v>1</v>
      </c>
      <c r="BY1056" s="17">
        <v>0</v>
      </c>
      <c r="BZ1056">
        <v>0</v>
      </c>
      <c r="CA1056">
        <v>0</v>
      </c>
      <c r="CB1056">
        <v>0</v>
      </c>
      <c r="CC1056">
        <v>0</v>
      </c>
      <c r="CD1056" s="17">
        <v>0</v>
      </c>
      <c r="CE1056">
        <v>1</v>
      </c>
      <c r="CF1056">
        <v>0</v>
      </c>
      <c r="CG1056">
        <v>1</v>
      </c>
      <c r="CH1056">
        <v>1</v>
      </c>
      <c r="CI1056">
        <v>0</v>
      </c>
      <c r="CJ1056">
        <v>0</v>
      </c>
      <c r="CK1056">
        <v>1</v>
      </c>
      <c r="CL1056">
        <v>0</v>
      </c>
      <c r="CM1056">
        <v>0</v>
      </c>
      <c r="CN1056">
        <v>0</v>
      </c>
      <c r="CO1056">
        <v>0</v>
      </c>
      <c r="CP1056" s="17">
        <v>1</v>
      </c>
      <c r="CQ1056">
        <v>0.29799999999999999</v>
      </c>
      <c r="CR1056">
        <v>15</v>
      </c>
      <c r="CS1056">
        <v>1</v>
      </c>
      <c r="CT1056">
        <v>0</v>
      </c>
      <c r="CU1056">
        <v>40</v>
      </c>
      <c r="DA1056" s="33" t="s">
        <v>85</v>
      </c>
    </row>
    <row r="1057" spans="1:105" x14ac:dyDescent="0.25">
      <c r="A1057">
        <v>1056</v>
      </c>
      <c r="B1057">
        <v>71</v>
      </c>
      <c r="C1057" s="24" t="s">
        <v>4032</v>
      </c>
      <c r="D1057" s="12">
        <v>2.8</v>
      </c>
      <c r="E1057" s="13">
        <f t="shared" si="182"/>
        <v>1.3517241379310341</v>
      </c>
      <c r="F1057" s="7">
        <v>2.0714285714285721</v>
      </c>
      <c r="G1057" s="7">
        <f t="shared" si="178"/>
        <v>1.4482758620689657</v>
      </c>
      <c r="H1057" s="15">
        <f t="shared" si="179"/>
        <v>4.1517241379310335</v>
      </c>
      <c r="I1057" s="11">
        <f>IFERROR(F1057/SQRT(F1057^2+U1057), "X")</f>
        <v>2.1733238590746627E-2</v>
      </c>
      <c r="J1057" s="32">
        <f>IFERROR(SQRT((1-I1057^2)/U1057), "X")</f>
        <v>1.0491908285188024E-2</v>
      </c>
      <c r="K1057" s="32">
        <f t="shared" si="180"/>
        <v>95.311546080873811</v>
      </c>
      <c r="L1057" s="8">
        <v>1</v>
      </c>
      <c r="M1057" s="9">
        <v>0</v>
      </c>
      <c r="N1057" s="8">
        <v>0</v>
      </c>
      <c r="O1057" s="9">
        <v>0</v>
      </c>
      <c r="P1057" s="9">
        <v>0</v>
      </c>
      <c r="Q1057" s="9">
        <v>0</v>
      </c>
      <c r="R1057" s="9">
        <v>1</v>
      </c>
      <c r="S1057" s="8">
        <v>9106</v>
      </c>
      <c r="T1057" s="9">
        <v>25</v>
      </c>
      <c r="U1057" s="9">
        <f t="shared" si="181"/>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v>0</v>
      </c>
      <c r="BU1057" s="17">
        <v>0</v>
      </c>
      <c r="BV1057">
        <v>0</v>
      </c>
      <c r="BW1057">
        <v>0</v>
      </c>
      <c r="BX1057">
        <v>1</v>
      </c>
      <c r="BY1057" s="17">
        <v>0</v>
      </c>
      <c r="BZ1057">
        <v>0</v>
      </c>
      <c r="CA1057">
        <v>0</v>
      </c>
      <c r="CB1057">
        <v>0</v>
      </c>
      <c r="CC1057">
        <v>0</v>
      </c>
      <c r="CD1057" s="17">
        <v>0</v>
      </c>
      <c r="CE1057">
        <v>1</v>
      </c>
      <c r="CF1057">
        <v>0</v>
      </c>
      <c r="CG1057">
        <v>1</v>
      </c>
      <c r="CH1057">
        <v>1</v>
      </c>
      <c r="CI1057">
        <v>0</v>
      </c>
      <c r="CJ1057">
        <v>0</v>
      </c>
      <c r="CK1057">
        <v>1</v>
      </c>
      <c r="CL1057">
        <v>0</v>
      </c>
      <c r="CM1057">
        <v>0</v>
      </c>
      <c r="CN1057">
        <v>0</v>
      </c>
      <c r="CO1057">
        <v>0</v>
      </c>
      <c r="CP1057" s="17">
        <v>1</v>
      </c>
      <c r="CQ1057">
        <v>0.29799999999999999</v>
      </c>
      <c r="CR1057">
        <v>15</v>
      </c>
      <c r="CS1057">
        <v>1</v>
      </c>
      <c r="CT1057">
        <v>0</v>
      </c>
      <c r="CU1057">
        <v>40</v>
      </c>
      <c r="DA1057" s="33" t="s">
        <v>85</v>
      </c>
    </row>
    <row r="1058" spans="1:105" x14ac:dyDescent="0.25">
      <c r="A1058">
        <v>1057</v>
      </c>
      <c r="B1058">
        <v>71</v>
      </c>
      <c r="C1058" s="24" t="s">
        <v>4032</v>
      </c>
      <c r="D1058" s="12">
        <v>6.5</v>
      </c>
      <c r="E1058" s="13">
        <f t="shared" si="182"/>
        <v>0.85880829015544036</v>
      </c>
      <c r="F1058" s="7">
        <v>7.5686274509803928</v>
      </c>
      <c r="G1058" s="7">
        <f t="shared" si="178"/>
        <v>5.6411917098445592</v>
      </c>
      <c r="H1058" s="15">
        <f t="shared" si="179"/>
        <v>7.3588082901554408</v>
      </c>
      <c r="I1058" s="11">
        <f>IFERROR(F1058/SQRT(F1058^2+U1058), "X")</f>
        <v>7.917873589605838E-2</v>
      </c>
      <c r="J1058" s="32">
        <f>IFERROR(SQRT((1-I1058^2)/U1058), "X")</f>
        <v>1.0461439198702013E-2</v>
      </c>
      <c r="K1058" s="32">
        <f t="shared" si="180"/>
        <v>95.589142278251117</v>
      </c>
      <c r="L1058" s="8">
        <v>1</v>
      </c>
      <c r="M1058" s="9">
        <v>0</v>
      </c>
      <c r="N1058" s="8">
        <v>0</v>
      </c>
      <c r="O1058" s="9">
        <v>0</v>
      </c>
      <c r="P1058" s="9">
        <v>0</v>
      </c>
      <c r="Q1058" s="9">
        <v>0</v>
      </c>
      <c r="R1058" s="9">
        <v>1</v>
      </c>
      <c r="S1058" s="8">
        <v>9106</v>
      </c>
      <c r="T1058" s="9">
        <v>25</v>
      </c>
      <c r="U1058" s="9">
        <f t="shared" si="181"/>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v>0</v>
      </c>
      <c r="BU1058" s="17">
        <v>0</v>
      </c>
      <c r="BV1058">
        <v>0</v>
      </c>
      <c r="BW1058">
        <v>0</v>
      </c>
      <c r="BX1058">
        <v>1</v>
      </c>
      <c r="BY1058" s="17">
        <v>0</v>
      </c>
      <c r="BZ1058">
        <v>0</v>
      </c>
      <c r="CA1058">
        <v>0</v>
      </c>
      <c r="CB1058">
        <v>0</v>
      </c>
      <c r="CC1058">
        <v>0</v>
      </c>
      <c r="CD1058" s="17">
        <v>0</v>
      </c>
      <c r="CE1058">
        <v>1</v>
      </c>
      <c r="CF1058">
        <v>0</v>
      </c>
      <c r="CG1058">
        <v>1</v>
      </c>
      <c r="CH1058">
        <v>1</v>
      </c>
      <c r="CI1058">
        <v>0</v>
      </c>
      <c r="CJ1058">
        <v>0</v>
      </c>
      <c r="CK1058">
        <v>1</v>
      </c>
      <c r="CL1058">
        <v>0</v>
      </c>
      <c r="CM1058">
        <v>0</v>
      </c>
      <c r="CN1058">
        <v>0</v>
      </c>
      <c r="CO1058">
        <v>0</v>
      </c>
      <c r="CP1058" s="17">
        <v>1</v>
      </c>
      <c r="CQ1058">
        <v>0.29799999999999999</v>
      </c>
      <c r="CR1058">
        <v>15</v>
      </c>
      <c r="CS1058">
        <v>1</v>
      </c>
      <c r="CT1058">
        <v>0</v>
      </c>
      <c r="CU1058">
        <v>40</v>
      </c>
      <c r="DA1058" s="33" t="s">
        <v>85</v>
      </c>
    </row>
    <row r="1059" spans="1:105" x14ac:dyDescent="0.25">
      <c r="A1059">
        <v>1058</v>
      </c>
      <c r="B1059">
        <v>71</v>
      </c>
      <c r="C1059" s="24" t="s">
        <v>4032</v>
      </c>
      <c r="D1059" s="12">
        <v>2.5</v>
      </c>
      <c r="E1059" s="13">
        <f t="shared" si="182"/>
        <v>0.48032407407407407</v>
      </c>
      <c r="F1059" s="7">
        <v>5.2048192771084336</v>
      </c>
      <c r="G1059" s="7">
        <f t="shared" si="178"/>
        <v>2.019675925925926</v>
      </c>
      <c r="H1059" s="15">
        <f t="shared" si="179"/>
        <v>2.980324074074074</v>
      </c>
      <c r="I1059" s="11">
        <f>IFERROR(F1059/SQRT(F1059^2+U1059), "X")</f>
        <v>5.4540088306269344E-2</v>
      </c>
      <c r="J1059" s="32">
        <f>IFERROR(SQRT((1-I1059^2)/U1059), "X")</f>
        <v>1.0478766966250823E-2</v>
      </c>
      <c r="K1059" s="32">
        <f t="shared" si="180"/>
        <v>95.43107535654913</v>
      </c>
      <c r="L1059" s="8">
        <v>1</v>
      </c>
      <c r="M1059" s="9">
        <v>0</v>
      </c>
      <c r="N1059" s="8">
        <v>0</v>
      </c>
      <c r="O1059" s="9">
        <v>0</v>
      </c>
      <c r="P1059" s="9">
        <v>0</v>
      </c>
      <c r="Q1059" s="9">
        <v>0</v>
      </c>
      <c r="R1059" s="9">
        <v>1</v>
      </c>
      <c r="S1059" s="8">
        <v>9106</v>
      </c>
      <c r="T1059" s="9">
        <v>25</v>
      </c>
      <c r="U1059" s="9">
        <f t="shared" si="181"/>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v>0</v>
      </c>
      <c r="BU1059" s="17">
        <v>0</v>
      </c>
      <c r="BV1059">
        <v>0</v>
      </c>
      <c r="BW1059">
        <v>0</v>
      </c>
      <c r="BX1059">
        <v>1</v>
      </c>
      <c r="BY1059" s="17">
        <v>0</v>
      </c>
      <c r="BZ1059">
        <v>0</v>
      </c>
      <c r="CA1059">
        <v>0</v>
      </c>
      <c r="CB1059">
        <v>0</v>
      </c>
      <c r="CC1059">
        <v>0</v>
      </c>
      <c r="CD1059" s="17">
        <v>0</v>
      </c>
      <c r="CE1059">
        <v>1</v>
      </c>
      <c r="CF1059">
        <v>0</v>
      </c>
      <c r="CG1059">
        <v>1</v>
      </c>
      <c r="CH1059">
        <v>1</v>
      </c>
      <c r="CI1059">
        <v>0</v>
      </c>
      <c r="CJ1059">
        <v>0</v>
      </c>
      <c r="CK1059">
        <v>1</v>
      </c>
      <c r="CL1059">
        <v>0</v>
      </c>
      <c r="CM1059">
        <v>0</v>
      </c>
      <c r="CN1059">
        <v>0</v>
      </c>
      <c r="CO1059">
        <v>0</v>
      </c>
      <c r="CP1059" s="17">
        <v>1</v>
      </c>
      <c r="CQ1059">
        <v>0.29799999999999999</v>
      </c>
      <c r="CR1059">
        <v>15</v>
      </c>
      <c r="CS1059">
        <v>1</v>
      </c>
      <c r="CT1059">
        <v>0</v>
      </c>
      <c r="CU1059">
        <v>40</v>
      </c>
      <c r="DA1059" s="33" t="s">
        <v>85</v>
      </c>
    </row>
    <row r="1060" spans="1:105" x14ac:dyDescent="0.25">
      <c r="A1060">
        <v>1059</v>
      </c>
      <c r="B1060">
        <v>71</v>
      </c>
      <c r="C1060" s="24" t="s">
        <v>4032</v>
      </c>
      <c r="D1060" s="12">
        <v>10.5</v>
      </c>
      <c r="E1060" s="13">
        <f t="shared" si="182"/>
        <v>0.7865168539325843</v>
      </c>
      <c r="F1060" s="7">
        <v>13.35</v>
      </c>
      <c r="G1060" s="7">
        <f t="shared" si="178"/>
        <v>9.713483146067416</v>
      </c>
      <c r="H1060" s="15">
        <f t="shared" si="179"/>
        <v>11.286516853932584</v>
      </c>
      <c r="I1060" s="11">
        <f>IFERROR(F1060/SQRT(F1060^2+U1060), "X")</f>
        <v>0.13874503754464187</v>
      </c>
      <c r="J1060" s="32">
        <f>IFERROR(SQRT((1-I1060^2)/U1060), "X")</f>
        <v>1.039288670746381E-2</v>
      </c>
      <c r="K1060" s="32">
        <f t="shared" si="180"/>
        <v>96.219657554992366</v>
      </c>
      <c r="L1060" s="8">
        <v>1</v>
      </c>
      <c r="M1060" s="9">
        <v>0</v>
      </c>
      <c r="N1060" s="8">
        <v>0</v>
      </c>
      <c r="O1060" s="9">
        <v>0</v>
      </c>
      <c r="P1060" s="9">
        <v>0</v>
      </c>
      <c r="Q1060" s="9">
        <v>0</v>
      </c>
      <c r="R1060" s="9">
        <v>1</v>
      </c>
      <c r="S1060" s="8">
        <v>9106</v>
      </c>
      <c r="T1060" s="9">
        <v>25</v>
      </c>
      <c r="U1060" s="9">
        <f t="shared" si="181"/>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v>0</v>
      </c>
      <c r="BU1060" s="17">
        <v>0</v>
      </c>
      <c r="BV1060">
        <v>0</v>
      </c>
      <c r="BW1060">
        <v>0</v>
      </c>
      <c r="BX1060">
        <v>1</v>
      </c>
      <c r="BY1060" s="17">
        <v>0</v>
      </c>
      <c r="BZ1060">
        <v>0</v>
      </c>
      <c r="CA1060">
        <v>0</v>
      </c>
      <c r="CB1060">
        <v>0</v>
      </c>
      <c r="CC1060">
        <v>0</v>
      </c>
      <c r="CD1060" s="17">
        <v>0</v>
      </c>
      <c r="CE1060">
        <v>1</v>
      </c>
      <c r="CF1060">
        <v>0</v>
      </c>
      <c r="CG1060">
        <v>1</v>
      </c>
      <c r="CH1060">
        <v>1</v>
      </c>
      <c r="CI1060">
        <v>0</v>
      </c>
      <c r="CJ1060">
        <v>0</v>
      </c>
      <c r="CK1060">
        <v>1</v>
      </c>
      <c r="CL1060">
        <v>0</v>
      </c>
      <c r="CM1060">
        <v>0</v>
      </c>
      <c r="CN1060">
        <v>0</v>
      </c>
      <c r="CO1060">
        <v>0</v>
      </c>
      <c r="CP1060" s="17">
        <v>1</v>
      </c>
      <c r="CQ1060">
        <v>0.29799999999999999</v>
      </c>
      <c r="CR1060">
        <v>15</v>
      </c>
      <c r="CS1060">
        <v>1</v>
      </c>
      <c r="CT1060">
        <v>0</v>
      </c>
      <c r="CU1060">
        <v>40</v>
      </c>
      <c r="DA1060" s="33" t="s">
        <v>85</v>
      </c>
    </row>
    <row r="1061" spans="1:105" x14ac:dyDescent="0.25">
      <c r="A1061">
        <v>1060</v>
      </c>
      <c r="B1061">
        <v>71</v>
      </c>
      <c r="C1061" s="24" t="s">
        <v>4032</v>
      </c>
      <c r="D1061" s="12">
        <v>3</v>
      </c>
      <c r="E1061" s="13">
        <f t="shared" si="182"/>
        <v>1.6046511627906981</v>
      </c>
      <c r="F1061" s="7">
        <v>1.869565217391304</v>
      </c>
      <c r="G1061" s="7">
        <f t="shared" si="178"/>
        <v>1.3953488372093019</v>
      </c>
      <c r="H1061" s="15">
        <f t="shared" si="179"/>
        <v>4.6046511627906979</v>
      </c>
      <c r="I1061" s="11">
        <f>IFERROR(F1061/SQRT(F1061^2+U1061), "X")</f>
        <v>2.7911746509198823E-2</v>
      </c>
      <c r="J1061" s="32">
        <f>IFERROR(SQRT((1-I1061^2)/U1061), "X")</f>
        <v>1.4929538830501698E-2</v>
      </c>
      <c r="K1061" s="32">
        <f t="shared" si="180"/>
        <v>66.981305407569351</v>
      </c>
      <c r="L1061" s="8">
        <v>1</v>
      </c>
      <c r="M1061" s="9">
        <v>0</v>
      </c>
      <c r="N1061" s="8">
        <v>0</v>
      </c>
      <c r="O1061" s="9">
        <v>0</v>
      </c>
      <c r="P1061" s="9">
        <v>0</v>
      </c>
      <c r="Q1061" s="9">
        <v>0</v>
      </c>
      <c r="R1061" s="9">
        <v>1</v>
      </c>
      <c r="S1061" s="8">
        <v>4491</v>
      </c>
      <c r="T1061" s="9">
        <v>7</v>
      </c>
      <c r="U1061" s="9">
        <f t="shared" si="181"/>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v>0</v>
      </c>
      <c r="BU1061" s="17">
        <v>0</v>
      </c>
      <c r="BV1061">
        <v>0</v>
      </c>
      <c r="BW1061">
        <v>0</v>
      </c>
      <c r="BX1061">
        <v>1</v>
      </c>
      <c r="BY1061" s="17">
        <v>0</v>
      </c>
      <c r="BZ1061">
        <v>0</v>
      </c>
      <c r="CA1061">
        <v>0</v>
      </c>
      <c r="CB1061">
        <v>0</v>
      </c>
      <c r="CC1061">
        <v>0</v>
      </c>
      <c r="CD1061" s="17">
        <v>0</v>
      </c>
      <c r="CE1061">
        <v>0</v>
      </c>
      <c r="CF1061">
        <v>0</v>
      </c>
      <c r="CG1061">
        <v>1</v>
      </c>
      <c r="CH1061">
        <v>1</v>
      </c>
      <c r="CI1061">
        <v>0</v>
      </c>
      <c r="CJ1061">
        <v>0</v>
      </c>
      <c r="CK1061">
        <v>0</v>
      </c>
      <c r="CL1061">
        <v>0</v>
      </c>
      <c r="CM1061">
        <v>0</v>
      </c>
      <c r="CN1061">
        <v>0</v>
      </c>
      <c r="CO1061">
        <v>0</v>
      </c>
      <c r="CP1061" s="17">
        <v>0</v>
      </c>
      <c r="CQ1061">
        <v>0.29799999999999999</v>
      </c>
      <c r="CR1061">
        <v>15</v>
      </c>
      <c r="CS1061">
        <v>1</v>
      </c>
      <c r="CT1061">
        <v>0</v>
      </c>
      <c r="CU1061">
        <v>40</v>
      </c>
      <c r="DA1061" s="33" t="s">
        <v>85</v>
      </c>
    </row>
    <row r="1062" spans="1:105" x14ac:dyDescent="0.25">
      <c r="A1062">
        <v>1061</v>
      </c>
      <c r="B1062">
        <v>71</v>
      </c>
      <c r="C1062" s="24" t="s">
        <v>4032</v>
      </c>
      <c r="D1062" s="12">
        <v>3.7</v>
      </c>
      <c r="E1062" s="13">
        <f t="shared" si="182"/>
        <v>1.0060422960725075</v>
      </c>
      <c r="F1062" s="7">
        <v>3.677777777777778</v>
      </c>
      <c r="G1062" s="7">
        <f t="shared" si="178"/>
        <v>2.6939577039274925</v>
      </c>
      <c r="H1062" s="15">
        <f t="shared" si="179"/>
        <v>4.7060422960725079</v>
      </c>
      <c r="I1062" s="11">
        <f>IFERROR(F1062/SQRT(F1062^2+U1062), "X")</f>
        <v>5.4846248553394351E-2</v>
      </c>
      <c r="J1062" s="32">
        <f>IFERROR(SQRT((1-I1062^2)/U1062), "X")</f>
        <v>1.4912877250167647E-2</v>
      </c>
      <c r="K1062" s="32">
        <f t="shared" si="180"/>
        <v>67.05614102662571</v>
      </c>
      <c r="L1062" s="8">
        <v>1</v>
      </c>
      <c r="M1062" s="9">
        <v>0</v>
      </c>
      <c r="N1062" s="8">
        <v>0</v>
      </c>
      <c r="O1062" s="9">
        <v>0</v>
      </c>
      <c r="P1062" s="9">
        <v>0</v>
      </c>
      <c r="Q1062" s="9">
        <v>0</v>
      </c>
      <c r="R1062" s="9">
        <v>1</v>
      </c>
      <c r="S1062" s="8">
        <v>4491</v>
      </c>
      <c r="T1062" s="9">
        <v>7</v>
      </c>
      <c r="U1062" s="9">
        <f t="shared" si="181"/>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v>0</v>
      </c>
      <c r="BU1062" s="17">
        <v>0</v>
      </c>
      <c r="BV1062">
        <v>0</v>
      </c>
      <c r="BW1062">
        <v>0</v>
      </c>
      <c r="BX1062">
        <v>1</v>
      </c>
      <c r="BY1062" s="17">
        <v>0</v>
      </c>
      <c r="BZ1062">
        <v>0</v>
      </c>
      <c r="CA1062">
        <v>0</v>
      </c>
      <c r="CB1062">
        <v>0</v>
      </c>
      <c r="CC1062">
        <v>0</v>
      </c>
      <c r="CD1062" s="17">
        <v>0</v>
      </c>
      <c r="CE1062">
        <v>0</v>
      </c>
      <c r="CF1062">
        <v>0</v>
      </c>
      <c r="CG1062">
        <v>1</v>
      </c>
      <c r="CH1062">
        <v>1</v>
      </c>
      <c r="CI1062">
        <v>0</v>
      </c>
      <c r="CJ1062">
        <v>0</v>
      </c>
      <c r="CK1062">
        <v>0</v>
      </c>
      <c r="CL1062">
        <v>0</v>
      </c>
      <c r="CM1062">
        <v>0</v>
      </c>
      <c r="CN1062">
        <v>0</v>
      </c>
      <c r="CO1062">
        <v>0</v>
      </c>
      <c r="CP1062" s="17">
        <v>0</v>
      </c>
      <c r="CQ1062">
        <v>0.29799999999999999</v>
      </c>
      <c r="CR1062">
        <v>15</v>
      </c>
      <c r="CS1062">
        <v>1</v>
      </c>
      <c r="CT1062">
        <v>0</v>
      </c>
      <c r="CU1062">
        <v>40</v>
      </c>
      <c r="DA1062" s="33" t="s">
        <v>85</v>
      </c>
    </row>
    <row r="1063" spans="1:105" x14ac:dyDescent="0.25">
      <c r="A1063">
        <v>1062</v>
      </c>
      <c r="B1063">
        <v>71</v>
      </c>
      <c r="C1063" s="24" t="s">
        <v>4032</v>
      </c>
      <c r="D1063" s="12">
        <v>5.2</v>
      </c>
      <c r="E1063" s="13">
        <f t="shared" si="182"/>
        <v>1.0514285714285714</v>
      </c>
      <c r="F1063" s="7">
        <v>4.9456521739130439</v>
      </c>
      <c r="G1063" s="7">
        <f t="shared" si="178"/>
        <v>4.1485714285714286</v>
      </c>
      <c r="H1063" s="15">
        <f t="shared" si="179"/>
        <v>6.2514285714285718</v>
      </c>
      <c r="I1063" s="11">
        <f>IFERROR(F1063/SQRT(F1063^2+U1063), "X")</f>
        <v>7.3664399665451782E-2</v>
      </c>
      <c r="J1063" s="32">
        <f>IFERROR(SQRT((1-I1063^2)/U1063), "X")</f>
        <v>1.4894779712574864E-2</v>
      </c>
      <c r="K1063" s="32">
        <f t="shared" si="180"/>
        <v>67.137615949818553</v>
      </c>
      <c r="L1063" s="8">
        <v>1</v>
      </c>
      <c r="M1063" s="9">
        <v>0</v>
      </c>
      <c r="N1063" s="8">
        <v>0</v>
      </c>
      <c r="O1063" s="9">
        <v>0</v>
      </c>
      <c r="P1063" s="9">
        <v>0</v>
      </c>
      <c r="Q1063" s="9">
        <v>0</v>
      </c>
      <c r="R1063" s="9">
        <v>1</v>
      </c>
      <c r="S1063" s="8">
        <v>4491</v>
      </c>
      <c r="T1063" s="9">
        <v>7</v>
      </c>
      <c r="U1063" s="9">
        <f t="shared" si="181"/>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v>0</v>
      </c>
      <c r="BU1063" s="17">
        <v>0</v>
      </c>
      <c r="BV1063">
        <v>0</v>
      </c>
      <c r="BW1063">
        <v>0</v>
      </c>
      <c r="BX1063">
        <v>1</v>
      </c>
      <c r="BY1063" s="17">
        <v>0</v>
      </c>
      <c r="BZ1063">
        <v>0</v>
      </c>
      <c r="CA1063">
        <v>0</v>
      </c>
      <c r="CB1063">
        <v>0</v>
      </c>
      <c r="CC1063">
        <v>0</v>
      </c>
      <c r="CD1063" s="17">
        <v>0</v>
      </c>
      <c r="CE1063">
        <v>0</v>
      </c>
      <c r="CF1063">
        <v>0</v>
      </c>
      <c r="CG1063">
        <v>1</v>
      </c>
      <c r="CH1063">
        <v>1</v>
      </c>
      <c r="CI1063">
        <v>0</v>
      </c>
      <c r="CJ1063">
        <v>0</v>
      </c>
      <c r="CK1063">
        <v>0</v>
      </c>
      <c r="CL1063">
        <v>0</v>
      </c>
      <c r="CM1063">
        <v>0</v>
      </c>
      <c r="CN1063">
        <v>0</v>
      </c>
      <c r="CO1063">
        <v>0</v>
      </c>
      <c r="CP1063" s="17">
        <v>0</v>
      </c>
      <c r="CQ1063">
        <v>0.29799999999999999</v>
      </c>
      <c r="CR1063">
        <v>15</v>
      </c>
      <c r="CS1063">
        <v>1</v>
      </c>
      <c r="CT1063">
        <v>0</v>
      </c>
      <c r="CU1063">
        <v>40</v>
      </c>
      <c r="DA1063" s="33" t="s">
        <v>85</v>
      </c>
    </row>
    <row r="1064" spans="1:105" x14ac:dyDescent="0.25">
      <c r="A1064">
        <v>1063</v>
      </c>
      <c r="B1064">
        <v>71</v>
      </c>
      <c r="C1064" s="24" t="s">
        <v>4032</v>
      </c>
      <c r="D1064" s="12">
        <v>10.199999999999999</v>
      </c>
      <c r="E1064" s="13">
        <f t="shared" si="182"/>
        <v>1.5795716639209225</v>
      </c>
      <c r="F1064" s="7">
        <v>6.457446808510638</v>
      </c>
      <c r="G1064" s="7">
        <f t="shared" si="178"/>
        <v>8.6204283360790761</v>
      </c>
      <c r="H1064" s="15">
        <f t="shared" si="179"/>
        <v>11.779571663920922</v>
      </c>
      <c r="I1064" s="11">
        <f>IFERROR(F1064/SQRT(F1064^2+U1064), "X")</f>
        <v>9.5998845230848909E-2</v>
      </c>
      <c r="J1064" s="32">
        <f>IFERROR(SQRT((1-I1064^2)/U1064), "X")</f>
        <v>1.4866378009390115E-2</v>
      </c>
      <c r="K1064" s="32">
        <f t="shared" si="180"/>
        <v>67.265880052852523</v>
      </c>
      <c r="L1064" s="8">
        <v>1</v>
      </c>
      <c r="M1064" s="9">
        <v>0</v>
      </c>
      <c r="N1064" s="8">
        <v>0</v>
      </c>
      <c r="O1064" s="9">
        <v>0</v>
      </c>
      <c r="P1064" s="9">
        <v>0</v>
      </c>
      <c r="Q1064" s="9">
        <v>0</v>
      </c>
      <c r="R1064" s="9">
        <v>1</v>
      </c>
      <c r="S1064" s="8">
        <v>4491</v>
      </c>
      <c r="T1064" s="9">
        <v>7</v>
      </c>
      <c r="U1064" s="9">
        <f t="shared" si="181"/>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v>0</v>
      </c>
      <c r="BU1064" s="17">
        <v>0</v>
      </c>
      <c r="BV1064">
        <v>0</v>
      </c>
      <c r="BW1064">
        <v>0</v>
      </c>
      <c r="BX1064">
        <v>1</v>
      </c>
      <c r="BY1064" s="17">
        <v>0</v>
      </c>
      <c r="BZ1064">
        <v>0</v>
      </c>
      <c r="CA1064">
        <v>0</v>
      </c>
      <c r="CB1064">
        <v>0</v>
      </c>
      <c r="CC1064">
        <v>0</v>
      </c>
      <c r="CD1064" s="17">
        <v>0</v>
      </c>
      <c r="CE1064">
        <v>0</v>
      </c>
      <c r="CF1064">
        <v>0</v>
      </c>
      <c r="CG1064">
        <v>1</v>
      </c>
      <c r="CH1064">
        <v>1</v>
      </c>
      <c r="CI1064">
        <v>0</v>
      </c>
      <c r="CJ1064">
        <v>0</v>
      </c>
      <c r="CK1064">
        <v>0</v>
      </c>
      <c r="CL1064">
        <v>0</v>
      </c>
      <c r="CM1064">
        <v>0</v>
      </c>
      <c r="CN1064">
        <v>0</v>
      </c>
      <c r="CO1064">
        <v>0</v>
      </c>
      <c r="CP1064" s="17">
        <v>0</v>
      </c>
      <c r="CQ1064">
        <v>0.29799999999999999</v>
      </c>
      <c r="CR1064">
        <v>15</v>
      </c>
      <c r="CS1064">
        <v>1</v>
      </c>
      <c r="CT1064">
        <v>0</v>
      </c>
      <c r="CU1064">
        <v>40</v>
      </c>
      <c r="DA1064" s="33" t="s">
        <v>85</v>
      </c>
    </row>
    <row r="1065" spans="1:105" x14ac:dyDescent="0.25">
      <c r="A1065">
        <v>1064</v>
      </c>
      <c r="B1065">
        <v>71</v>
      </c>
      <c r="C1065" s="24" t="s">
        <v>4032</v>
      </c>
      <c r="D1065" s="12">
        <v>13.2</v>
      </c>
      <c r="E1065" s="13">
        <f t="shared" si="182"/>
        <v>1.2447668393782387</v>
      </c>
      <c r="F1065" s="7">
        <v>10.6043956043956</v>
      </c>
      <c r="G1065" s="7">
        <f t="shared" si="178"/>
        <v>11.955233160621761</v>
      </c>
      <c r="H1065" s="15">
        <f t="shared" si="179"/>
        <v>14.444766839378238</v>
      </c>
      <c r="I1065" s="11">
        <f>IFERROR(F1065/SQRT(F1065^2+U1065), "X")</f>
        <v>0.15643061291392449</v>
      </c>
      <c r="J1065" s="32">
        <f>IFERROR(SQRT((1-I1065^2)/U1065), "X")</f>
        <v>1.4751487849914128E-2</v>
      </c>
      <c r="K1065" s="32">
        <f t="shared" si="180"/>
        <v>67.789772135142371</v>
      </c>
      <c r="L1065" s="8">
        <v>1</v>
      </c>
      <c r="M1065" s="9">
        <v>0</v>
      </c>
      <c r="N1065" s="8">
        <v>0</v>
      </c>
      <c r="O1065" s="9">
        <v>0</v>
      </c>
      <c r="P1065" s="9">
        <v>0</v>
      </c>
      <c r="Q1065" s="9">
        <v>0</v>
      </c>
      <c r="R1065" s="9">
        <v>1</v>
      </c>
      <c r="S1065" s="8">
        <v>4491</v>
      </c>
      <c r="T1065" s="9">
        <v>7</v>
      </c>
      <c r="U1065" s="9">
        <f t="shared" si="181"/>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v>0</v>
      </c>
      <c r="BU1065" s="17">
        <v>0</v>
      </c>
      <c r="BV1065">
        <v>0</v>
      </c>
      <c r="BW1065">
        <v>0</v>
      </c>
      <c r="BX1065">
        <v>1</v>
      </c>
      <c r="BY1065" s="17">
        <v>0</v>
      </c>
      <c r="BZ1065">
        <v>0</v>
      </c>
      <c r="CA1065">
        <v>0</v>
      </c>
      <c r="CB1065">
        <v>0</v>
      </c>
      <c r="CC1065">
        <v>0</v>
      </c>
      <c r="CD1065" s="17">
        <v>0</v>
      </c>
      <c r="CE1065">
        <v>0</v>
      </c>
      <c r="CF1065">
        <v>0</v>
      </c>
      <c r="CG1065">
        <v>1</v>
      </c>
      <c r="CH1065">
        <v>1</v>
      </c>
      <c r="CI1065">
        <v>0</v>
      </c>
      <c r="CJ1065">
        <v>0</v>
      </c>
      <c r="CK1065">
        <v>0</v>
      </c>
      <c r="CL1065">
        <v>0</v>
      </c>
      <c r="CM1065">
        <v>0</v>
      </c>
      <c r="CN1065">
        <v>0</v>
      </c>
      <c r="CO1065">
        <v>0</v>
      </c>
      <c r="CP1065" s="17">
        <v>0</v>
      </c>
      <c r="CQ1065">
        <v>0.29799999999999999</v>
      </c>
      <c r="CR1065">
        <v>15</v>
      </c>
      <c r="CS1065">
        <v>1</v>
      </c>
      <c r="CT1065">
        <v>0</v>
      </c>
      <c r="CU1065">
        <v>40</v>
      </c>
      <c r="DA1065" s="33" t="s">
        <v>85</v>
      </c>
    </row>
    <row r="1066" spans="1:105" x14ac:dyDescent="0.25">
      <c r="A1066">
        <v>1065</v>
      </c>
      <c r="B1066">
        <v>71</v>
      </c>
      <c r="C1066" s="24" t="s">
        <v>4032</v>
      </c>
      <c r="D1066" s="12">
        <v>4.4000000000000004</v>
      </c>
      <c r="E1066" s="13">
        <f t="shared" si="182"/>
        <v>2.1223529411764708</v>
      </c>
      <c r="F1066" s="7">
        <v>2.0731707317073171</v>
      </c>
      <c r="G1066" s="7">
        <f t="shared" si="178"/>
        <v>2.2776470588235296</v>
      </c>
      <c r="H1066" s="15">
        <f t="shared" si="179"/>
        <v>6.5223529411764716</v>
      </c>
      <c r="I1066" s="11">
        <f>IFERROR(F1066/SQRT(F1066^2+U1066), "X")</f>
        <v>3.1010974268328165E-2</v>
      </c>
      <c r="J1066" s="32">
        <f>IFERROR(SQRT((1-I1066^2)/U1066), "X")</f>
        <v>1.4958234647075937E-2</v>
      </c>
      <c r="K1066" s="32">
        <f t="shared" si="180"/>
        <v>66.852808743408886</v>
      </c>
      <c r="L1066" s="8">
        <v>1</v>
      </c>
      <c r="M1066" s="9">
        <v>0</v>
      </c>
      <c r="N1066" s="8">
        <v>0</v>
      </c>
      <c r="O1066" s="9">
        <v>0</v>
      </c>
      <c r="P1066" s="9">
        <v>0</v>
      </c>
      <c r="Q1066" s="9">
        <v>0</v>
      </c>
      <c r="R1066" s="9">
        <v>1</v>
      </c>
      <c r="S1066" s="8">
        <v>4491</v>
      </c>
      <c r="T1066" s="9">
        <v>25</v>
      </c>
      <c r="U1066" s="9">
        <f t="shared" si="181"/>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v>0</v>
      </c>
      <c r="BU1066" s="17">
        <v>0</v>
      </c>
      <c r="BV1066">
        <v>0</v>
      </c>
      <c r="BW1066">
        <v>0</v>
      </c>
      <c r="BX1066">
        <v>1</v>
      </c>
      <c r="BY1066" s="17">
        <v>0</v>
      </c>
      <c r="BZ1066">
        <v>0</v>
      </c>
      <c r="CA1066">
        <v>0</v>
      </c>
      <c r="CB1066">
        <v>0</v>
      </c>
      <c r="CC1066">
        <v>0</v>
      </c>
      <c r="CD1066" s="17">
        <v>0</v>
      </c>
      <c r="CE1066">
        <v>1</v>
      </c>
      <c r="CF1066">
        <v>0</v>
      </c>
      <c r="CG1066">
        <v>1</v>
      </c>
      <c r="CH1066">
        <v>1</v>
      </c>
      <c r="CI1066">
        <v>0</v>
      </c>
      <c r="CJ1066">
        <v>0</v>
      </c>
      <c r="CK1066">
        <v>1</v>
      </c>
      <c r="CL1066">
        <v>0</v>
      </c>
      <c r="CM1066">
        <v>0</v>
      </c>
      <c r="CN1066">
        <v>0</v>
      </c>
      <c r="CO1066">
        <v>0</v>
      </c>
      <c r="CP1066" s="17">
        <v>1</v>
      </c>
      <c r="CQ1066">
        <v>0.29799999999999999</v>
      </c>
      <c r="CR1066">
        <v>15</v>
      </c>
      <c r="CS1066">
        <v>1</v>
      </c>
      <c r="CT1066">
        <v>0</v>
      </c>
      <c r="CU1066">
        <v>40</v>
      </c>
      <c r="DA1066" s="33" t="s">
        <v>85</v>
      </c>
    </row>
    <row r="1067" spans="1:105" x14ac:dyDescent="0.25">
      <c r="A1067">
        <v>1066</v>
      </c>
      <c r="B1067">
        <v>71</v>
      </c>
      <c r="C1067" s="24" t="s">
        <v>4032</v>
      </c>
      <c r="D1067" s="12">
        <v>0.8</v>
      </c>
      <c r="E1067" s="13">
        <f t="shared" si="182"/>
        <v>0.32989690721649489</v>
      </c>
      <c r="F1067" s="7">
        <v>2.4249999999999998</v>
      </c>
      <c r="G1067" s="7">
        <f t="shared" si="178"/>
        <v>0.47010309278350515</v>
      </c>
      <c r="H1067" s="15">
        <f t="shared" si="179"/>
        <v>1.1298969072164948</v>
      </c>
      <c r="I1067" s="11">
        <f>IFERROR(F1067/SQRT(F1067^2+U1067), "X")</f>
        <v>3.6267298423024875E-2</v>
      </c>
      <c r="J1067" s="32">
        <f>IFERROR(SQRT((1-I1067^2)/U1067), "X")</f>
        <v>1.495558697856696E-2</v>
      </c>
      <c r="K1067" s="32">
        <f t="shared" si="180"/>
        <v>66.864644057977301</v>
      </c>
      <c r="L1067" s="8">
        <v>1</v>
      </c>
      <c r="M1067" s="9">
        <v>0</v>
      </c>
      <c r="N1067" s="8">
        <v>0</v>
      </c>
      <c r="O1067" s="9">
        <v>0</v>
      </c>
      <c r="P1067" s="9">
        <v>0</v>
      </c>
      <c r="Q1067" s="9">
        <v>0</v>
      </c>
      <c r="R1067" s="9">
        <v>1</v>
      </c>
      <c r="S1067" s="8">
        <v>4491</v>
      </c>
      <c r="T1067" s="9">
        <v>25</v>
      </c>
      <c r="U1067" s="9">
        <f t="shared" si="181"/>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v>0</v>
      </c>
      <c r="BU1067" s="17">
        <v>0</v>
      </c>
      <c r="BV1067">
        <v>0</v>
      </c>
      <c r="BW1067">
        <v>0</v>
      </c>
      <c r="BX1067">
        <v>1</v>
      </c>
      <c r="BY1067" s="17">
        <v>0</v>
      </c>
      <c r="BZ1067">
        <v>0</v>
      </c>
      <c r="CA1067">
        <v>0</v>
      </c>
      <c r="CB1067">
        <v>0</v>
      </c>
      <c r="CC1067">
        <v>0</v>
      </c>
      <c r="CD1067" s="17">
        <v>0</v>
      </c>
      <c r="CE1067">
        <v>1</v>
      </c>
      <c r="CF1067">
        <v>0</v>
      </c>
      <c r="CG1067">
        <v>1</v>
      </c>
      <c r="CH1067">
        <v>1</v>
      </c>
      <c r="CI1067">
        <v>0</v>
      </c>
      <c r="CJ1067">
        <v>0</v>
      </c>
      <c r="CK1067">
        <v>1</v>
      </c>
      <c r="CL1067">
        <v>0</v>
      </c>
      <c r="CM1067">
        <v>0</v>
      </c>
      <c r="CN1067">
        <v>0</v>
      </c>
      <c r="CO1067">
        <v>0</v>
      </c>
      <c r="CP1067" s="17">
        <v>1</v>
      </c>
      <c r="CQ1067">
        <v>0.29799999999999999</v>
      </c>
      <c r="CR1067">
        <v>15</v>
      </c>
      <c r="CS1067">
        <v>1</v>
      </c>
      <c r="CT1067">
        <v>0</v>
      </c>
      <c r="CU1067">
        <v>40</v>
      </c>
      <c r="DA1067" s="33" t="s">
        <v>85</v>
      </c>
    </row>
    <row r="1068" spans="1:105" x14ac:dyDescent="0.25">
      <c r="A1068">
        <v>1067</v>
      </c>
      <c r="B1068">
        <v>71</v>
      </c>
      <c r="C1068" s="24" t="s">
        <v>4032</v>
      </c>
      <c r="D1068" s="12">
        <v>4.2</v>
      </c>
      <c r="E1068" s="13">
        <f t="shared" si="182"/>
        <v>1.3607142857142855</v>
      </c>
      <c r="F1068" s="7">
        <v>3.0866141732283472</v>
      </c>
      <c r="G1068" s="7">
        <f t="shared" si="178"/>
        <v>2.8392857142857144</v>
      </c>
      <c r="H1068" s="15">
        <f t="shared" si="179"/>
        <v>5.5607142857142859</v>
      </c>
      <c r="I1068" s="11">
        <f>IFERROR(F1068/SQRT(F1068^2+U1068), "X")</f>
        <v>4.6143312752539134E-2</v>
      </c>
      <c r="J1068" s="32">
        <f>IFERROR(SQRT((1-I1068^2)/U1068), "X")</f>
        <v>1.4949491631562421E-2</v>
      </c>
      <c r="K1068" s="32">
        <f t="shared" si="180"/>
        <v>66.891906738067902</v>
      </c>
      <c r="L1068" s="8">
        <v>1</v>
      </c>
      <c r="M1068" s="9">
        <v>0</v>
      </c>
      <c r="N1068" s="8">
        <v>0</v>
      </c>
      <c r="O1068" s="9">
        <v>0</v>
      </c>
      <c r="P1068" s="9">
        <v>0</v>
      </c>
      <c r="Q1068" s="9">
        <v>0</v>
      </c>
      <c r="R1068" s="9">
        <v>1</v>
      </c>
      <c r="S1068" s="8">
        <v>4491</v>
      </c>
      <c r="T1068" s="9">
        <v>25</v>
      </c>
      <c r="U1068" s="9">
        <f t="shared" si="181"/>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v>0</v>
      </c>
      <c r="BU1068" s="17">
        <v>0</v>
      </c>
      <c r="BV1068">
        <v>0</v>
      </c>
      <c r="BW1068">
        <v>0</v>
      </c>
      <c r="BX1068">
        <v>1</v>
      </c>
      <c r="BY1068" s="17">
        <v>0</v>
      </c>
      <c r="BZ1068">
        <v>0</v>
      </c>
      <c r="CA1068">
        <v>0</v>
      </c>
      <c r="CB1068">
        <v>0</v>
      </c>
      <c r="CC1068">
        <v>0</v>
      </c>
      <c r="CD1068" s="17">
        <v>0</v>
      </c>
      <c r="CE1068">
        <v>1</v>
      </c>
      <c r="CF1068">
        <v>0</v>
      </c>
      <c r="CG1068">
        <v>1</v>
      </c>
      <c r="CH1068">
        <v>1</v>
      </c>
      <c r="CI1068">
        <v>0</v>
      </c>
      <c r="CJ1068">
        <v>0</v>
      </c>
      <c r="CK1068">
        <v>1</v>
      </c>
      <c r="CL1068">
        <v>0</v>
      </c>
      <c r="CM1068">
        <v>0</v>
      </c>
      <c r="CN1068">
        <v>0</v>
      </c>
      <c r="CO1068">
        <v>0</v>
      </c>
      <c r="CP1068" s="17">
        <v>1</v>
      </c>
      <c r="CQ1068">
        <v>0.29799999999999999</v>
      </c>
      <c r="CR1068">
        <v>15</v>
      </c>
      <c r="CS1068">
        <v>1</v>
      </c>
      <c r="CT1068">
        <v>0</v>
      </c>
      <c r="CU1068">
        <v>40</v>
      </c>
      <c r="DA1068" s="33" t="s">
        <v>85</v>
      </c>
    </row>
    <row r="1069" spans="1:105" x14ac:dyDescent="0.25">
      <c r="A1069">
        <v>1068</v>
      </c>
      <c r="B1069">
        <v>71</v>
      </c>
      <c r="C1069" s="24" t="s">
        <v>4032</v>
      </c>
      <c r="D1069" s="12">
        <v>17.899999999999999</v>
      </c>
      <c r="E1069" s="13">
        <f t="shared" si="182"/>
        <v>3.8027314112291348</v>
      </c>
      <c r="F1069" s="7">
        <v>4.7071428571428573</v>
      </c>
      <c r="G1069" s="7">
        <f t="shared" si="178"/>
        <v>14.097268588770863</v>
      </c>
      <c r="H1069" s="15">
        <f t="shared" si="179"/>
        <v>21.702731411229134</v>
      </c>
      <c r="I1069" s="11">
        <f>IFERROR(F1069/SQRT(F1069^2+U1069), "X")</f>
        <v>7.0270288557333763E-2</v>
      </c>
      <c r="J1069" s="32">
        <f>IFERROR(SQRT((1-I1069^2)/U1069), "X")</f>
        <v>1.4928437629782592E-2</v>
      </c>
      <c r="K1069" s="32">
        <f t="shared" si="180"/>
        <v>66.98624630383128</v>
      </c>
      <c r="L1069" s="8">
        <v>1</v>
      </c>
      <c r="M1069" s="9">
        <v>0</v>
      </c>
      <c r="N1069" s="8">
        <v>0</v>
      </c>
      <c r="O1069" s="9">
        <v>0</v>
      </c>
      <c r="P1069" s="9">
        <v>0</v>
      </c>
      <c r="Q1069" s="9">
        <v>0</v>
      </c>
      <c r="R1069" s="9">
        <v>1</v>
      </c>
      <c r="S1069" s="8">
        <v>4491</v>
      </c>
      <c r="T1069" s="9">
        <v>25</v>
      </c>
      <c r="U1069" s="9">
        <f t="shared" si="181"/>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v>0</v>
      </c>
      <c r="BU1069" s="17">
        <v>0</v>
      </c>
      <c r="BV1069">
        <v>0</v>
      </c>
      <c r="BW1069">
        <v>0</v>
      </c>
      <c r="BX1069">
        <v>1</v>
      </c>
      <c r="BY1069" s="17">
        <v>0</v>
      </c>
      <c r="BZ1069">
        <v>0</v>
      </c>
      <c r="CA1069">
        <v>0</v>
      </c>
      <c r="CB1069">
        <v>0</v>
      </c>
      <c r="CC1069">
        <v>0</v>
      </c>
      <c r="CD1069" s="17">
        <v>0</v>
      </c>
      <c r="CE1069">
        <v>1</v>
      </c>
      <c r="CF1069">
        <v>0</v>
      </c>
      <c r="CG1069">
        <v>1</v>
      </c>
      <c r="CH1069">
        <v>1</v>
      </c>
      <c r="CI1069">
        <v>0</v>
      </c>
      <c r="CJ1069">
        <v>0</v>
      </c>
      <c r="CK1069">
        <v>1</v>
      </c>
      <c r="CL1069">
        <v>0</v>
      </c>
      <c r="CM1069">
        <v>0</v>
      </c>
      <c r="CN1069">
        <v>0</v>
      </c>
      <c r="CO1069">
        <v>0</v>
      </c>
      <c r="CP1069" s="17">
        <v>1</v>
      </c>
      <c r="CQ1069">
        <v>0.29799999999999999</v>
      </c>
      <c r="CR1069">
        <v>15</v>
      </c>
      <c r="CS1069">
        <v>1</v>
      </c>
      <c r="CT1069">
        <v>0</v>
      </c>
      <c r="CU1069">
        <v>40</v>
      </c>
      <c r="DA1069" s="33" t="s">
        <v>85</v>
      </c>
    </row>
    <row r="1070" spans="1:105" x14ac:dyDescent="0.25">
      <c r="A1070">
        <v>1069</v>
      </c>
      <c r="B1070">
        <v>71</v>
      </c>
      <c r="C1070" s="24" t="s">
        <v>4032</v>
      </c>
      <c r="D1070" s="12">
        <v>19.600000000000001</v>
      </c>
      <c r="E1070" s="13">
        <f t="shared" si="182"/>
        <v>2.2043591979075852</v>
      </c>
      <c r="F1070" s="7">
        <v>8.8914728682170541</v>
      </c>
      <c r="G1070" s="7">
        <f t="shared" si="178"/>
        <v>17.395640802092416</v>
      </c>
      <c r="H1070" s="15">
        <f t="shared" si="179"/>
        <v>21.804359197907587</v>
      </c>
      <c r="I1070" s="11">
        <f>IFERROR(F1070/SQRT(F1070^2+U1070), "X")</f>
        <v>0.13190211542131122</v>
      </c>
      <c r="J1070" s="32">
        <f>IFERROR(SQRT((1-I1070^2)/U1070), "X")</f>
        <v>1.4834675579205881E-2</v>
      </c>
      <c r="K1070" s="32">
        <f t="shared" si="180"/>
        <v>67.409630541683285</v>
      </c>
      <c r="L1070" s="8">
        <v>1</v>
      </c>
      <c r="M1070" s="9">
        <v>0</v>
      </c>
      <c r="N1070" s="8">
        <v>0</v>
      </c>
      <c r="O1070" s="9">
        <v>0</v>
      </c>
      <c r="P1070" s="9">
        <v>0</v>
      </c>
      <c r="Q1070" s="9">
        <v>0</v>
      </c>
      <c r="R1070" s="9">
        <v>1</v>
      </c>
      <c r="S1070" s="8">
        <v>4491</v>
      </c>
      <c r="T1070" s="9">
        <v>25</v>
      </c>
      <c r="U1070" s="9">
        <f t="shared" si="181"/>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v>0</v>
      </c>
      <c r="BU1070" s="17">
        <v>0</v>
      </c>
      <c r="BV1070">
        <v>0</v>
      </c>
      <c r="BW1070">
        <v>0</v>
      </c>
      <c r="BX1070">
        <v>1</v>
      </c>
      <c r="BY1070" s="17">
        <v>0</v>
      </c>
      <c r="BZ1070">
        <v>0</v>
      </c>
      <c r="CA1070">
        <v>0</v>
      </c>
      <c r="CB1070">
        <v>0</v>
      </c>
      <c r="CC1070">
        <v>0</v>
      </c>
      <c r="CD1070" s="17">
        <v>0</v>
      </c>
      <c r="CE1070">
        <v>1</v>
      </c>
      <c r="CF1070">
        <v>0</v>
      </c>
      <c r="CG1070">
        <v>1</v>
      </c>
      <c r="CH1070">
        <v>1</v>
      </c>
      <c r="CI1070">
        <v>0</v>
      </c>
      <c r="CJ1070">
        <v>0</v>
      </c>
      <c r="CK1070">
        <v>1</v>
      </c>
      <c r="CL1070">
        <v>0</v>
      </c>
      <c r="CM1070">
        <v>0</v>
      </c>
      <c r="CN1070">
        <v>0</v>
      </c>
      <c r="CO1070">
        <v>0</v>
      </c>
      <c r="CP1070" s="17">
        <v>1</v>
      </c>
      <c r="CQ1070">
        <v>0.29799999999999999</v>
      </c>
      <c r="CR1070">
        <v>15</v>
      </c>
      <c r="CS1070">
        <v>1</v>
      </c>
      <c r="CT1070">
        <v>0</v>
      </c>
      <c r="CU1070">
        <v>40</v>
      </c>
      <c r="DA1070" s="33" t="s">
        <v>85</v>
      </c>
    </row>
    <row r="1071" spans="1:105" x14ac:dyDescent="0.25">
      <c r="A1071">
        <v>1070</v>
      </c>
      <c r="B1071">
        <v>71</v>
      </c>
      <c r="C1071" s="24" t="s">
        <v>4032</v>
      </c>
      <c r="D1071" s="12">
        <v>1.3</v>
      </c>
      <c r="E1071" s="13">
        <f t="shared" si="182"/>
        <v>1.3661016949152542</v>
      </c>
      <c r="F1071" s="7">
        <v>0.95161290322580649</v>
      </c>
      <c r="G1071" s="7">
        <f t="shared" si="178"/>
        <v>-6.6101694915254194E-2</v>
      </c>
      <c r="H1071" s="15">
        <f t="shared" si="179"/>
        <v>2.6661016949152545</v>
      </c>
      <c r="I1071" s="11">
        <f>IFERROR(F1071/SQRT(F1071^2+U1071), "X")</f>
        <v>2.6272961816008172E-2</v>
      </c>
      <c r="J1071" s="32">
        <f>IFERROR(SQRT((1-I1071^2)/U1071), "X")</f>
        <v>2.7608875128686552E-2</v>
      </c>
      <c r="K1071" s="32">
        <f t="shared" si="180"/>
        <v>36.220236983178147</v>
      </c>
      <c r="L1071" s="8">
        <v>1</v>
      </c>
      <c r="M1071" s="9">
        <v>0</v>
      </c>
      <c r="N1071" s="8">
        <v>0</v>
      </c>
      <c r="O1071" s="9">
        <v>0</v>
      </c>
      <c r="P1071" s="9">
        <v>0</v>
      </c>
      <c r="Q1071" s="9">
        <v>0</v>
      </c>
      <c r="R1071" s="9">
        <v>1</v>
      </c>
      <c r="S1071" s="8">
        <v>1319</v>
      </c>
      <c r="T1071" s="9">
        <v>7</v>
      </c>
      <c r="U1071" s="9">
        <f t="shared" si="181"/>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v>0</v>
      </c>
      <c r="BU1071" s="17">
        <v>0</v>
      </c>
      <c r="BV1071">
        <v>0</v>
      </c>
      <c r="BW1071">
        <v>0</v>
      </c>
      <c r="BX1071">
        <v>1</v>
      </c>
      <c r="BY1071" s="17">
        <v>0</v>
      </c>
      <c r="BZ1071">
        <v>0</v>
      </c>
      <c r="CA1071">
        <v>0</v>
      </c>
      <c r="CB1071">
        <v>0</v>
      </c>
      <c r="CC1071">
        <v>0</v>
      </c>
      <c r="CD1071" s="17">
        <v>0</v>
      </c>
      <c r="CE1071">
        <v>0</v>
      </c>
      <c r="CF1071">
        <v>0</v>
      </c>
      <c r="CG1071">
        <v>1</v>
      </c>
      <c r="CH1071">
        <v>1</v>
      </c>
      <c r="CI1071">
        <v>0</v>
      </c>
      <c r="CJ1071">
        <v>0</v>
      </c>
      <c r="CK1071">
        <v>0</v>
      </c>
      <c r="CL1071">
        <v>0</v>
      </c>
      <c r="CM1071">
        <v>0</v>
      </c>
      <c r="CN1071">
        <v>0</v>
      </c>
      <c r="CO1071">
        <v>0</v>
      </c>
      <c r="CP1071" s="17">
        <v>0</v>
      </c>
      <c r="CQ1071">
        <v>0.29799999999999999</v>
      </c>
      <c r="CR1071">
        <v>15</v>
      </c>
      <c r="CS1071">
        <v>1</v>
      </c>
      <c r="CT1071">
        <v>0</v>
      </c>
      <c r="CU1071">
        <v>40</v>
      </c>
      <c r="DA1071" s="33" t="s">
        <v>85</v>
      </c>
    </row>
    <row r="1072" spans="1:105" x14ac:dyDescent="0.25">
      <c r="A1072">
        <v>1071</v>
      </c>
      <c r="B1072">
        <v>71</v>
      </c>
      <c r="C1072" s="24" t="s">
        <v>4032</v>
      </c>
      <c r="D1072" s="12">
        <v>5.4</v>
      </c>
      <c r="E1072" s="13">
        <f t="shared" si="182"/>
        <v>1.7270270270270269</v>
      </c>
      <c r="F1072" s="7">
        <v>3.126760563380282</v>
      </c>
      <c r="G1072" s="7">
        <f t="shared" si="178"/>
        <v>3.6729729729729734</v>
      </c>
      <c r="H1072" s="15">
        <f t="shared" si="179"/>
        <v>7.1270270270270277</v>
      </c>
      <c r="I1072" s="11">
        <f>IFERROR(F1072/SQRT(F1072^2+U1072), "X")</f>
        <v>8.6035945846518913E-2</v>
      </c>
      <c r="J1072" s="32">
        <f>IFERROR(SQRT((1-I1072^2)/U1072), "X")</f>
        <v>2.751600069866145E-2</v>
      </c>
      <c r="K1072" s="32">
        <f t="shared" si="180"/>
        <v>36.342490718451181</v>
      </c>
      <c r="L1072" s="8">
        <v>1</v>
      </c>
      <c r="M1072" s="9">
        <v>0</v>
      </c>
      <c r="N1072" s="8">
        <v>0</v>
      </c>
      <c r="O1072" s="9">
        <v>0</v>
      </c>
      <c r="P1072" s="9">
        <v>0</v>
      </c>
      <c r="Q1072" s="9">
        <v>0</v>
      </c>
      <c r="R1072" s="9">
        <v>1</v>
      </c>
      <c r="S1072" s="8">
        <v>1319</v>
      </c>
      <c r="T1072" s="9">
        <v>7</v>
      </c>
      <c r="U1072" s="9">
        <f t="shared" si="181"/>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v>0</v>
      </c>
      <c r="BU1072" s="17">
        <v>0</v>
      </c>
      <c r="BV1072">
        <v>0</v>
      </c>
      <c r="BW1072">
        <v>0</v>
      </c>
      <c r="BX1072">
        <v>1</v>
      </c>
      <c r="BY1072" s="17">
        <v>0</v>
      </c>
      <c r="BZ1072">
        <v>0</v>
      </c>
      <c r="CA1072">
        <v>0</v>
      </c>
      <c r="CB1072">
        <v>0</v>
      </c>
      <c r="CC1072">
        <v>0</v>
      </c>
      <c r="CD1072" s="17">
        <v>0</v>
      </c>
      <c r="CE1072">
        <v>0</v>
      </c>
      <c r="CF1072">
        <v>0</v>
      </c>
      <c r="CG1072">
        <v>1</v>
      </c>
      <c r="CH1072">
        <v>1</v>
      </c>
      <c r="CI1072">
        <v>0</v>
      </c>
      <c r="CJ1072">
        <v>0</v>
      </c>
      <c r="CK1072">
        <v>0</v>
      </c>
      <c r="CL1072">
        <v>0</v>
      </c>
      <c r="CM1072">
        <v>0</v>
      </c>
      <c r="CN1072">
        <v>0</v>
      </c>
      <c r="CO1072">
        <v>0</v>
      </c>
      <c r="CP1072" s="17">
        <v>0</v>
      </c>
      <c r="CQ1072">
        <v>0.29799999999999999</v>
      </c>
      <c r="CR1072">
        <v>15</v>
      </c>
      <c r="CS1072">
        <v>1</v>
      </c>
      <c r="CT1072">
        <v>0</v>
      </c>
      <c r="CU1072">
        <v>40</v>
      </c>
      <c r="DA1072" s="33" t="s">
        <v>85</v>
      </c>
    </row>
    <row r="1073" spans="1:105" x14ac:dyDescent="0.25">
      <c r="A1073">
        <v>1072</v>
      </c>
      <c r="B1073">
        <v>71</v>
      </c>
      <c r="C1073" s="24" t="s">
        <v>4032</v>
      </c>
      <c r="D1073" s="12">
        <v>8</v>
      </c>
      <c r="E1073" s="13">
        <f t="shared" si="182"/>
        <v>1.0849673202614381</v>
      </c>
      <c r="F1073" s="7">
        <v>7.3734939759036138</v>
      </c>
      <c r="G1073" s="7">
        <f t="shared" si="178"/>
        <v>6.9150326797385624</v>
      </c>
      <c r="H1073" s="15">
        <f t="shared" si="179"/>
        <v>9.0849673202614376</v>
      </c>
      <c r="I1073" s="11">
        <f>IFERROR(F1073/SQRT(F1073^2+U1073), "X")</f>
        <v>0.19954847078113283</v>
      </c>
      <c r="J1073" s="32">
        <f>IFERROR(SQRT((1-I1073^2)/U1073), "X")</f>
        <v>2.706294620070919E-2</v>
      </c>
      <c r="K1073" s="32">
        <f t="shared" si="180"/>
        <v>36.950891916335216</v>
      </c>
      <c r="L1073" s="8">
        <v>1</v>
      </c>
      <c r="M1073" s="9">
        <v>0</v>
      </c>
      <c r="N1073" s="8">
        <v>0</v>
      </c>
      <c r="O1073" s="9">
        <v>0</v>
      </c>
      <c r="P1073" s="9">
        <v>0</v>
      </c>
      <c r="Q1073" s="9">
        <v>0</v>
      </c>
      <c r="R1073" s="9">
        <v>1</v>
      </c>
      <c r="S1073" s="8">
        <v>1319</v>
      </c>
      <c r="T1073" s="9">
        <v>7</v>
      </c>
      <c r="U1073" s="9">
        <f t="shared" si="181"/>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v>0</v>
      </c>
      <c r="BU1073" s="17">
        <v>0</v>
      </c>
      <c r="BV1073">
        <v>0</v>
      </c>
      <c r="BW1073">
        <v>0</v>
      </c>
      <c r="BX1073">
        <v>1</v>
      </c>
      <c r="BY1073" s="17">
        <v>0</v>
      </c>
      <c r="BZ1073">
        <v>0</v>
      </c>
      <c r="CA1073">
        <v>0</v>
      </c>
      <c r="CB1073">
        <v>0</v>
      </c>
      <c r="CC1073">
        <v>0</v>
      </c>
      <c r="CD1073" s="17">
        <v>0</v>
      </c>
      <c r="CE1073">
        <v>0</v>
      </c>
      <c r="CF1073">
        <v>0</v>
      </c>
      <c r="CG1073">
        <v>1</v>
      </c>
      <c r="CH1073">
        <v>1</v>
      </c>
      <c r="CI1073">
        <v>0</v>
      </c>
      <c r="CJ1073">
        <v>0</v>
      </c>
      <c r="CK1073">
        <v>0</v>
      </c>
      <c r="CL1073">
        <v>0</v>
      </c>
      <c r="CM1073">
        <v>0</v>
      </c>
      <c r="CN1073">
        <v>0</v>
      </c>
      <c r="CO1073">
        <v>0</v>
      </c>
      <c r="CP1073" s="17">
        <v>0</v>
      </c>
      <c r="CQ1073">
        <v>0.29799999999999999</v>
      </c>
      <c r="CR1073">
        <v>15</v>
      </c>
      <c r="CS1073">
        <v>1</v>
      </c>
      <c r="CT1073">
        <v>0</v>
      </c>
      <c r="CU1073">
        <v>40</v>
      </c>
      <c r="DA1073" s="33" t="s">
        <v>85</v>
      </c>
    </row>
    <row r="1074" spans="1:105" x14ac:dyDescent="0.25">
      <c r="A1074">
        <v>1073</v>
      </c>
      <c r="B1074">
        <v>71</v>
      </c>
      <c r="C1074" s="24" t="s">
        <v>4032</v>
      </c>
      <c r="D1074" s="12">
        <v>16.5</v>
      </c>
      <c r="E1074" s="13">
        <f t="shared" si="182"/>
        <v>1.4134078212290504</v>
      </c>
      <c r="F1074" s="7">
        <v>11.67391304347826</v>
      </c>
      <c r="G1074" s="7">
        <f t="shared" si="178"/>
        <v>15.08659217877095</v>
      </c>
      <c r="H1074" s="15">
        <f t="shared" si="179"/>
        <v>17.91340782122905</v>
      </c>
      <c r="I1074" s="11">
        <f>IFERROR(F1074/SQRT(F1074^2+U1074), "X")</f>
        <v>0.30685989834615268</v>
      </c>
      <c r="J1074" s="32">
        <f>IFERROR(SQRT((1-I1074^2)/U1074), "X")</f>
        <v>2.6285950323879002E-2</v>
      </c>
      <c r="K1074" s="32">
        <f t="shared" si="180"/>
        <v>38.043136644428941</v>
      </c>
      <c r="L1074" s="8">
        <v>1</v>
      </c>
      <c r="M1074" s="9">
        <v>0</v>
      </c>
      <c r="N1074" s="8">
        <v>0</v>
      </c>
      <c r="O1074" s="9">
        <v>0</v>
      </c>
      <c r="P1074" s="9">
        <v>0</v>
      </c>
      <c r="Q1074" s="9">
        <v>0</v>
      </c>
      <c r="R1074" s="9">
        <v>1</v>
      </c>
      <c r="S1074" s="8">
        <v>1319</v>
      </c>
      <c r="T1074" s="9">
        <v>7</v>
      </c>
      <c r="U1074" s="9">
        <f t="shared" si="181"/>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v>0</v>
      </c>
      <c r="BU1074" s="17">
        <v>0</v>
      </c>
      <c r="BV1074">
        <v>0</v>
      </c>
      <c r="BW1074">
        <v>0</v>
      </c>
      <c r="BX1074">
        <v>1</v>
      </c>
      <c r="BY1074" s="17">
        <v>0</v>
      </c>
      <c r="BZ1074">
        <v>0</v>
      </c>
      <c r="CA1074">
        <v>0</v>
      </c>
      <c r="CB1074">
        <v>0</v>
      </c>
      <c r="CC1074">
        <v>0</v>
      </c>
      <c r="CD1074" s="17">
        <v>0</v>
      </c>
      <c r="CE1074">
        <v>0</v>
      </c>
      <c r="CF1074">
        <v>0</v>
      </c>
      <c r="CG1074">
        <v>1</v>
      </c>
      <c r="CH1074">
        <v>1</v>
      </c>
      <c r="CI1074">
        <v>0</v>
      </c>
      <c r="CJ1074">
        <v>0</v>
      </c>
      <c r="CK1074">
        <v>0</v>
      </c>
      <c r="CL1074">
        <v>0</v>
      </c>
      <c r="CM1074">
        <v>0</v>
      </c>
      <c r="CN1074">
        <v>0</v>
      </c>
      <c r="CO1074">
        <v>0</v>
      </c>
      <c r="CP1074" s="17">
        <v>0</v>
      </c>
      <c r="CQ1074">
        <v>0.29799999999999999</v>
      </c>
      <c r="CR1074">
        <v>15</v>
      </c>
      <c r="CS1074">
        <v>1</v>
      </c>
      <c r="CT1074">
        <v>0</v>
      </c>
      <c r="CU1074">
        <v>40</v>
      </c>
      <c r="DA1074" s="33" t="s">
        <v>85</v>
      </c>
    </row>
    <row r="1075" spans="1:105" x14ac:dyDescent="0.25">
      <c r="A1075">
        <v>1074</v>
      </c>
      <c r="B1075">
        <v>71</v>
      </c>
      <c r="C1075" s="24" t="s">
        <v>4032</v>
      </c>
      <c r="D1075" s="12">
        <v>17.8</v>
      </c>
      <c r="E1075" s="13">
        <f t="shared" si="182"/>
        <v>1.2201612903225805</v>
      </c>
      <c r="F1075" s="7">
        <v>14.58823529411765</v>
      </c>
      <c r="G1075" s="7">
        <f t="shared" si="178"/>
        <v>16.579838709677421</v>
      </c>
      <c r="H1075" s="15">
        <f t="shared" si="179"/>
        <v>19.02016129032258</v>
      </c>
      <c r="I1075" s="11">
        <f>IFERROR(F1075/SQRT(F1075^2+U1075), "X")</f>
        <v>0.37371145323918131</v>
      </c>
      <c r="J1075" s="32">
        <f>IFERROR(SQRT((1-I1075^2)/U1075), "X")</f>
        <v>2.5617317359137425E-2</v>
      </c>
      <c r="K1075" s="32">
        <f t="shared" si="180"/>
        <v>39.03609366978899</v>
      </c>
      <c r="L1075" s="8">
        <v>1</v>
      </c>
      <c r="M1075" s="9">
        <v>0</v>
      </c>
      <c r="N1075" s="8">
        <v>0</v>
      </c>
      <c r="O1075" s="9">
        <v>0</v>
      </c>
      <c r="P1075" s="9">
        <v>0</v>
      </c>
      <c r="Q1075" s="9">
        <v>0</v>
      </c>
      <c r="R1075" s="9">
        <v>1</v>
      </c>
      <c r="S1075" s="8">
        <v>1319</v>
      </c>
      <c r="T1075" s="9">
        <v>7</v>
      </c>
      <c r="U1075" s="9">
        <f t="shared" si="181"/>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v>0</v>
      </c>
      <c r="BU1075" s="17">
        <v>0</v>
      </c>
      <c r="BV1075">
        <v>0</v>
      </c>
      <c r="BW1075">
        <v>0</v>
      </c>
      <c r="BX1075">
        <v>1</v>
      </c>
      <c r="BY1075" s="17">
        <v>0</v>
      </c>
      <c r="BZ1075">
        <v>0</v>
      </c>
      <c r="CA1075">
        <v>0</v>
      </c>
      <c r="CB1075">
        <v>0</v>
      </c>
      <c r="CC1075">
        <v>0</v>
      </c>
      <c r="CD1075" s="17">
        <v>0</v>
      </c>
      <c r="CE1075">
        <v>0</v>
      </c>
      <c r="CF1075">
        <v>0</v>
      </c>
      <c r="CG1075">
        <v>1</v>
      </c>
      <c r="CH1075">
        <v>1</v>
      </c>
      <c r="CI1075">
        <v>0</v>
      </c>
      <c r="CJ1075">
        <v>0</v>
      </c>
      <c r="CK1075">
        <v>0</v>
      </c>
      <c r="CL1075">
        <v>0</v>
      </c>
      <c r="CM1075">
        <v>0</v>
      </c>
      <c r="CN1075">
        <v>0</v>
      </c>
      <c r="CO1075">
        <v>0</v>
      </c>
      <c r="CP1075" s="17">
        <v>0</v>
      </c>
      <c r="CQ1075">
        <v>0.29799999999999999</v>
      </c>
      <c r="CR1075">
        <v>15</v>
      </c>
      <c r="CS1075">
        <v>1</v>
      </c>
      <c r="CT1075">
        <v>0</v>
      </c>
      <c r="CU1075">
        <v>40</v>
      </c>
      <c r="DA1075" s="33" t="s">
        <v>85</v>
      </c>
    </row>
    <row r="1076" spans="1:105" x14ac:dyDescent="0.25">
      <c r="A1076">
        <v>1075</v>
      </c>
      <c r="B1076">
        <v>71</v>
      </c>
      <c r="C1076" s="24" t="s">
        <v>4032</v>
      </c>
      <c r="D1076" s="12">
        <v>1.4</v>
      </c>
      <c r="E1076" s="13">
        <f t="shared" si="182"/>
        <v>1.8307692307692307</v>
      </c>
      <c r="F1076" s="7">
        <v>0.76470588235294112</v>
      </c>
      <c r="G1076" s="7">
        <f t="shared" si="178"/>
        <v>-0.43076923076923079</v>
      </c>
      <c r="H1076" s="15">
        <f t="shared" si="179"/>
        <v>3.2307692307692308</v>
      </c>
      <c r="I1076" s="11">
        <f>IFERROR(F1076/SQRT(F1076^2+U1076), "X")</f>
        <v>2.1555256442034192E-2</v>
      </c>
      <c r="J1076" s="32">
        <f>IFERROR(SQRT((1-I1076^2)/U1076), "X")</f>
        <v>2.8187643039583175E-2</v>
      </c>
      <c r="K1076" s="32">
        <f t="shared" si="180"/>
        <v>35.47653837519249</v>
      </c>
      <c r="L1076" s="8">
        <v>1</v>
      </c>
      <c r="M1076" s="9">
        <v>0</v>
      </c>
      <c r="N1076" s="8">
        <v>0</v>
      </c>
      <c r="O1076" s="9">
        <v>0</v>
      </c>
      <c r="P1076" s="9">
        <v>0</v>
      </c>
      <c r="Q1076" s="9">
        <v>0</v>
      </c>
      <c r="R1076" s="9">
        <v>1</v>
      </c>
      <c r="S1076" s="8">
        <v>1284</v>
      </c>
      <c r="T1076" s="9">
        <v>25</v>
      </c>
      <c r="U1076" s="9">
        <f t="shared" si="181"/>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v>0</v>
      </c>
      <c r="BU1076" s="17">
        <v>0</v>
      </c>
      <c r="BV1076">
        <v>0</v>
      </c>
      <c r="BW1076">
        <v>0</v>
      </c>
      <c r="BX1076">
        <v>1</v>
      </c>
      <c r="BY1076" s="17">
        <v>0</v>
      </c>
      <c r="BZ1076">
        <v>0</v>
      </c>
      <c r="CA1076">
        <v>0</v>
      </c>
      <c r="CB1076">
        <v>0</v>
      </c>
      <c r="CC1076">
        <v>0</v>
      </c>
      <c r="CD1076" s="17">
        <v>0</v>
      </c>
      <c r="CE1076">
        <v>1</v>
      </c>
      <c r="CF1076">
        <v>0</v>
      </c>
      <c r="CG1076">
        <v>1</v>
      </c>
      <c r="CH1076">
        <v>1</v>
      </c>
      <c r="CI1076">
        <v>0</v>
      </c>
      <c r="CJ1076">
        <v>0</v>
      </c>
      <c r="CK1076">
        <v>1</v>
      </c>
      <c r="CL1076">
        <v>0</v>
      </c>
      <c r="CM1076">
        <v>0</v>
      </c>
      <c r="CN1076">
        <v>0</v>
      </c>
      <c r="CO1076">
        <v>0</v>
      </c>
      <c r="CP1076" s="17">
        <v>1</v>
      </c>
      <c r="CQ1076">
        <v>0.29799999999999999</v>
      </c>
      <c r="CR1076">
        <v>15</v>
      </c>
      <c r="CS1076">
        <v>1</v>
      </c>
      <c r="CT1076">
        <v>0</v>
      </c>
      <c r="CU1076">
        <v>40</v>
      </c>
      <c r="DA1076" s="33" t="s">
        <v>85</v>
      </c>
    </row>
    <row r="1077" spans="1:105" x14ac:dyDescent="0.25">
      <c r="A1077">
        <v>1076</v>
      </c>
      <c r="B1077">
        <v>71</v>
      </c>
      <c r="C1077" s="24" t="s">
        <v>4032</v>
      </c>
      <c r="D1077" s="12">
        <v>4.9000000000000004</v>
      </c>
      <c r="E1077" s="13">
        <f t="shared" si="182"/>
        <v>2.0801886792452828</v>
      </c>
      <c r="F1077" s="7">
        <v>2.3555555555555561</v>
      </c>
      <c r="G1077" s="7">
        <f t="shared" si="178"/>
        <v>2.8198113207547175</v>
      </c>
      <c r="H1077" s="15">
        <f t="shared" si="179"/>
        <v>6.9801886792452832</v>
      </c>
      <c r="I1077" s="11">
        <f>IFERROR(F1077/SQRT(F1077^2+U1077), "X")</f>
        <v>6.6267008989482942E-2</v>
      </c>
      <c r="J1077" s="32">
        <f>IFERROR(SQRT((1-I1077^2)/U1077), "X")</f>
        <v>2.8132220797421999E-2</v>
      </c>
      <c r="K1077" s="32">
        <f t="shared" si="180"/>
        <v>35.5464293843321</v>
      </c>
      <c r="L1077" s="8">
        <v>1</v>
      </c>
      <c r="M1077" s="9">
        <v>0</v>
      </c>
      <c r="N1077" s="8">
        <v>0</v>
      </c>
      <c r="O1077" s="9">
        <v>0</v>
      </c>
      <c r="P1077" s="9">
        <v>0</v>
      </c>
      <c r="Q1077" s="9">
        <v>0</v>
      </c>
      <c r="R1077" s="9">
        <v>1</v>
      </c>
      <c r="S1077" s="8">
        <v>1284</v>
      </c>
      <c r="T1077" s="9">
        <v>25</v>
      </c>
      <c r="U1077" s="9">
        <f t="shared" si="181"/>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v>0</v>
      </c>
      <c r="BU1077" s="17">
        <v>0</v>
      </c>
      <c r="BV1077">
        <v>0</v>
      </c>
      <c r="BW1077">
        <v>0</v>
      </c>
      <c r="BX1077">
        <v>1</v>
      </c>
      <c r="BY1077" s="17">
        <v>0</v>
      </c>
      <c r="BZ1077">
        <v>0</v>
      </c>
      <c r="CA1077">
        <v>0</v>
      </c>
      <c r="CB1077">
        <v>0</v>
      </c>
      <c r="CC1077">
        <v>0</v>
      </c>
      <c r="CD1077" s="17">
        <v>0</v>
      </c>
      <c r="CE1077">
        <v>1</v>
      </c>
      <c r="CF1077">
        <v>0</v>
      </c>
      <c r="CG1077">
        <v>1</v>
      </c>
      <c r="CH1077">
        <v>1</v>
      </c>
      <c r="CI1077">
        <v>0</v>
      </c>
      <c r="CJ1077">
        <v>0</v>
      </c>
      <c r="CK1077">
        <v>1</v>
      </c>
      <c r="CL1077">
        <v>0</v>
      </c>
      <c r="CM1077">
        <v>0</v>
      </c>
      <c r="CN1077">
        <v>0</v>
      </c>
      <c r="CO1077">
        <v>0</v>
      </c>
      <c r="CP1077" s="17">
        <v>1</v>
      </c>
      <c r="CQ1077">
        <v>0.29799999999999999</v>
      </c>
      <c r="CR1077">
        <v>15</v>
      </c>
      <c r="CS1077">
        <v>1</v>
      </c>
      <c r="CT1077">
        <v>0</v>
      </c>
      <c r="CU1077">
        <v>40</v>
      </c>
      <c r="DA1077" s="33" t="s">
        <v>85</v>
      </c>
    </row>
    <row r="1078" spans="1:105" x14ac:dyDescent="0.25">
      <c r="A1078">
        <v>1077</v>
      </c>
      <c r="B1078">
        <v>71</v>
      </c>
      <c r="C1078" s="24" t="s">
        <v>4032</v>
      </c>
      <c r="D1078" s="12">
        <v>3.8</v>
      </c>
      <c r="E1078" s="13">
        <f t="shared" si="182"/>
        <v>1.5777215189873417</v>
      </c>
      <c r="F1078" s="7">
        <v>2.4085365853658538</v>
      </c>
      <c r="G1078" s="7">
        <f t="shared" si="178"/>
        <v>2.2222784810126583</v>
      </c>
      <c r="H1078" s="15">
        <f t="shared" si="179"/>
        <v>5.3777215189873413</v>
      </c>
      <c r="I1078" s="11">
        <f>IFERROR(F1078/SQRT(F1078^2+U1078), "X")</f>
        <v>6.7750716413701506E-2</v>
      </c>
      <c r="J1078" s="32">
        <f>IFERROR(SQRT((1-I1078^2)/U1078), "X")</f>
        <v>2.8129411371764671E-2</v>
      </c>
      <c r="K1078" s="32">
        <f t="shared" si="180"/>
        <v>35.549979584847101</v>
      </c>
      <c r="L1078" s="8">
        <v>1</v>
      </c>
      <c r="M1078" s="9">
        <v>0</v>
      </c>
      <c r="N1078" s="8">
        <v>0</v>
      </c>
      <c r="O1078" s="9">
        <v>0</v>
      </c>
      <c r="P1078" s="9">
        <v>0</v>
      </c>
      <c r="Q1078" s="9">
        <v>0</v>
      </c>
      <c r="R1078" s="9">
        <v>1</v>
      </c>
      <c r="S1078" s="8">
        <v>1284</v>
      </c>
      <c r="T1078" s="9">
        <v>25</v>
      </c>
      <c r="U1078" s="9">
        <f t="shared" si="181"/>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v>0</v>
      </c>
      <c r="BU1078" s="17">
        <v>0</v>
      </c>
      <c r="BV1078">
        <v>0</v>
      </c>
      <c r="BW1078">
        <v>0</v>
      </c>
      <c r="BX1078">
        <v>1</v>
      </c>
      <c r="BY1078" s="17">
        <v>0</v>
      </c>
      <c r="BZ1078">
        <v>0</v>
      </c>
      <c r="CA1078">
        <v>0</v>
      </c>
      <c r="CB1078">
        <v>0</v>
      </c>
      <c r="CC1078">
        <v>0</v>
      </c>
      <c r="CD1078" s="17">
        <v>0</v>
      </c>
      <c r="CE1078">
        <v>1</v>
      </c>
      <c r="CF1078">
        <v>0</v>
      </c>
      <c r="CG1078">
        <v>1</v>
      </c>
      <c r="CH1078">
        <v>1</v>
      </c>
      <c r="CI1078">
        <v>0</v>
      </c>
      <c r="CJ1078">
        <v>0</v>
      </c>
      <c r="CK1078">
        <v>1</v>
      </c>
      <c r="CL1078">
        <v>0</v>
      </c>
      <c r="CM1078">
        <v>0</v>
      </c>
      <c r="CN1078">
        <v>0</v>
      </c>
      <c r="CO1078">
        <v>0</v>
      </c>
      <c r="CP1078" s="17">
        <v>1</v>
      </c>
      <c r="CQ1078">
        <v>0.29799999999999999</v>
      </c>
      <c r="CR1078">
        <v>15</v>
      </c>
      <c r="CS1078">
        <v>1</v>
      </c>
      <c r="CT1078">
        <v>0</v>
      </c>
      <c r="CU1078">
        <v>40</v>
      </c>
      <c r="DA1078" s="33" t="s">
        <v>85</v>
      </c>
    </row>
    <row r="1079" spans="1:105" x14ac:dyDescent="0.25">
      <c r="A1079">
        <v>1078</v>
      </c>
      <c r="B1079">
        <v>71</v>
      </c>
      <c r="C1079" s="24" t="s">
        <v>4032</v>
      </c>
      <c r="D1079" s="12">
        <v>22.9</v>
      </c>
      <c r="E1079" s="13">
        <f t="shared" si="182"/>
        <v>3.6321083172146991</v>
      </c>
      <c r="F1079" s="7">
        <v>6.3048780487804894</v>
      </c>
      <c r="G1079" s="7">
        <f t="shared" si="178"/>
        <v>19.267891682785301</v>
      </c>
      <c r="H1079" s="15">
        <f t="shared" si="179"/>
        <v>26.532108317214696</v>
      </c>
      <c r="I1079" s="11">
        <f>IFERROR(F1079/SQRT(F1079^2+U1079), "X")</f>
        <v>0.17501727719473617</v>
      </c>
      <c r="J1079" s="32">
        <f>IFERROR(SQRT((1-I1079^2)/U1079), "X")</f>
        <v>2.7759026556998769E-2</v>
      </c>
      <c r="K1079" s="32">
        <f t="shared" si="180"/>
        <v>36.024317997846872</v>
      </c>
      <c r="L1079" s="8">
        <v>1</v>
      </c>
      <c r="M1079" s="9">
        <v>0</v>
      </c>
      <c r="N1079" s="8">
        <v>0</v>
      </c>
      <c r="O1079" s="9">
        <v>0</v>
      </c>
      <c r="P1079" s="9">
        <v>0</v>
      </c>
      <c r="Q1079" s="9">
        <v>0</v>
      </c>
      <c r="R1079" s="9">
        <v>1</v>
      </c>
      <c r="S1079" s="8">
        <v>1284</v>
      </c>
      <c r="T1079" s="9">
        <v>25</v>
      </c>
      <c r="U1079" s="9">
        <f t="shared" si="181"/>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v>0</v>
      </c>
      <c r="BU1079" s="17">
        <v>0</v>
      </c>
      <c r="BV1079">
        <v>0</v>
      </c>
      <c r="BW1079">
        <v>0</v>
      </c>
      <c r="BX1079">
        <v>1</v>
      </c>
      <c r="BY1079" s="17">
        <v>0</v>
      </c>
      <c r="BZ1079">
        <v>0</v>
      </c>
      <c r="CA1079">
        <v>0</v>
      </c>
      <c r="CB1079">
        <v>0</v>
      </c>
      <c r="CC1079">
        <v>0</v>
      </c>
      <c r="CD1079" s="17">
        <v>0</v>
      </c>
      <c r="CE1079">
        <v>1</v>
      </c>
      <c r="CF1079">
        <v>0</v>
      </c>
      <c r="CG1079">
        <v>1</v>
      </c>
      <c r="CH1079">
        <v>1</v>
      </c>
      <c r="CI1079">
        <v>0</v>
      </c>
      <c r="CJ1079">
        <v>0</v>
      </c>
      <c r="CK1079">
        <v>1</v>
      </c>
      <c r="CL1079">
        <v>0</v>
      </c>
      <c r="CM1079">
        <v>0</v>
      </c>
      <c r="CN1079">
        <v>0</v>
      </c>
      <c r="CO1079">
        <v>0</v>
      </c>
      <c r="CP1079" s="17">
        <v>1</v>
      </c>
      <c r="CQ1079">
        <v>0.29799999999999999</v>
      </c>
      <c r="CR1079">
        <v>15</v>
      </c>
      <c r="CS1079">
        <v>1</v>
      </c>
      <c r="CT1079">
        <v>0</v>
      </c>
      <c r="CU1079">
        <v>40</v>
      </c>
      <c r="DA1079" s="33" t="s">
        <v>85</v>
      </c>
    </row>
    <row r="1080" spans="1:105" x14ac:dyDescent="0.25">
      <c r="A1080">
        <v>1079</v>
      </c>
      <c r="B1080">
        <v>71</v>
      </c>
      <c r="C1080" s="24" t="s">
        <v>4032</v>
      </c>
      <c r="D1080" s="12">
        <v>13.6</v>
      </c>
      <c r="E1080" s="13">
        <f t="shared" si="182"/>
        <v>2.349671361502347</v>
      </c>
      <c r="F1080" s="7">
        <v>5.7880434782608701</v>
      </c>
      <c r="G1080" s="7">
        <f t="shared" si="178"/>
        <v>11.250328638497653</v>
      </c>
      <c r="H1080" s="15">
        <f t="shared" si="179"/>
        <v>15.949671361502347</v>
      </c>
      <c r="I1080" s="11">
        <f>IFERROR(F1080/SQRT(F1080^2+U1080), "X")</f>
        <v>0.1610587544572547</v>
      </c>
      <c r="J1080" s="32">
        <f>IFERROR(SQRT((1-I1080^2)/U1080), "X")</f>
        <v>2.782611344613602E-2</v>
      </c>
      <c r="K1080" s="32">
        <f t="shared" si="180"/>
        <v>35.937465788592249</v>
      </c>
      <c r="L1080" s="8">
        <v>1</v>
      </c>
      <c r="M1080" s="9">
        <v>0</v>
      </c>
      <c r="N1080" s="8">
        <v>0</v>
      </c>
      <c r="O1080" s="9">
        <v>0</v>
      </c>
      <c r="P1080" s="9">
        <v>0</v>
      </c>
      <c r="Q1080" s="9">
        <v>0</v>
      </c>
      <c r="R1080" s="9">
        <v>1</v>
      </c>
      <c r="S1080" s="8">
        <v>1284</v>
      </c>
      <c r="T1080" s="9">
        <v>25</v>
      </c>
      <c r="U1080" s="9">
        <f t="shared" si="181"/>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v>0</v>
      </c>
      <c r="BU1080" s="17">
        <v>0</v>
      </c>
      <c r="BV1080">
        <v>0</v>
      </c>
      <c r="BW1080">
        <v>0</v>
      </c>
      <c r="BX1080">
        <v>1</v>
      </c>
      <c r="BY1080" s="17">
        <v>0</v>
      </c>
      <c r="BZ1080">
        <v>0</v>
      </c>
      <c r="CA1080">
        <v>0</v>
      </c>
      <c r="CB1080">
        <v>0</v>
      </c>
      <c r="CC1080">
        <v>0</v>
      </c>
      <c r="CD1080" s="17">
        <v>0</v>
      </c>
      <c r="CE1080">
        <v>1</v>
      </c>
      <c r="CF1080">
        <v>0</v>
      </c>
      <c r="CG1080">
        <v>1</v>
      </c>
      <c r="CH1080">
        <v>1</v>
      </c>
      <c r="CI1080">
        <v>0</v>
      </c>
      <c r="CJ1080">
        <v>0</v>
      </c>
      <c r="CK1080">
        <v>1</v>
      </c>
      <c r="CL1080">
        <v>0</v>
      </c>
      <c r="CM1080">
        <v>0</v>
      </c>
      <c r="CN1080">
        <v>0</v>
      </c>
      <c r="CO1080">
        <v>0</v>
      </c>
      <c r="CP1080" s="17">
        <v>1</v>
      </c>
      <c r="CQ1080">
        <v>0.29799999999999999</v>
      </c>
      <c r="CR1080">
        <v>15</v>
      </c>
      <c r="CS1080">
        <v>1</v>
      </c>
      <c r="CT1080">
        <v>0</v>
      </c>
      <c r="CU1080">
        <v>40</v>
      </c>
      <c r="DA1080" s="33" t="s">
        <v>85</v>
      </c>
    </row>
    <row r="1081" spans="1:105" x14ac:dyDescent="0.25">
      <c r="A1081">
        <v>1080</v>
      </c>
      <c r="B1081">
        <v>72</v>
      </c>
      <c r="C1081" s="24" t="s">
        <v>4042</v>
      </c>
      <c r="D1081" s="12">
        <v>5.87</v>
      </c>
      <c r="E1081" s="13">
        <v>0.09</v>
      </c>
      <c r="F1081" s="7">
        <f t="shared" ref="F1081:F1090" si="183">D1081/E1081</f>
        <v>65.222222222222229</v>
      </c>
      <c r="G1081" s="7">
        <f t="shared" si="178"/>
        <v>5.78</v>
      </c>
      <c r="H1081" s="15">
        <f t="shared" si="179"/>
        <v>5.96</v>
      </c>
      <c r="I1081" s="11">
        <f>IFERROR(F1081/SQRT(F1081^2+U1081), "X")</f>
        <v>0.50900618174403367</v>
      </c>
      <c r="J1081" s="32">
        <f>IFERROR(SQRT((1-I1081^2)/U1081), "X")</f>
        <v>7.8041833657517936E-3</v>
      </c>
      <c r="K1081" s="32">
        <f t="shared" si="180"/>
        <v>128.13640494256478</v>
      </c>
      <c r="L1081" s="8">
        <v>1</v>
      </c>
      <c r="M1081" s="9">
        <v>0</v>
      </c>
      <c r="N1081" s="8">
        <v>0</v>
      </c>
      <c r="O1081" s="9">
        <v>0</v>
      </c>
      <c r="P1081" s="9">
        <v>0</v>
      </c>
      <c r="Q1081" s="9">
        <v>1</v>
      </c>
      <c r="R1081" s="9">
        <v>0</v>
      </c>
      <c r="S1081" s="8">
        <v>12169</v>
      </c>
      <c r="T1081" s="9">
        <v>3</v>
      </c>
      <c r="U1081" s="9">
        <f t="shared" si="181"/>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v>0</v>
      </c>
      <c r="BU1081" s="17">
        <v>0</v>
      </c>
      <c r="BV1081">
        <v>0</v>
      </c>
      <c r="BW1081">
        <v>0</v>
      </c>
      <c r="BX1081">
        <v>1</v>
      </c>
      <c r="BY1081" s="17">
        <v>0</v>
      </c>
      <c r="BZ1081">
        <v>0</v>
      </c>
      <c r="CA1081">
        <v>0</v>
      </c>
      <c r="CB1081">
        <v>0</v>
      </c>
      <c r="CC1081">
        <v>0</v>
      </c>
      <c r="CD1081" s="17">
        <v>0</v>
      </c>
      <c r="CE1081">
        <v>0</v>
      </c>
      <c r="CF1081">
        <v>0</v>
      </c>
      <c r="CG1081">
        <v>1</v>
      </c>
      <c r="CH1081">
        <v>1</v>
      </c>
      <c r="CI1081">
        <v>0</v>
      </c>
      <c r="CJ1081">
        <v>0</v>
      </c>
      <c r="CK1081">
        <v>0</v>
      </c>
      <c r="CL1081">
        <v>0</v>
      </c>
      <c r="CM1081">
        <v>0</v>
      </c>
      <c r="CN1081">
        <v>0</v>
      </c>
      <c r="CO1081">
        <v>0</v>
      </c>
      <c r="CP1081" s="17">
        <v>0</v>
      </c>
      <c r="CQ1081">
        <v>0</v>
      </c>
      <c r="CR1081">
        <v>0</v>
      </c>
      <c r="CS1081">
        <v>0</v>
      </c>
      <c r="CT1081">
        <v>1</v>
      </c>
      <c r="CU1081">
        <v>26</v>
      </c>
      <c r="DA1081" s="33" t="s">
        <v>85</v>
      </c>
    </row>
    <row r="1082" spans="1:105" x14ac:dyDescent="0.25">
      <c r="A1082">
        <v>1081</v>
      </c>
      <c r="B1082">
        <v>72</v>
      </c>
      <c r="C1082" s="24" t="s">
        <v>4042</v>
      </c>
      <c r="D1082" s="12">
        <v>7.51</v>
      </c>
      <c r="E1082" s="13">
        <v>0.22</v>
      </c>
      <c r="F1082" s="7">
        <f t="shared" si="183"/>
        <v>34.136363636363633</v>
      </c>
      <c r="G1082" s="7">
        <f t="shared" si="178"/>
        <v>7.29</v>
      </c>
      <c r="H1082" s="15">
        <f t="shared" si="179"/>
        <v>7.7299999999999995</v>
      </c>
      <c r="I1082" s="11">
        <f>IFERROR(F1082/SQRT(F1082^2+U1082), "X")</f>
        <v>0.30006246354127525</v>
      </c>
      <c r="J1082" s="32">
        <f>IFERROR(SQRT((1-I1082^2)/U1082), "X")</f>
        <v>8.7901121143915528E-3</v>
      </c>
      <c r="K1082" s="32">
        <f t="shared" si="180"/>
        <v>113.7641917402574</v>
      </c>
      <c r="L1082" s="8">
        <v>1</v>
      </c>
      <c r="M1082" s="9">
        <v>0</v>
      </c>
      <c r="N1082" s="8">
        <v>0</v>
      </c>
      <c r="O1082" s="9">
        <v>0</v>
      </c>
      <c r="P1082" s="9">
        <v>0</v>
      </c>
      <c r="Q1082" s="9">
        <v>1</v>
      </c>
      <c r="R1082" s="9">
        <v>0</v>
      </c>
      <c r="S1082" s="8">
        <v>11781</v>
      </c>
      <c r="T1082" s="9">
        <v>3</v>
      </c>
      <c r="U1082" s="9">
        <f t="shared" si="181"/>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v>0</v>
      </c>
      <c r="BU1082" s="17">
        <v>1</v>
      </c>
      <c r="BV1082">
        <v>0</v>
      </c>
      <c r="BW1082">
        <v>1</v>
      </c>
      <c r="BX1082">
        <v>0</v>
      </c>
      <c r="BY1082" s="17">
        <v>0</v>
      </c>
      <c r="BZ1082">
        <v>1</v>
      </c>
      <c r="CA1082">
        <v>0</v>
      </c>
      <c r="CB1082">
        <v>0</v>
      </c>
      <c r="CC1082">
        <v>0</v>
      </c>
      <c r="CD1082" s="17">
        <v>0</v>
      </c>
      <c r="CE1082">
        <v>0</v>
      </c>
      <c r="CF1082">
        <v>0</v>
      </c>
      <c r="CG1082">
        <v>1</v>
      </c>
      <c r="CH1082">
        <v>1</v>
      </c>
      <c r="CI1082">
        <v>0</v>
      </c>
      <c r="CJ1082">
        <v>0</v>
      </c>
      <c r="CK1082">
        <v>0</v>
      </c>
      <c r="CL1082">
        <v>0</v>
      </c>
      <c r="CM1082">
        <v>0</v>
      </c>
      <c r="CN1082">
        <v>0</v>
      </c>
      <c r="CO1082">
        <v>0</v>
      </c>
      <c r="CP1082" s="17">
        <v>0</v>
      </c>
      <c r="CQ1082">
        <v>0</v>
      </c>
      <c r="CR1082">
        <v>0</v>
      </c>
      <c r="CS1082">
        <v>0</v>
      </c>
      <c r="CT1082">
        <v>1</v>
      </c>
      <c r="CU1082">
        <v>26</v>
      </c>
      <c r="DA1082" s="33" t="s">
        <v>85</v>
      </c>
    </row>
    <row r="1083" spans="1:105" x14ac:dyDescent="0.25">
      <c r="A1083">
        <v>1082</v>
      </c>
      <c r="B1083">
        <v>72</v>
      </c>
      <c r="C1083" s="24" t="s">
        <v>4042</v>
      </c>
      <c r="D1083" s="12">
        <v>5.68</v>
      </c>
      <c r="E1083" s="13">
        <v>0.1</v>
      </c>
      <c r="F1083" s="7">
        <f t="shared" si="183"/>
        <v>56.8</v>
      </c>
      <c r="G1083" s="7">
        <f t="shared" si="178"/>
        <v>5.58</v>
      </c>
      <c r="H1083" s="15">
        <f t="shared" si="179"/>
        <v>5.7799999999999994</v>
      </c>
      <c r="I1083" s="11">
        <f>IFERROR(F1083/SQRT(F1083^2+U1083), "X")</f>
        <v>0.46651124536232574</v>
      </c>
      <c r="J1083" s="32">
        <f>IFERROR(SQRT((1-I1083^2)/U1083), "X")</f>
        <v>8.2132261507451721E-3</v>
      </c>
      <c r="K1083" s="32">
        <f t="shared" si="180"/>
        <v>121.75483563292259</v>
      </c>
      <c r="L1083" s="8">
        <v>1</v>
      </c>
      <c r="M1083" s="9">
        <v>0</v>
      </c>
      <c r="N1083" s="8">
        <v>0</v>
      </c>
      <c r="O1083" s="9">
        <v>0</v>
      </c>
      <c r="P1083" s="9">
        <v>0</v>
      </c>
      <c r="Q1083" s="9">
        <v>1</v>
      </c>
      <c r="R1083" s="9">
        <v>0</v>
      </c>
      <c r="S1083" s="8">
        <v>11603</v>
      </c>
      <c r="T1083" s="9">
        <v>4</v>
      </c>
      <c r="U1083" s="9">
        <f t="shared" si="181"/>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v>0</v>
      </c>
      <c r="BU1083" s="17">
        <v>0</v>
      </c>
      <c r="BV1083">
        <v>0</v>
      </c>
      <c r="BW1083">
        <v>0</v>
      </c>
      <c r="BX1083">
        <v>1</v>
      </c>
      <c r="BY1083" s="17">
        <v>0</v>
      </c>
      <c r="BZ1083">
        <v>0</v>
      </c>
      <c r="CA1083">
        <v>0</v>
      </c>
      <c r="CB1083">
        <v>0</v>
      </c>
      <c r="CC1083">
        <v>0</v>
      </c>
      <c r="CD1083" s="17">
        <v>0</v>
      </c>
      <c r="CE1083">
        <v>0</v>
      </c>
      <c r="CF1083">
        <v>0</v>
      </c>
      <c r="CG1083">
        <v>1</v>
      </c>
      <c r="CH1083">
        <v>1</v>
      </c>
      <c r="CI1083">
        <v>0</v>
      </c>
      <c r="CJ1083">
        <v>0</v>
      </c>
      <c r="CK1083">
        <v>0</v>
      </c>
      <c r="CL1083">
        <v>0</v>
      </c>
      <c r="CM1083">
        <v>0</v>
      </c>
      <c r="CN1083">
        <v>0</v>
      </c>
      <c r="CO1083">
        <v>0</v>
      </c>
      <c r="CP1083" s="17">
        <v>0</v>
      </c>
      <c r="CQ1083">
        <v>0</v>
      </c>
      <c r="CR1083">
        <v>0</v>
      </c>
      <c r="CS1083">
        <v>0</v>
      </c>
      <c r="CT1083">
        <v>1</v>
      </c>
      <c r="CU1083">
        <v>26</v>
      </c>
      <c r="DA1083" s="33" t="s">
        <v>85</v>
      </c>
    </row>
    <row r="1084" spans="1:105" x14ac:dyDescent="0.25">
      <c r="A1084">
        <v>1083</v>
      </c>
      <c r="B1084">
        <v>72</v>
      </c>
      <c r="C1084" s="24" t="s">
        <v>4042</v>
      </c>
      <c r="D1084" s="12">
        <v>7.37</v>
      </c>
      <c r="E1084" s="13">
        <v>0.23</v>
      </c>
      <c r="F1084" s="7">
        <f t="shared" si="183"/>
        <v>32.043478260869563</v>
      </c>
      <c r="G1084" s="7">
        <f t="shared" si="178"/>
        <v>7.14</v>
      </c>
      <c r="H1084" s="15">
        <f t="shared" si="179"/>
        <v>7.6000000000000005</v>
      </c>
      <c r="I1084" s="11">
        <f>IFERROR(F1084/SQRT(F1084^2+U1084), "X")</f>
        <v>0.28938800261361008</v>
      </c>
      <c r="J1084" s="32">
        <f>IFERROR(SQRT((1-I1084^2)/U1084), "X")</f>
        <v>9.0311045591764342E-3</v>
      </c>
      <c r="K1084" s="32">
        <f t="shared" si="180"/>
        <v>110.72842678849376</v>
      </c>
      <c r="L1084" s="8">
        <v>1</v>
      </c>
      <c r="M1084" s="9">
        <v>0</v>
      </c>
      <c r="N1084" s="8">
        <v>0</v>
      </c>
      <c r="O1084" s="9">
        <v>0</v>
      </c>
      <c r="P1084" s="9">
        <v>0</v>
      </c>
      <c r="Q1084" s="9">
        <v>1</v>
      </c>
      <c r="R1084" s="9">
        <v>0</v>
      </c>
      <c r="S1084" s="8">
        <v>11239</v>
      </c>
      <c r="T1084" s="9">
        <v>4</v>
      </c>
      <c r="U1084" s="9">
        <f t="shared" si="181"/>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v>0</v>
      </c>
      <c r="BU1084" s="17">
        <v>1</v>
      </c>
      <c r="BV1084">
        <v>0</v>
      </c>
      <c r="BW1084">
        <v>1</v>
      </c>
      <c r="BX1084">
        <v>0</v>
      </c>
      <c r="BY1084" s="17">
        <v>0</v>
      </c>
      <c r="BZ1084">
        <v>1</v>
      </c>
      <c r="CA1084">
        <v>0</v>
      </c>
      <c r="CB1084">
        <v>0</v>
      </c>
      <c r="CC1084">
        <v>0</v>
      </c>
      <c r="CD1084" s="17">
        <v>0</v>
      </c>
      <c r="CE1084">
        <v>0</v>
      </c>
      <c r="CF1084">
        <v>0</v>
      </c>
      <c r="CG1084">
        <v>1</v>
      </c>
      <c r="CH1084">
        <v>1</v>
      </c>
      <c r="CI1084">
        <v>0</v>
      </c>
      <c r="CJ1084">
        <v>0</v>
      </c>
      <c r="CK1084">
        <v>0</v>
      </c>
      <c r="CL1084">
        <v>0</v>
      </c>
      <c r="CM1084">
        <v>0</v>
      </c>
      <c r="CN1084">
        <v>0</v>
      </c>
      <c r="CO1084">
        <v>0</v>
      </c>
      <c r="CP1084" s="17">
        <v>0</v>
      </c>
      <c r="CQ1084">
        <v>0</v>
      </c>
      <c r="CR1084">
        <v>0</v>
      </c>
      <c r="CS1084">
        <v>0</v>
      </c>
      <c r="CT1084">
        <v>1</v>
      </c>
      <c r="CU1084">
        <v>26</v>
      </c>
      <c r="DA1084" s="33" t="s">
        <v>85</v>
      </c>
    </row>
    <row r="1085" spans="1:105" x14ac:dyDescent="0.25">
      <c r="A1085">
        <v>1084</v>
      </c>
      <c r="B1085">
        <v>72</v>
      </c>
      <c r="C1085" s="24" t="s">
        <v>4042</v>
      </c>
      <c r="D1085" s="12">
        <v>4.84</v>
      </c>
      <c r="E1085" s="13">
        <v>0.19</v>
      </c>
      <c r="F1085" s="7">
        <f t="shared" si="183"/>
        <v>25.473684210526315</v>
      </c>
      <c r="G1085" s="7">
        <f t="shared" si="178"/>
        <v>4.6499999999999995</v>
      </c>
      <c r="H1085" s="15">
        <f t="shared" si="179"/>
        <v>5.03</v>
      </c>
      <c r="I1085" s="11">
        <f>IFERROR(F1085/SQRT(F1085^2+U1085), "X")</f>
        <v>0.22504423749718469</v>
      </c>
      <c r="J1085" s="32">
        <f>IFERROR(SQRT((1-I1085^2)/U1085), "X")</f>
        <v>8.834381224063036E-3</v>
      </c>
      <c r="K1085" s="32">
        <f t="shared" si="180"/>
        <v>113.19411904890472</v>
      </c>
      <c r="L1085" s="8">
        <v>1</v>
      </c>
      <c r="M1085" s="9">
        <v>0</v>
      </c>
      <c r="N1085" s="8">
        <v>0</v>
      </c>
      <c r="O1085" s="9">
        <v>0</v>
      </c>
      <c r="P1085" s="9">
        <v>0</v>
      </c>
      <c r="Q1085" s="9">
        <v>1</v>
      </c>
      <c r="R1085" s="9">
        <v>0</v>
      </c>
      <c r="S1085" s="8">
        <v>12169</v>
      </c>
      <c r="T1085" s="9">
        <v>4</v>
      </c>
      <c r="U1085" s="9">
        <f t="shared" si="181"/>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v>0</v>
      </c>
      <c r="BU1085" s="17">
        <v>0</v>
      </c>
      <c r="BV1085">
        <v>0</v>
      </c>
      <c r="BW1085">
        <v>0</v>
      </c>
      <c r="BX1085">
        <v>1</v>
      </c>
      <c r="BY1085" s="17">
        <v>0</v>
      </c>
      <c r="BZ1085">
        <v>0</v>
      </c>
      <c r="CA1085">
        <v>0</v>
      </c>
      <c r="CB1085">
        <v>0</v>
      </c>
      <c r="CC1085">
        <v>0</v>
      </c>
      <c r="CD1085" s="17">
        <v>0</v>
      </c>
      <c r="CE1085">
        <v>0</v>
      </c>
      <c r="CF1085">
        <v>0</v>
      </c>
      <c r="CG1085">
        <v>1</v>
      </c>
      <c r="CH1085">
        <v>1</v>
      </c>
      <c r="CI1085">
        <v>0</v>
      </c>
      <c r="CJ1085">
        <v>0</v>
      </c>
      <c r="CK1085">
        <v>0</v>
      </c>
      <c r="CL1085">
        <v>0</v>
      </c>
      <c r="CM1085">
        <v>0</v>
      </c>
      <c r="CN1085">
        <v>0</v>
      </c>
      <c r="CO1085">
        <v>0</v>
      </c>
      <c r="CP1085" s="17">
        <v>0</v>
      </c>
      <c r="CQ1085">
        <v>0</v>
      </c>
      <c r="CR1085">
        <v>0</v>
      </c>
      <c r="CS1085">
        <v>0</v>
      </c>
      <c r="CT1085">
        <v>1</v>
      </c>
      <c r="CU1085">
        <v>26</v>
      </c>
      <c r="DA1085" s="33" t="s">
        <v>85</v>
      </c>
    </row>
    <row r="1086" spans="1:105" x14ac:dyDescent="0.25">
      <c r="A1086">
        <v>1085</v>
      </c>
      <c r="B1086">
        <v>72</v>
      </c>
      <c r="C1086" s="24" t="s">
        <v>4042</v>
      </c>
      <c r="D1086" s="12">
        <v>3.74</v>
      </c>
      <c r="E1086" s="13">
        <v>0.27</v>
      </c>
      <c r="F1086" s="7">
        <f t="shared" si="183"/>
        <v>13.851851851851851</v>
      </c>
      <c r="G1086" s="7">
        <f t="shared" si="178"/>
        <v>3.47</v>
      </c>
      <c r="H1086" s="15">
        <f t="shared" si="179"/>
        <v>4.01</v>
      </c>
      <c r="I1086" s="11">
        <f>IFERROR(F1086/SQRT(F1086^2+U1086), "X")</f>
        <v>0.12463035605517775</v>
      </c>
      <c r="J1086" s="32">
        <f>IFERROR(SQRT((1-I1086^2)/U1086), "X")</f>
        <v>8.9973786456946508E-3</v>
      </c>
      <c r="K1086" s="32">
        <f t="shared" si="180"/>
        <v>111.14348293861252</v>
      </c>
      <c r="L1086" s="8">
        <v>1</v>
      </c>
      <c r="M1086" s="9">
        <v>0</v>
      </c>
      <c r="N1086" s="8">
        <v>0</v>
      </c>
      <c r="O1086" s="9">
        <v>0</v>
      </c>
      <c r="P1086" s="9">
        <v>0</v>
      </c>
      <c r="Q1086" s="9">
        <v>1</v>
      </c>
      <c r="R1086" s="9">
        <v>0</v>
      </c>
      <c r="S1086" s="8">
        <v>12169</v>
      </c>
      <c r="T1086" s="9">
        <v>7</v>
      </c>
      <c r="U1086" s="9">
        <f t="shared" si="181"/>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v>0</v>
      </c>
      <c r="BU1086" s="17">
        <v>0</v>
      </c>
      <c r="BV1086">
        <v>0</v>
      </c>
      <c r="BW1086">
        <v>0</v>
      </c>
      <c r="BX1086">
        <v>1</v>
      </c>
      <c r="BY1086" s="17">
        <v>0</v>
      </c>
      <c r="BZ1086">
        <v>0</v>
      </c>
      <c r="CA1086">
        <v>0</v>
      </c>
      <c r="CB1086">
        <v>0</v>
      </c>
      <c r="CC1086">
        <v>0</v>
      </c>
      <c r="CD1086" s="17">
        <v>0</v>
      </c>
      <c r="CE1086">
        <v>0</v>
      </c>
      <c r="CF1086">
        <v>0</v>
      </c>
      <c r="CG1086">
        <v>1</v>
      </c>
      <c r="CH1086">
        <v>1</v>
      </c>
      <c r="CI1086">
        <v>0</v>
      </c>
      <c r="CJ1086">
        <v>0</v>
      </c>
      <c r="CK1086">
        <v>0</v>
      </c>
      <c r="CL1086">
        <v>0</v>
      </c>
      <c r="CM1086">
        <v>0</v>
      </c>
      <c r="CN1086">
        <v>0</v>
      </c>
      <c r="CO1086">
        <v>0</v>
      </c>
      <c r="CP1086" s="17">
        <v>0</v>
      </c>
      <c r="CQ1086">
        <v>0</v>
      </c>
      <c r="CR1086">
        <v>0</v>
      </c>
      <c r="CS1086">
        <v>0</v>
      </c>
      <c r="CT1086">
        <v>1</v>
      </c>
      <c r="CU1086">
        <v>26</v>
      </c>
      <c r="DA1086" s="33" t="s">
        <v>85</v>
      </c>
    </row>
    <row r="1087" spans="1:105" x14ac:dyDescent="0.25">
      <c r="A1087">
        <v>1086</v>
      </c>
      <c r="B1087">
        <v>72</v>
      </c>
      <c r="C1087" s="24" t="s">
        <v>4042</v>
      </c>
      <c r="D1087" s="12">
        <v>3.95</v>
      </c>
      <c r="E1087" s="13">
        <v>0.21</v>
      </c>
      <c r="F1087" s="7">
        <f t="shared" si="183"/>
        <v>18.80952380952381</v>
      </c>
      <c r="G1087" s="7">
        <f t="shared" si="178"/>
        <v>3.74</v>
      </c>
      <c r="H1087" s="15">
        <f t="shared" si="179"/>
        <v>4.16</v>
      </c>
      <c r="I1087" s="11">
        <f>IFERROR(F1087/SQRT(F1087^2+U1087), "X")</f>
        <v>0.18609797544868056</v>
      </c>
      <c r="J1087" s="32">
        <f>IFERROR(SQRT((1-I1087^2)/U1087), "X")</f>
        <v>9.8938164162589663E-3</v>
      </c>
      <c r="K1087" s="32">
        <f t="shared" si="180"/>
        <v>101.07323179725205</v>
      </c>
      <c r="L1087" s="8">
        <v>1</v>
      </c>
      <c r="M1087" s="9">
        <v>0</v>
      </c>
      <c r="N1087" s="8">
        <v>0</v>
      </c>
      <c r="O1087" s="9">
        <v>0</v>
      </c>
      <c r="P1087" s="9">
        <v>0</v>
      </c>
      <c r="Q1087" s="9">
        <v>1</v>
      </c>
      <c r="R1087" s="9">
        <v>0</v>
      </c>
      <c r="S1087" s="8">
        <v>9867</v>
      </c>
      <c r="T1087" s="9">
        <v>4</v>
      </c>
      <c r="U1087" s="9">
        <f t="shared" si="181"/>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v>0</v>
      </c>
      <c r="BU1087" s="17">
        <v>0</v>
      </c>
      <c r="BV1087">
        <v>0</v>
      </c>
      <c r="BW1087">
        <v>0</v>
      </c>
      <c r="BX1087">
        <v>1</v>
      </c>
      <c r="BY1087" s="17">
        <v>0</v>
      </c>
      <c r="BZ1087">
        <v>0</v>
      </c>
      <c r="CA1087">
        <v>0</v>
      </c>
      <c r="CB1087">
        <v>0</v>
      </c>
      <c r="CC1087">
        <v>0</v>
      </c>
      <c r="CD1087" s="17">
        <v>0</v>
      </c>
      <c r="CE1087">
        <v>0</v>
      </c>
      <c r="CF1087">
        <v>0</v>
      </c>
      <c r="CG1087">
        <v>1</v>
      </c>
      <c r="CH1087">
        <v>1</v>
      </c>
      <c r="CI1087">
        <v>0</v>
      </c>
      <c r="CJ1087">
        <v>0</v>
      </c>
      <c r="CK1087">
        <v>0</v>
      </c>
      <c r="CL1087">
        <v>0</v>
      </c>
      <c r="CM1087">
        <v>0</v>
      </c>
      <c r="CN1087">
        <v>0</v>
      </c>
      <c r="CO1087">
        <v>0</v>
      </c>
      <c r="CP1087" s="17">
        <v>0</v>
      </c>
      <c r="CQ1087">
        <v>0</v>
      </c>
      <c r="CR1087">
        <v>0</v>
      </c>
      <c r="CS1087">
        <v>0</v>
      </c>
      <c r="CT1087">
        <v>1</v>
      </c>
      <c r="CU1087">
        <v>26</v>
      </c>
      <c r="DA1087" s="33" t="s">
        <v>85</v>
      </c>
    </row>
    <row r="1088" spans="1:105" x14ac:dyDescent="0.25">
      <c r="A1088">
        <v>1087</v>
      </c>
      <c r="B1088">
        <v>72</v>
      </c>
      <c r="C1088" s="24" t="s">
        <v>4042</v>
      </c>
      <c r="D1088" s="12">
        <v>3.04</v>
      </c>
      <c r="E1088" s="13">
        <v>0.3</v>
      </c>
      <c r="F1088" s="7">
        <f t="shared" si="183"/>
        <v>10.133333333333335</v>
      </c>
      <c r="G1088" s="7">
        <f t="shared" si="178"/>
        <v>2.74</v>
      </c>
      <c r="H1088" s="15">
        <f t="shared" si="179"/>
        <v>3.34</v>
      </c>
      <c r="I1088" s="11">
        <f>IFERROR(F1088/SQRT(F1088^2+U1088), "X")</f>
        <v>0.1015280251398188</v>
      </c>
      <c r="J1088" s="32">
        <f>IFERROR(SQRT((1-I1088^2)/U1088), "X")</f>
        <v>1.0019213007218961E-2</v>
      </c>
      <c r="K1088" s="32">
        <f t="shared" si="180"/>
        <v>99.808238359588543</v>
      </c>
      <c r="L1088" s="8">
        <v>1</v>
      </c>
      <c r="M1088" s="9">
        <v>0</v>
      </c>
      <c r="N1088" s="8">
        <v>0</v>
      </c>
      <c r="O1088" s="9">
        <v>0</v>
      </c>
      <c r="P1088" s="9">
        <v>0</v>
      </c>
      <c r="Q1088" s="9">
        <v>1</v>
      </c>
      <c r="R1088" s="9">
        <v>0</v>
      </c>
      <c r="S1088" s="8">
        <v>9867</v>
      </c>
      <c r="T1088" s="9">
        <v>7</v>
      </c>
      <c r="U1088" s="9">
        <f t="shared" si="181"/>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v>0</v>
      </c>
      <c r="BU1088" s="17">
        <v>0</v>
      </c>
      <c r="BV1088">
        <v>0</v>
      </c>
      <c r="BW1088">
        <v>0</v>
      </c>
      <c r="BX1088">
        <v>1</v>
      </c>
      <c r="BY1088" s="17">
        <v>0</v>
      </c>
      <c r="BZ1088">
        <v>0</v>
      </c>
      <c r="CA1088">
        <v>0</v>
      </c>
      <c r="CB1088">
        <v>0</v>
      </c>
      <c r="CC1088">
        <v>0</v>
      </c>
      <c r="CD1088" s="17">
        <v>0</v>
      </c>
      <c r="CE1088">
        <v>0</v>
      </c>
      <c r="CF1088">
        <v>0</v>
      </c>
      <c r="CG1088">
        <v>1</v>
      </c>
      <c r="CH1088">
        <v>1</v>
      </c>
      <c r="CI1088">
        <v>0</v>
      </c>
      <c r="CJ1088">
        <v>0</v>
      </c>
      <c r="CK1088">
        <v>0</v>
      </c>
      <c r="CL1088">
        <v>0</v>
      </c>
      <c r="CM1088">
        <v>0</v>
      </c>
      <c r="CN1088">
        <v>0</v>
      </c>
      <c r="CO1088">
        <v>0</v>
      </c>
      <c r="CP1088" s="17">
        <v>0</v>
      </c>
      <c r="CQ1088">
        <v>0</v>
      </c>
      <c r="CR1088">
        <v>0</v>
      </c>
      <c r="CS1088">
        <v>0</v>
      </c>
      <c r="CT1088">
        <v>1</v>
      </c>
      <c r="CU1088">
        <v>26</v>
      </c>
      <c r="DA1088" s="33" t="s">
        <v>85</v>
      </c>
    </row>
    <row r="1089" spans="1:105" x14ac:dyDescent="0.25">
      <c r="A1089">
        <v>1088</v>
      </c>
      <c r="B1089">
        <v>72</v>
      </c>
      <c r="C1089" s="24" t="s">
        <v>4042</v>
      </c>
      <c r="D1089" s="12">
        <v>6.26</v>
      </c>
      <c r="E1089" s="13">
        <v>0.44</v>
      </c>
      <c r="F1089" s="7">
        <f t="shared" si="183"/>
        <v>14.227272727272727</v>
      </c>
      <c r="G1089" s="7">
        <f t="shared" si="178"/>
        <v>5.8199999999999994</v>
      </c>
      <c r="H1089" s="15">
        <f t="shared" si="179"/>
        <v>6.7</v>
      </c>
      <c r="I1089" s="11">
        <f>IFERROR(F1089/SQRT(F1089^2+U1089), "X")</f>
        <v>0.28457873574040454</v>
      </c>
      <c r="J1089" s="32">
        <f>IFERROR(SQRT((1-I1089^2)/U1089), "X")</f>
        <v>2.0002339253319169E-2</v>
      </c>
      <c r="K1089" s="32">
        <f t="shared" si="180"/>
        <v>49.994152550635349</v>
      </c>
      <c r="L1089" s="8">
        <v>1</v>
      </c>
      <c r="M1089" s="9">
        <v>0</v>
      </c>
      <c r="N1089" s="8">
        <v>0</v>
      </c>
      <c r="O1089" s="9">
        <v>0</v>
      </c>
      <c r="P1089" s="9">
        <v>0</v>
      </c>
      <c r="Q1089" s="9">
        <v>1</v>
      </c>
      <c r="R1089" s="9">
        <v>0</v>
      </c>
      <c r="S1089" s="8">
        <v>2302</v>
      </c>
      <c r="T1089" s="9">
        <v>4</v>
      </c>
      <c r="U1089" s="9">
        <f t="shared" si="181"/>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v>0</v>
      </c>
      <c r="BU1089" s="17">
        <v>0</v>
      </c>
      <c r="BV1089">
        <v>0</v>
      </c>
      <c r="BW1089">
        <v>0</v>
      </c>
      <c r="BX1089">
        <v>1</v>
      </c>
      <c r="BY1089" s="17">
        <v>0</v>
      </c>
      <c r="BZ1089">
        <v>0</v>
      </c>
      <c r="CA1089">
        <v>0</v>
      </c>
      <c r="CB1089">
        <v>0</v>
      </c>
      <c r="CC1089">
        <v>0</v>
      </c>
      <c r="CD1089" s="17">
        <v>0</v>
      </c>
      <c r="CE1089">
        <v>0</v>
      </c>
      <c r="CF1089">
        <v>0</v>
      </c>
      <c r="CG1089">
        <v>1</v>
      </c>
      <c r="CH1089">
        <v>1</v>
      </c>
      <c r="CI1089">
        <v>0</v>
      </c>
      <c r="CJ1089">
        <v>0</v>
      </c>
      <c r="CK1089">
        <v>0</v>
      </c>
      <c r="CL1089">
        <v>0</v>
      </c>
      <c r="CM1089">
        <v>0</v>
      </c>
      <c r="CN1089">
        <v>0</v>
      </c>
      <c r="CO1089">
        <v>0</v>
      </c>
      <c r="CP1089" s="17">
        <v>0</v>
      </c>
      <c r="CQ1089">
        <v>0</v>
      </c>
      <c r="CR1089">
        <v>0</v>
      </c>
      <c r="CS1089">
        <v>0</v>
      </c>
      <c r="CT1089">
        <v>1</v>
      </c>
      <c r="CU1089">
        <v>26</v>
      </c>
      <c r="DA1089" s="33" t="s">
        <v>85</v>
      </c>
    </row>
    <row r="1090" spans="1:105" x14ac:dyDescent="0.25">
      <c r="A1090">
        <v>1089</v>
      </c>
      <c r="B1090">
        <v>72</v>
      </c>
      <c r="C1090" s="24" t="s">
        <v>4042</v>
      </c>
      <c r="D1090" s="12">
        <v>6.24</v>
      </c>
      <c r="E1090" s="13">
        <v>0.73</v>
      </c>
      <c r="F1090" s="7">
        <f t="shared" si="183"/>
        <v>8.5479452054794525</v>
      </c>
      <c r="G1090" s="7">
        <f t="shared" ref="G1090:G1153" si="184">D1090-E1090</f>
        <v>5.51</v>
      </c>
      <c r="H1090" s="15">
        <f t="shared" ref="H1090:H1153" si="185">D1090+E1090</f>
        <v>6.9700000000000006</v>
      </c>
      <c r="I1090" s="11">
        <f>IFERROR(F1090/SQRT(F1090^2+U1090), "X")</f>
        <v>0.17569379367320767</v>
      </c>
      <c r="J1090" s="32">
        <f>IFERROR(SQRT((1-I1090^2)/U1090), "X")</f>
        <v>2.0553921375231026E-2</v>
      </c>
      <c r="K1090" s="32">
        <f t="shared" ref="K1090:K1153" si="186">IFERROR(1/J1090, "X")</f>
        <v>48.652516556041363</v>
      </c>
      <c r="L1090" s="8">
        <v>1</v>
      </c>
      <c r="M1090" s="9">
        <v>0</v>
      </c>
      <c r="N1090" s="8">
        <v>0</v>
      </c>
      <c r="O1090" s="9">
        <v>0</v>
      </c>
      <c r="P1090" s="9">
        <v>0</v>
      </c>
      <c r="Q1090" s="9">
        <v>1</v>
      </c>
      <c r="R1090" s="9">
        <v>0</v>
      </c>
      <c r="S1090" s="8">
        <v>2302</v>
      </c>
      <c r="T1090" s="9">
        <v>7</v>
      </c>
      <c r="U1090" s="9">
        <f t="shared" ref="U1090:U1153" si="187">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v>0</v>
      </c>
      <c r="BU1090" s="17">
        <v>0</v>
      </c>
      <c r="BV1090">
        <v>0</v>
      </c>
      <c r="BW1090">
        <v>0</v>
      </c>
      <c r="BX1090">
        <v>1</v>
      </c>
      <c r="BY1090" s="17">
        <v>0</v>
      </c>
      <c r="BZ1090">
        <v>0</v>
      </c>
      <c r="CA1090">
        <v>0</v>
      </c>
      <c r="CB1090">
        <v>0</v>
      </c>
      <c r="CC1090">
        <v>0</v>
      </c>
      <c r="CD1090" s="17">
        <v>0</v>
      </c>
      <c r="CE1090">
        <v>0</v>
      </c>
      <c r="CF1090">
        <v>0</v>
      </c>
      <c r="CG1090">
        <v>1</v>
      </c>
      <c r="CH1090">
        <v>1</v>
      </c>
      <c r="CI1090">
        <v>0</v>
      </c>
      <c r="CJ1090">
        <v>0</v>
      </c>
      <c r="CK1090">
        <v>0</v>
      </c>
      <c r="CL1090">
        <v>0</v>
      </c>
      <c r="CM1090">
        <v>0</v>
      </c>
      <c r="CN1090">
        <v>0</v>
      </c>
      <c r="CO1090">
        <v>0</v>
      </c>
      <c r="CP1090" s="17">
        <v>0</v>
      </c>
      <c r="CQ1090">
        <v>0</v>
      </c>
      <c r="CR1090">
        <v>0</v>
      </c>
      <c r="CS1090">
        <v>0</v>
      </c>
      <c r="CT1090">
        <v>1</v>
      </c>
      <c r="CU1090">
        <v>26</v>
      </c>
      <c r="DA1090" s="33" t="s">
        <v>85</v>
      </c>
    </row>
    <row r="1091" spans="1:105" x14ac:dyDescent="0.25">
      <c r="A1091">
        <v>1090</v>
      </c>
      <c r="B1091">
        <v>73</v>
      </c>
      <c r="C1091" s="24" t="s">
        <v>4050</v>
      </c>
      <c r="D1091" s="12">
        <v>6.51</v>
      </c>
      <c r="E1091" s="13">
        <f t="shared" ref="E1091:E1102" si="188">D1091/F1091</f>
        <v>0.1207120341183015</v>
      </c>
      <c r="F1091" s="7">
        <v>53.93</v>
      </c>
      <c r="G1091" s="7">
        <f t="shared" si="184"/>
        <v>6.3892879658816986</v>
      </c>
      <c r="H1091" s="15">
        <f t="shared" si="185"/>
        <v>6.630712034118301</v>
      </c>
      <c r="I1091" s="11">
        <f>IFERROR(F1091/SQRT(F1091^2+U1091), "X")</f>
        <v>0.15010208877533671</v>
      </c>
      <c r="J1091" s="32">
        <f>IFERROR(SQRT((1-I1091^2)/U1091), "X")</f>
        <v>2.7832762613635583E-3</v>
      </c>
      <c r="K1091" s="32">
        <f t="shared" si="186"/>
        <v>359.28880430650776</v>
      </c>
      <c r="L1091" s="8">
        <v>0</v>
      </c>
      <c r="M1091" s="9">
        <v>1</v>
      </c>
      <c r="N1091" s="8">
        <v>0</v>
      </c>
      <c r="O1091" s="9">
        <v>0</v>
      </c>
      <c r="P1091" s="9">
        <v>0</v>
      </c>
      <c r="Q1091" s="9">
        <v>1</v>
      </c>
      <c r="R1091" s="9">
        <v>0</v>
      </c>
      <c r="S1091" s="8">
        <v>126199</v>
      </c>
      <c r="T1091" s="9">
        <v>18</v>
      </c>
      <c r="U1091" s="9">
        <f t="shared" si="187"/>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189">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v>0</v>
      </c>
      <c r="BU1091" s="17">
        <v>0</v>
      </c>
      <c r="BV1091">
        <v>0</v>
      </c>
      <c r="BW1091">
        <v>0</v>
      </c>
      <c r="BX1091">
        <v>1</v>
      </c>
      <c r="BY1091" s="17">
        <v>0</v>
      </c>
      <c r="BZ1091">
        <v>0</v>
      </c>
      <c r="CA1091">
        <v>0</v>
      </c>
      <c r="CB1091">
        <v>0</v>
      </c>
      <c r="CC1091">
        <v>0</v>
      </c>
      <c r="CD1091" s="17">
        <v>0</v>
      </c>
      <c r="CE1091">
        <v>1</v>
      </c>
      <c r="CF1091">
        <v>1</v>
      </c>
      <c r="CG1091">
        <v>1</v>
      </c>
      <c r="CH1091">
        <v>1</v>
      </c>
      <c r="CI1091">
        <v>1</v>
      </c>
      <c r="CJ1091">
        <v>1</v>
      </c>
      <c r="CK1091">
        <v>1</v>
      </c>
      <c r="CL1091">
        <v>1</v>
      </c>
      <c r="CM1091">
        <v>1</v>
      </c>
      <c r="CN1091">
        <v>0</v>
      </c>
      <c r="CO1091">
        <v>0</v>
      </c>
      <c r="CP1091" s="17">
        <v>1</v>
      </c>
      <c r="CQ1091">
        <v>2.9000000000000001E-2</v>
      </c>
      <c r="CR1091">
        <v>0</v>
      </c>
      <c r="CS1091">
        <v>1</v>
      </c>
      <c r="CT1091">
        <v>0</v>
      </c>
      <c r="CU1091">
        <v>43</v>
      </c>
      <c r="DA1091" s="33" t="s">
        <v>85</v>
      </c>
    </row>
    <row r="1092" spans="1:105" x14ac:dyDescent="0.25">
      <c r="A1092">
        <v>1091</v>
      </c>
      <c r="B1092">
        <v>73</v>
      </c>
      <c r="C1092" s="24" t="s">
        <v>4050</v>
      </c>
      <c r="D1092" s="12">
        <v>5.52</v>
      </c>
      <c r="E1092" s="13">
        <f t="shared" si="188"/>
        <v>0.1047637122793699</v>
      </c>
      <c r="F1092" s="7">
        <v>52.69</v>
      </c>
      <c r="G1092" s="7">
        <f t="shared" si="184"/>
        <v>5.4152362877206297</v>
      </c>
      <c r="H1092" s="15">
        <f t="shared" si="185"/>
        <v>5.6247637122793694</v>
      </c>
      <c r="I1092" s="11">
        <f>IFERROR(F1092/SQRT(F1092^2+U1092), "X")</f>
        <v>0.14672598179695628</v>
      </c>
      <c r="J1092" s="32">
        <f>IFERROR(SQRT((1-I1092^2)/U1092), "X")</f>
        <v>2.7847026342181871E-3</v>
      </c>
      <c r="K1092" s="32">
        <f t="shared" si="186"/>
        <v>359.10477036653242</v>
      </c>
      <c r="L1092" s="8">
        <v>0</v>
      </c>
      <c r="M1092" s="9">
        <v>1</v>
      </c>
      <c r="N1092" s="8">
        <v>0</v>
      </c>
      <c r="O1092" s="9">
        <v>0</v>
      </c>
      <c r="P1092" s="9">
        <v>0</v>
      </c>
      <c r="Q1092" s="9">
        <v>1</v>
      </c>
      <c r="R1092" s="9">
        <v>0</v>
      </c>
      <c r="S1092" s="8">
        <v>126199</v>
      </c>
      <c r="T1092" s="9">
        <v>18</v>
      </c>
      <c r="U1092" s="9">
        <f t="shared" si="187"/>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189"/>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v>0</v>
      </c>
      <c r="BU1092" s="17">
        <v>0</v>
      </c>
      <c r="BV1092">
        <v>0</v>
      </c>
      <c r="BW1092">
        <v>0</v>
      </c>
      <c r="BX1092">
        <v>1</v>
      </c>
      <c r="BY1092" s="17">
        <v>0</v>
      </c>
      <c r="BZ1092">
        <v>0</v>
      </c>
      <c r="CA1092">
        <v>0</v>
      </c>
      <c r="CB1092">
        <v>0</v>
      </c>
      <c r="CC1092">
        <v>0</v>
      </c>
      <c r="CD1092" s="17">
        <v>0</v>
      </c>
      <c r="CE1092">
        <v>1</v>
      </c>
      <c r="CF1092">
        <v>1</v>
      </c>
      <c r="CG1092">
        <v>1</v>
      </c>
      <c r="CH1092">
        <v>1</v>
      </c>
      <c r="CI1092">
        <v>1</v>
      </c>
      <c r="CJ1092">
        <v>1</v>
      </c>
      <c r="CK1092">
        <v>1</v>
      </c>
      <c r="CL1092">
        <v>1</v>
      </c>
      <c r="CM1092">
        <v>1</v>
      </c>
      <c r="CN1092">
        <v>0</v>
      </c>
      <c r="CO1092">
        <v>0</v>
      </c>
      <c r="CP1092" s="17">
        <v>1</v>
      </c>
      <c r="CQ1092">
        <v>2.9000000000000001E-2</v>
      </c>
      <c r="CR1092">
        <v>0</v>
      </c>
      <c r="CS1092">
        <v>1</v>
      </c>
      <c r="CT1092">
        <v>0</v>
      </c>
      <c r="CU1092">
        <v>43</v>
      </c>
      <c r="DA1092" s="33" t="s">
        <v>85</v>
      </c>
    </row>
    <row r="1093" spans="1:105" x14ac:dyDescent="0.25">
      <c r="A1093">
        <v>1092</v>
      </c>
      <c r="B1093">
        <v>73</v>
      </c>
      <c r="C1093" s="24" t="s">
        <v>4050</v>
      </c>
      <c r="D1093" s="12">
        <v>6.47</v>
      </c>
      <c r="E1093" s="13">
        <f t="shared" si="188"/>
        <v>0.11959334565619223</v>
      </c>
      <c r="F1093" s="7">
        <v>54.1</v>
      </c>
      <c r="G1093" s="7">
        <f t="shared" si="184"/>
        <v>6.3504066543438071</v>
      </c>
      <c r="H1093" s="15">
        <f t="shared" si="185"/>
        <v>6.5895933456561924</v>
      </c>
      <c r="I1093" s="11">
        <f>IFERROR(F1093/SQRT(F1093^2+U1093), "X")</f>
        <v>0.15056453589497909</v>
      </c>
      <c r="J1093" s="32">
        <f>IFERROR(SQRT((1-I1093^2)/U1093), "X")</f>
        <v>2.7830782975042344E-3</v>
      </c>
      <c r="K1093" s="32">
        <f t="shared" si="186"/>
        <v>359.31436097100266</v>
      </c>
      <c r="L1093" s="8">
        <v>0</v>
      </c>
      <c r="M1093" s="9">
        <v>1</v>
      </c>
      <c r="N1093" s="8">
        <v>0</v>
      </c>
      <c r="O1093" s="9">
        <v>0</v>
      </c>
      <c r="P1093" s="9">
        <v>0</v>
      </c>
      <c r="Q1093" s="9">
        <v>1</v>
      </c>
      <c r="R1093" s="9">
        <v>0</v>
      </c>
      <c r="S1093" s="8">
        <v>126199</v>
      </c>
      <c r="T1093" s="9">
        <v>18</v>
      </c>
      <c r="U1093" s="9">
        <f t="shared" si="187"/>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189"/>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v>0</v>
      </c>
      <c r="BU1093" s="17">
        <v>0</v>
      </c>
      <c r="BV1093">
        <v>0</v>
      </c>
      <c r="BW1093">
        <v>0</v>
      </c>
      <c r="BX1093">
        <v>1</v>
      </c>
      <c r="BY1093" s="17">
        <v>0</v>
      </c>
      <c r="BZ1093">
        <v>0</v>
      </c>
      <c r="CA1093">
        <v>0</v>
      </c>
      <c r="CB1093">
        <v>0</v>
      </c>
      <c r="CC1093">
        <v>0</v>
      </c>
      <c r="CD1093" s="17">
        <v>0</v>
      </c>
      <c r="CE1093">
        <v>1</v>
      </c>
      <c r="CF1093">
        <v>1</v>
      </c>
      <c r="CG1093">
        <v>1</v>
      </c>
      <c r="CH1093">
        <v>1</v>
      </c>
      <c r="CI1093">
        <v>1</v>
      </c>
      <c r="CJ1093">
        <v>1</v>
      </c>
      <c r="CK1093">
        <v>1</v>
      </c>
      <c r="CL1093">
        <v>1</v>
      </c>
      <c r="CM1093">
        <v>1</v>
      </c>
      <c r="CN1093">
        <v>0</v>
      </c>
      <c r="CO1093">
        <v>0</v>
      </c>
      <c r="CP1093" s="17">
        <v>1</v>
      </c>
      <c r="CQ1093">
        <v>2.9000000000000001E-2</v>
      </c>
      <c r="CR1093">
        <v>0</v>
      </c>
      <c r="CS1093">
        <v>1</v>
      </c>
      <c r="CT1093">
        <v>0</v>
      </c>
      <c r="CU1093">
        <v>43</v>
      </c>
      <c r="DA1093" s="33" t="s">
        <v>85</v>
      </c>
    </row>
    <row r="1094" spans="1:105" x14ac:dyDescent="0.25">
      <c r="A1094">
        <v>1093</v>
      </c>
      <c r="B1094">
        <v>73</v>
      </c>
      <c r="C1094" s="24" t="s">
        <v>4050</v>
      </c>
      <c r="D1094" s="12">
        <v>5.53</v>
      </c>
      <c r="E1094" s="13">
        <f t="shared" si="188"/>
        <v>0.10533333333333333</v>
      </c>
      <c r="F1094" s="7">
        <v>52.5</v>
      </c>
      <c r="G1094" s="7">
        <f t="shared" si="184"/>
        <v>5.424666666666667</v>
      </c>
      <c r="H1094" s="15">
        <f t="shared" si="185"/>
        <v>5.6353333333333335</v>
      </c>
      <c r="I1094" s="11">
        <f>IFERROR(F1094/SQRT(F1094^2+U1094), "X")</f>
        <v>0.14620821867254594</v>
      </c>
      <c r="J1094" s="32">
        <f>IFERROR(SQRT((1-I1094^2)/U1094), "X")</f>
        <v>2.7849184509056366E-3</v>
      </c>
      <c r="K1094" s="32">
        <f t="shared" si="186"/>
        <v>359.07694161558186</v>
      </c>
      <c r="L1094" s="8">
        <v>0</v>
      </c>
      <c r="M1094" s="9">
        <v>1</v>
      </c>
      <c r="N1094" s="8">
        <v>0</v>
      </c>
      <c r="O1094" s="9">
        <v>0</v>
      </c>
      <c r="P1094" s="9">
        <v>0</v>
      </c>
      <c r="Q1094" s="9">
        <v>1</v>
      </c>
      <c r="R1094" s="9">
        <v>0</v>
      </c>
      <c r="S1094" s="8">
        <v>126199</v>
      </c>
      <c r="T1094" s="9">
        <v>18</v>
      </c>
      <c r="U1094" s="9">
        <f t="shared" si="187"/>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189"/>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v>0</v>
      </c>
      <c r="BU1094" s="17">
        <v>0</v>
      </c>
      <c r="BV1094">
        <v>0</v>
      </c>
      <c r="BW1094">
        <v>0</v>
      </c>
      <c r="BX1094">
        <v>1</v>
      </c>
      <c r="BY1094" s="17">
        <v>0</v>
      </c>
      <c r="BZ1094">
        <v>0</v>
      </c>
      <c r="CA1094">
        <v>0</v>
      </c>
      <c r="CB1094">
        <v>0</v>
      </c>
      <c r="CC1094">
        <v>0</v>
      </c>
      <c r="CD1094" s="17">
        <v>0</v>
      </c>
      <c r="CE1094">
        <v>1</v>
      </c>
      <c r="CF1094">
        <v>1</v>
      </c>
      <c r="CG1094">
        <v>1</v>
      </c>
      <c r="CH1094">
        <v>1</v>
      </c>
      <c r="CI1094">
        <v>1</v>
      </c>
      <c r="CJ1094">
        <v>1</v>
      </c>
      <c r="CK1094">
        <v>1</v>
      </c>
      <c r="CL1094">
        <v>1</v>
      </c>
      <c r="CM1094">
        <v>1</v>
      </c>
      <c r="CN1094">
        <v>0</v>
      </c>
      <c r="CO1094">
        <v>0</v>
      </c>
      <c r="CP1094" s="17">
        <v>1</v>
      </c>
      <c r="CQ1094">
        <v>2.9000000000000001E-2</v>
      </c>
      <c r="CR1094">
        <v>0</v>
      </c>
      <c r="CS1094">
        <v>1</v>
      </c>
      <c r="CT1094">
        <v>0</v>
      </c>
      <c r="CU1094">
        <v>43</v>
      </c>
      <c r="DA1094" s="33" t="s">
        <v>85</v>
      </c>
    </row>
    <row r="1095" spans="1:105" x14ac:dyDescent="0.25">
      <c r="A1095">
        <v>1094</v>
      </c>
      <c r="B1095">
        <v>73</v>
      </c>
      <c r="C1095" s="24" t="s">
        <v>4050</v>
      </c>
      <c r="D1095" s="12">
        <v>6.47</v>
      </c>
      <c r="E1095" s="13">
        <f t="shared" si="188"/>
        <v>0.18683222639330058</v>
      </c>
      <c r="F1095" s="7">
        <v>34.630000000000003</v>
      </c>
      <c r="G1095" s="7">
        <f t="shared" si="184"/>
        <v>6.2831677736066993</v>
      </c>
      <c r="H1095" s="15">
        <f t="shared" si="185"/>
        <v>6.6568322263933002</v>
      </c>
      <c r="I1095" s="11">
        <f>IFERROR(F1095/SQRT(F1095^2+U1095), "X")</f>
        <v>0.13532895810771067</v>
      </c>
      <c r="J1095" s="32">
        <f>IFERROR(SQRT((1-I1095^2)/U1095), "X")</f>
        <v>3.9078532517386848E-3</v>
      </c>
      <c r="K1095" s="32">
        <f t="shared" si="186"/>
        <v>255.89497240078791</v>
      </c>
      <c r="L1095" s="8">
        <v>0</v>
      </c>
      <c r="M1095" s="9">
        <v>1</v>
      </c>
      <c r="N1095" s="8">
        <v>0</v>
      </c>
      <c r="O1095" s="9">
        <v>0</v>
      </c>
      <c r="P1095" s="9">
        <v>0</v>
      </c>
      <c r="Q1095" s="9">
        <v>1</v>
      </c>
      <c r="R1095" s="9">
        <v>0</v>
      </c>
      <c r="S1095" s="8">
        <v>64302</v>
      </c>
      <c r="T1095" s="9">
        <v>18</v>
      </c>
      <c r="U1095" s="9">
        <f t="shared" si="187"/>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189"/>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v>0</v>
      </c>
      <c r="BU1095" s="17">
        <v>0</v>
      </c>
      <c r="BV1095">
        <v>0</v>
      </c>
      <c r="BW1095">
        <v>0</v>
      </c>
      <c r="BX1095">
        <v>1</v>
      </c>
      <c r="BY1095" s="17">
        <v>0</v>
      </c>
      <c r="BZ1095">
        <v>0</v>
      </c>
      <c r="CA1095">
        <v>0</v>
      </c>
      <c r="CB1095">
        <v>0</v>
      </c>
      <c r="CC1095">
        <v>0</v>
      </c>
      <c r="CD1095" s="17">
        <v>0</v>
      </c>
      <c r="CE1095">
        <v>1</v>
      </c>
      <c r="CF1095">
        <v>1</v>
      </c>
      <c r="CG1095">
        <v>1</v>
      </c>
      <c r="CH1095">
        <v>1</v>
      </c>
      <c r="CI1095">
        <v>1</v>
      </c>
      <c r="CJ1095">
        <v>1</v>
      </c>
      <c r="CK1095">
        <v>1</v>
      </c>
      <c r="CL1095">
        <v>1</v>
      </c>
      <c r="CM1095">
        <v>1</v>
      </c>
      <c r="CN1095">
        <v>0</v>
      </c>
      <c r="CO1095">
        <v>0</v>
      </c>
      <c r="CP1095" s="17">
        <v>1</v>
      </c>
      <c r="CQ1095">
        <v>2.9000000000000001E-2</v>
      </c>
      <c r="CR1095">
        <v>0</v>
      </c>
      <c r="CS1095">
        <v>1</v>
      </c>
      <c r="CT1095">
        <v>0</v>
      </c>
      <c r="CU1095">
        <v>43</v>
      </c>
      <c r="DA1095" s="33" t="s">
        <v>85</v>
      </c>
    </row>
    <row r="1096" spans="1:105" x14ac:dyDescent="0.25">
      <c r="A1096">
        <v>1095</v>
      </c>
      <c r="B1096">
        <v>73</v>
      </c>
      <c r="C1096" s="24" t="s">
        <v>4050</v>
      </c>
      <c r="D1096" s="12">
        <v>5.39</v>
      </c>
      <c r="E1096" s="13">
        <f t="shared" si="188"/>
        <v>0.16181326928850193</v>
      </c>
      <c r="F1096" s="7">
        <v>33.31</v>
      </c>
      <c r="G1096" s="7">
        <f t="shared" si="184"/>
        <v>5.2281867307114975</v>
      </c>
      <c r="H1096" s="15">
        <f t="shared" si="185"/>
        <v>5.5518132692885018</v>
      </c>
      <c r="I1096" s="11">
        <f>IFERROR(F1096/SQRT(F1096^2+U1096), "X")</f>
        <v>0.13025982064986313</v>
      </c>
      <c r="J1096" s="32">
        <f>IFERROR(SQRT((1-I1096^2)/U1096), "X")</f>
        <v>3.9105319918902167E-3</v>
      </c>
      <c r="K1096" s="32">
        <f t="shared" si="186"/>
        <v>255.71968266052579</v>
      </c>
      <c r="L1096" s="8">
        <v>0</v>
      </c>
      <c r="M1096" s="9">
        <v>1</v>
      </c>
      <c r="N1096" s="8">
        <v>0</v>
      </c>
      <c r="O1096" s="9">
        <v>0</v>
      </c>
      <c r="P1096" s="9">
        <v>0</v>
      </c>
      <c r="Q1096" s="9">
        <v>1</v>
      </c>
      <c r="R1096" s="9">
        <v>0</v>
      </c>
      <c r="S1096" s="8">
        <v>64302</v>
      </c>
      <c r="T1096" s="9">
        <v>18</v>
      </c>
      <c r="U1096" s="9">
        <f t="shared" si="187"/>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189"/>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v>0</v>
      </c>
      <c r="BU1096" s="17">
        <v>0</v>
      </c>
      <c r="BV1096">
        <v>0</v>
      </c>
      <c r="BW1096">
        <v>0</v>
      </c>
      <c r="BX1096">
        <v>1</v>
      </c>
      <c r="BY1096" s="17">
        <v>0</v>
      </c>
      <c r="BZ1096">
        <v>0</v>
      </c>
      <c r="CA1096">
        <v>0</v>
      </c>
      <c r="CB1096">
        <v>0</v>
      </c>
      <c r="CC1096">
        <v>0</v>
      </c>
      <c r="CD1096" s="17">
        <v>0</v>
      </c>
      <c r="CE1096">
        <v>1</v>
      </c>
      <c r="CF1096">
        <v>1</v>
      </c>
      <c r="CG1096">
        <v>1</v>
      </c>
      <c r="CH1096">
        <v>1</v>
      </c>
      <c r="CI1096">
        <v>1</v>
      </c>
      <c r="CJ1096">
        <v>1</v>
      </c>
      <c r="CK1096">
        <v>1</v>
      </c>
      <c r="CL1096">
        <v>1</v>
      </c>
      <c r="CM1096">
        <v>1</v>
      </c>
      <c r="CN1096">
        <v>0</v>
      </c>
      <c r="CO1096">
        <v>0</v>
      </c>
      <c r="CP1096" s="17">
        <v>1</v>
      </c>
      <c r="CQ1096">
        <v>2.9000000000000001E-2</v>
      </c>
      <c r="CR1096">
        <v>0</v>
      </c>
      <c r="CS1096">
        <v>1</v>
      </c>
      <c r="CT1096">
        <v>0</v>
      </c>
      <c r="CU1096">
        <v>43</v>
      </c>
      <c r="DA1096" s="33" t="s">
        <v>85</v>
      </c>
    </row>
    <row r="1097" spans="1:105" x14ac:dyDescent="0.25">
      <c r="A1097">
        <v>1096</v>
      </c>
      <c r="B1097">
        <v>73</v>
      </c>
      <c r="C1097" s="24" t="s">
        <v>4050</v>
      </c>
      <c r="D1097" s="12">
        <v>6.51</v>
      </c>
      <c r="E1097" s="13">
        <f t="shared" si="188"/>
        <v>0.16303531179564237</v>
      </c>
      <c r="F1097" s="7">
        <v>39.93</v>
      </c>
      <c r="G1097" s="7">
        <f t="shared" si="184"/>
        <v>6.3469646882043573</v>
      </c>
      <c r="H1097" s="15">
        <f t="shared" si="185"/>
        <v>6.6730353117956422</v>
      </c>
      <c r="I1097" s="11">
        <f>IFERROR(F1097/SQRT(F1097^2+U1097), "X")</f>
        <v>0.15849181301720344</v>
      </c>
      <c r="J1097" s="32">
        <f>IFERROR(SQRT((1-I1097^2)/U1097), "X")</f>
        <v>3.9692414980516764E-3</v>
      </c>
      <c r="K1097" s="32">
        <f t="shared" si="186"/>
        <v>251.93730351021861</v>
      </c>
      <c r="L1097" s="8">
        <v>0</v>
      </c>
      <c r="M1097" s="9">
        <v>1</v>
      </c>
      <c r="N1097" s="8">
        <v>0</v>
      </c>
      <c r="O1097" s="9">
        <v>0</v>
      </c>
      <c r="P1097" s="9">
        <v>0</v>
      </c>
      <c r="Q1097" s="9">
        <v>1</v>
      </c>
      <c r="R1097" s="9">
        <v>0</v>
      </c>
      <c r="S1097" s="8">
        <v>61897</v>
      </c>
      <c r="T1097" s="9">
        <v>18</v>
      </c>
      <c r="U1097" s="9">
        <f t="shared" si="187"/>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189"/>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v>0</v>
      </c>
      <c r="BU1097" s="17">
        <v>0</v>
      </c>
      <c r="BV1097">
        <v>0</v>
      </c>
      <c r="BW1097">
        <v>0</v>
      </c>
      <c r="BX1097">
        <v>1</v>
      </c>
      <c r="BY1097" s="17">
        <v>0</v>
      </c>
      <c r="BZ1097">
        <v>0</v>
      </c>
      <c r="CA1097">
        <v>0</v>
      </c>
      <c r="CB1097">
        <v>0</v>
      </c>
      <c r="CC1097">
        <v>0</v>
      </c>
      <c r="CD1097" s="17">
        <v>0</v>
      </c>
      <c r="CE1097">
        <v>1</v>
      </c>
      <c r="CF1097">
        <v>1</v>
      </c>
      <c r="CG1097">
        <v>1</v>
      </c>
      <c r="CH1097">
        <v>1</v>
      </c>
      <c r="CI1097">
        <v>1</v>
      </c>
      <c r="CJ1097">
        <v>1</v>
      </c>
      <c r="CK1097">
        <v>1</v>
      </c>
      <c r="CL1097">
        <v>1</v>
      </c>
      <c r="CM1097">
        <v>1</v>
      </c>
      <c r="CN1097">
        <v>0</v>
      </c>
      <c r="CO1097">
        <v>0</v>
      </c>
      <c r="CP1097" s="17">
        <v>1</v>
      </c>
      <c r="CQ1097">
        <v>2.9000000000000001E-2</v>
      </c>
      <c r="CR1097">
        <v>0</v>
      </c>
      <c r="CS1097">
        <v>1</v>
      </c>
      <c r="CT1097">
        <v>0</v>
      </c>
      <c r="CU1097">
        <v>43</v>
      </c>
      <c r="DA1097" s="33" t="s">
        <v>85</v>
      </c>
    </row>
    <row r="1098" spans="1:105" x14ac:dyDescent="0.25">
      <c r="A1098">
        <v>1097</v>
      </c>
      <c r="B1098">
        <v>73</v>
      </c>
      <c r="C1098" s="24" t="s">
        <v>4050</v>
      </c>
      <c r="D1098" s="12">
        <v>5.55</v>
      </c>
      <c r="E1098" s="13">
        <f t="shared" si="188"/>
        <v>0.1410060975609756</v>
      </c>
      <c r="F1098" s="7">
        <v>39.36</v>
      </c>
      <c r="G1098" s="7">
        <f t="shared" si="184"/>
        <v>5.4089939024390246</v>
      </c>
      <c r="H1098" s="15">
        <f t="shared" si="185"/>
        <v>5.6910060975609751</v>
      </c>
      <c r="I1098" s="11">
        <f>IFERROR(F1098/SQRT(F1098^2+U1098), "X")</f>
        <v>0.15628499635930793</v>
      </c>
      <c r="J1098" s="32">
        <f>IFERROR(SQRT((1-I1098^2)/U1098), "X")</f>
        <v>3.97065539530762E-3</v>
      </c>
      <c r="K1098" s="32">
        <f t="shared" si="186"/>
        <v>251.84759200754732</v>
      </c>
      <c r="L1098" s="8">
        <v>0</v>
      </c>
      <c r="M1098" s="9">
        <v>1</v>
      </c>
      <c r="N1098" s="8">
        <v>0</v>
      </c>
      <c r="O1098" s="9">
        <v>0</v>
      </c>
      <c r="P1098" s="9">
        <v>0</v>
      </c>
      <c r="Q1098" s="9">
        <v>1</v>
      </c>
      <c r="R1098" s="9">
        <v>0</v>
      </c>
      <c r="S1098" s="8">
        <v>61897</v>
      </c>
      <c r="T1098" s="9">
        <v>18</v>
      </c>
      <c r="U1098" s="9">
        <f t="shared" si="187"/>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189"/>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v>0</v>
      </c>
      <c r="BU1098" s="17">
        <v>0</v>
      </c>
      <c r="BV1098">
        <v>0</v>
      </c>
      <c r="BW1098">
        <v>0</v>
      </c>
      <c r="BX1098">
        <v>1</v>
      </c>
      <c r="BY1098" s="17">
        <v>0</v>
      </c>
      <c r="BZ1098">
        <v>0</v>
      </c>
      <c r="CA1098">
        <v>0</v>
      </c>
      <c r="CB1098">
        <v>0</v>
      </c>
      <c r="CC1098">
        <v>0</v>
      </c>
      <c r="CD1098" s="17">
        <v>0</v>
      </c>
      <c r="CE1098">
        <v>1</v>
      </c>
      <c r="CF1098">
        <v>1</v>
      </c>
      <c r="CG1098">
        <v>1</v>
      </c>
      <c r="CH1098">
        <v>1</v>
      </c>
      <c r="CI1098">
        <v>1</v>
      </c>
      <c r="CJ1098">
        <v>1</v>
      </c>
      <c r="CK1098">
        <v>1</v>
      </c>
      <c r="CL1098">
        <v>1</v>
      </c>
      <c r="CM1098">
        <v>1</v>
      </c>
      <c r="CN1098">
        <v>0</v>
      </c>
      <c r="CO1098">
        <v>0</v>
      </c>
      <c r="CP1098" s="17">
        <v>1</v>
      </c>
      <c r="CQ1098">
        <v>2.9000000000000001E-2</v>
      </c>
      <c r="CR1098">
        <v>0</v>
      </c>
      <c r="CS1098">
        <v>1</v>
      </c>
      <c r="CT1098">
        <v>0</v>
      </c>
      <c r="CU1098">
        <v>43</v>
      </c>
      <c r="DA1098" s="33" t="s">
        <v>85</v>
      </c>
    </row>
    <row r="1099" spans="1:105" x14ac:dyDescent="0.25">
      <c r="A1099">
        <v>1098</v>
      </c>
      <c r="B1099">
        <v>73</v>
      </c>
      <c r="C1099" s="24" t="s">
        <v>4050</v>
      </c>
      <c r="D1099" s="12">
        <v>6.55</v>
      </c>
      <c r="E1099" s="13">
        <f t="shared" si="188"/>
        <v>0.14070891514500539</v>
      </c>
      <c r="F1099" s="7">
        <v>46.55</v>
      </c>
      <c r="G1099" s="7">
        <f t="shared" si="184"/>
        <v>6.4092910848549947</v>
      </c>
      <c r="H1099" s="15">
        <f t="shared" si="185"/>
        <v>6.690708915145005</v>
      </c>
      <c r="I1099" s="11">
        <f>IFERROR(F1099/SQRT(F1099^2+U1099), "X")</f>
        <v>0.16672821915906277</v>
      </c>
      <c r="J1099" s="32">
        <f>IFERROR(SQRT((1-I1099^2)/U1099), "X")</f>
        <v>3.581701807928309E-3</v>
      </c>
      <c r="K1099" s="32">
        <f t="shared" si="186"/>
        <v>279.1968884138933</v>
      </c>
      <c r="L1099" s="8">
        <v>0</v>
      </c>
      <c r="M1099" s="9">
        <v>1</v>
      </c>
      <c r="N1099" s="8">
        <v>0</v>
      </c>
      <c r="O1099" s="9">
        <v>0</v>
      </c>
      <c r="P1099" s="9">
        <v>0</v>
      </c>
      <c r="Q1099" s="9">
        <v>1</v>
      </c>
      <c r="R1099" s="9">
        <v>0</v>
      </c>
      <c r="S1099" s="8">
        <v>75803</v>
      </c>
      <c r="T1099" s="9">
        <v>18</v>
      </c>
      <c r="U1099" s="9">
        <f t="shared" si="187"/>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189"/>
        <v>0.65700000000000003</v>
      </c>
      <c r="AN1099" s="42">
        <v>0.25</v>
      </c>
      <c r="AO1099" s="41" t="s">
        <v>98</v>
      </c>
      <c r="AP1099" s="17" t="s">
        <v>98</v>
      </c>
      <c r="AQ1099" s="32">
        <v>0.50949999999999995</v>
      </c>
      <c r="AR1099" s="39">
        <f t="shared" ref="AR1099:AR1116" si="190">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v>0</v>
      </c>
      <c r="BU1099" s="17">
        <v>0</v>
      </c>
      <c r="BV1099">
        <v>0</v>
      </c>
      <c r="BW1099">
        <v>0</v>
      </c>
      <c r="BX1099">
        <v>1</v>
      </c>
      <c r="BY1099" s="17">
        <v>0</v>
      </c>
      <c r="BZ1099">
        <v>0</v>
      </c>
      <c r="CA1099">
        <v>0</v>
      </c>
      <c r="CB1099">
        <v>0</v>
      </c>
      <c r="CC1099">
        <v>0</v>
      </c>
      <c r="CD1099" s="17">
        <v>0</v>
      </c>
      <c r="CE1099">
        <v>1</v>
      </c>
      <c r="CF1099">
        <v>1</v>
      </c>
      <c r="CG1099">
        <v>1</v>
      </c>
      <c r="CH1099">
        <v>1</v>
      </c>
      <c r="CI1099">
        <v>1</v>
      </c>
      <c r="CJ1099">
        <v>1</v>
      </c>
      <c r="CK1099">
        <v>1</v>
      </c>
      <c r="CL1099">
        <v>1</v>
      </c>
      <c r="CM1099">
        <v>1</v>
      </c>
      <c r="CN1099">
        <v>0</v>
      </c>
      <c r="CO1099">
        <v>0</v>
      </c>
      <c r="CP1099" s="17">
        <v>1</v>
      </c>
      <c r="CQ1099">
        <v>2.9000000000000001E-2</v>
      </c>
      <c r="CR1099">
        <v>0</v>
      </c>
      <c r="CS1099">
        <v>1</v>
      </c>
      <c r="CT1099">
        <v>0</v>
      </c>
      <c r="CU1099">
        <v>43</v>
      </c>
      <c r="DA1099" s="33" t="s">
        <v>85</v>
      </c>
    </row>
    <row r="1100" spans="1:105" x14ac:dyDescent="0.25">
      <c r="A1100">
        <v>1099</v>
      </c>
      <c r="B1100">
        <v>73</v>
      </c>
      <c r="C1100" s="24" t="s">
        <v>4050</v>
      </c>
      <c r="D1100" s="12">
        <v>5.61</v>
      </c>
      <c r="E1100" s="13">
        <f t="shared" si="188"/>
        <v>0.12384105960264902</v>
      </c>
      <c r="F1100" s="7">
        <v>45.3</v>
      </c>
      <c r="G1100" s="7">
        <f t="shared" si="184"/>
        <v>5.4861589403973516</v>
      </c>
      <c r="H1100" s="15">
        <f t="shared" si="185"/>
        <v>5.733841059602649</v>
      </c>
      <c r="I1100" s="11">
        <f>IFERROR(F1100/SQRT(F1100^2+U1100), "X")</f>
        <v>0.16237071243156162</v>
      </c>
      <c r="J1100" s="32">
        <f>IFERROR(SQRT((1-I1100^2)/U1100), "X")</f>
        <v>3.5843424377828173E-3</v>
      </c>
      <c r="K1100" s="32">
        <f t="shared" si="186"/>
        <v>278.99120057808273</v>
      </c>
      <c r="L1100" s="8">
        <v>0</v>
      </c>
      <c r="M1100" s="9">
        <v>1</v>
      </c>
      <c r="N1100" s="8">
        <v>0</v>
      </c>
      <c r="O1100" s="9">
        <v>0</v>
      </c>
      <c r="P1100" s="9">
        <v>0</v>
      </c>
      <c r="Q1100" s="9">
        <v>1</v>
      </c>
      <c r="R1100" s="9">
        <v>0</v>
      </c>
      <c r="S1100" s="8">
        <v>75803</v>
      </c>
      <c r="T1100" s="9">
        <v>18</v>
      </c>
      <c r="U1100" s="9">
        <f t="shared" si="187"/>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189"/>
        <v>0.65700000000000003</v>
      </c>
      <c r="AN1100" s="42">
        <v>0.25</v>
      </c>
      <c r="AO1100" s="41" t="s">
        <v>98</v>
      </c>
      <c r="AP1100" s="17" t="s">
        <v>98</v>
      </c>
      <c r="AQ1100" s="32">
        <v>0.50949999999999995</v>
      </c>
      <c r="AR1100" s="39">
        <f t="shared" si="190"/>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v>0</v>
      </c>
      <c r="BU1100" s="17">
        <v>0</v>
      </c>
      <c r="BV1100">
        <v>0</v>
      </c>
      <c r="BW1100">
        <v>0</v>
      </c>
      <c r="BX1100">
        <v>1</v>
      </c>
      <c r="BY1100" s="17">
        <v>0</v>
      </c>
      <c r="BZ1100">
        <v>0</v>
      </c>
      <c r="CA1100">
        <v>0</v>
      </c>
      <c r="CB1100">
        <v>0</v>
      </c>
      <c r="CC1100">
        <v>0</v>
      </c>
      <c r="CD1100" s="17">
        <v>0</v>
      </c>
      <c r="CE1100">
        <v>1</v>
      </c>
      <c r="CF1100">
        <v>1</v>
      </c>
      <c r="CG1100">
        <v>1</v>
      </c>
      <c r="CH1100">
        <v>1</v>
      </c>
      <c r="CI1100">
        <v>1</v>
      </c>
      <c r="CJ1100">
        <v>1</v>
      </c>
      <c r="CK1100">
        <v>1</v>
      </c>
      <c r="CL1100">
        <v>1</v>
      </c>
      <c r="CM1100">
        <v>1</v>
      </c>
      <c r="CN1100">
        <v>0</v>
      </c>
      <c r="CO1100">
        <v>0</v>
      </c>
      <c r="CP1100" s="17">
        <v>1</v>
      </c>
      <c r="CQ1100">
        <v>2.9000000000000001E-2</v>
      </c>
      <c r="CR1100">
        <v>0</v>
      </c>
      <c r="CS1100">
        <v>1</v>
      </c>
      <c r="CT1100">
        <v>0</v>
      </c>
      <c r="CU1100">
        <v>43</v>
      </c>
      <c r="DA1100" s="33" t="s">
        <v>85</v>
      </c>
    </row>
    <row r="1101" spans="1:105" x14ac:dyDescent="0.25">
      <c r="A1101">
        <v>1100</v>
      </c>
      <c r="B1101">
        <v>73</v>
      </c>
      <c r="C1101" s="24" t="s">
        <v>4050</v>
      </c>
      <c r="D1101" s="12">
        <v>6.24</v>
      </c>
      <c r="E1101" s="13">
        <f t="shared" si="188"/>
        <v>0.19734345351043645</v>
      </c>
      <c r="F1101" s="7">
        <v>31.62</v>
      </c>
      <c r="G1101" s="7">
        <f t="shared" si="184"/>
        <v>6.0426565464895639</v>
      </c>
      <c r="H1101" s="15">
        <f t="shared" si="185"/>
        <v>6.4373434535104366</v>
      </c>
      <c r="I1101" s="11">
        <f>IFERROR(F1101/SQRT(F1101^2+U1101), "X")</f>
        <v>0.13950129431494229</v>
      </c>
      <c r="J1101" s="32">
        <f>IFERROR(SQRT((1-I1101^2)/U1101), "X")</f>
        <v>4.4118056393087383E-3</v>
      </c>
      <c r="K1101" s="32">
        <f t="shared" si="186"/>
        <v>226.66456361769477</v>
      </c>
      <c r="L1101" s="8">
        <v>0</v>
      </c>
      <c r="M1101" s="9">
        <v>1</v>
      </c>
      <c r="N1101" s="8">
        <v>0</v>
      </c>
      <c r="O1101" s="9">
        <v>0</v>
      </c>
      <c r="P1101" s="9">
        <v>0</v>
      </c>
      <c r="Q1101" s="9">
        <v>1</v>
      </c>
      <c r="R1101" s="9">
        <v>0</v>
      </c>
      <c r="S1101" s="8">
        <v>50396</v>
      </c>
      <c r="T1101" s="9">
        <v>18</v>
      </c>
      <c r="U1101" s="9">
        <f t="shared" si="187"/>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189"/>
        <v>0.65700000000000003</v>
      </c>
      <c r="AN1101" s="42">
        <v>0.25</v>
      </c>
      <c r="AO1101" s="41" t="s">
        <v>98</v>
      </c>
      <c r="AP1101" s="17" t="s">
        <v>98</v>
      </c>
      <c r="AQ1101" s="32">
        <v>0.50949999999999995</v>
      </c>
      <c r="AR1101" s="39">
        <f t="shared" si="190"/>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v>0</v>
      </c>
      <c r="BU1101" s="17">
        <v>0</v>
      </c>
      <c r="BV1101">
        <v>0</v>
      </c>
      <c r="BW1101">
        <v>0</v>
      </c>
      <c r="BX1101">
        <v>1</v>
      </c>
      <c r="BY1101" s="17">
        <v>0</v>
      </c>
      <c r="BZ1101">
        <v>0</v>
      </c>
      <c r="CA1101">
        <v>0</v>
      </c>
      <c r="CB1101">
        <v>0</v>
      </c>
      <c r="CC1101">
        <v>0</v>
      </c>
      <c r="CD1101" s="17">
        <v>0</v>
      </c>
      <c r="CE1101">
        <v>1</v>
      </c>
      <c r="CF1101">
        <v>1</v>
      </c>
      <c r="CG1101">
        <v>1</v>
      </c>
      <c r="CH1101">
        <v>1</v>
      </c>
      <c r="CI1101">
        <v>1</v>
      </c>
      <c r="CJ1101">
        <v>1</v>
      </c>
      <c r="CK1101">
        <v>1</v>
      </c>
      <c r="CL1101">
        <v>1</v>
      </c>
      <c r="CM1101">
        <v>1</v>
      </c>
      <c r="CN1101">
        <v>0</v>
      </c>
      <c r="CO1101">
        <v>0</v>
      </c>
      <c r="CP1101" s="17">
        <v>1</v>
      </c>
      <c r="CQ1101">
        <v>2.9000000000000001E-2</v>
      </c>
      <c r="CR1101">
        <v>0</v>
      </c>
      <c r="CS1101">
        <v>1</v>
      </c>
      <c r="CT1101">
        <v>0</v>
      </c>
      <c r="CU1101">
        <v>43</v>
      </c>
      <c r="DA1101" s="33" t="s">
        <v>85</v>
      </c>
    </row>
    <row r="1102" spans="1:105" x14ac:dyDescent="0.25">
      <c r="A1102">
        <v>1101</v>
      </c>
      <c r="B1102">
        <v>73</v>
      </c>
      <c r="C1102" s="24" t="s">
        <v>4050</v>
      </c>
      <c r="D1102" s="12">
        <v>5.21</v>
      </c>
      <c r="E1102" s="13">
        <f t="shared" si="188"/>
        <v>0.1722883597883598</v>
      </c>
      <c r="F1102" s="7">
        <v>30.24</v>
      </c>
      <c r="G1102" s="7">
        <f t="shared" si="184"/>
        <v>5.03771164021164</v>
      </c>
      <c r="H1102" s="15">
        <f t="shared" si="185"/>
        <v>5.38228835978836</v>
      </c>
      <c r="I1102" s="11">
        <f>IFERROR(F1102/SQRT(F1102^2+U1102), "X")</f>
        <v>0.13352397916259445</v>
      </c>
      <c r="J1102" s="32">
        <f>IFERROR(SQRT((1-I1102^2)/U1102), "X")</f>
        <v>4.4154755014085469E-3</v>
      </c>
      <c r="K1102" s="32">
        <f t="shared" si="186"/>
        <v>226.4761744643352</v>
      </c>
      <c r="L1102" s="8">
        <v>0</v>
      </c>
      <c r="M1102" s="9">
        <v>1</v>
      </c>
      <c r="N1102" s="8">
        <v>0</v>
      </c>
      <c r="O1102" s="9">
        <v>0</v>
      </c>
      <c r="P1102" s="9">
        <v>0</v>
      </c>
      <c r="Q1102" s="9">
        <v>1</v>
      </c>
      <c r="R1102" s="9">
        <v>0</v>
      </c>
      <c r="S1102" s="8">
        <v>50396</v>
      </c>
      <c r="T1102" s="9">
        <v>18</v>
      </c>
      <c r="U1102" s="9">
        <f t="shared" si="187"/>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189"/>
        <v>0.65700000000000003</v>
      </c>
      <c r="AN1102" s="42">
        <v>0.25</v>
      </c>
      <c r="AO1102" s="41" t="s">
        <v>98</v>
      </c>
      <c r="AP1102" s="17" t="s">
        <v>98</v>
      </c>
      <c r="AQ1102" s="32">
        <v>0.50949999999999995</v>
      </c>
      <c r="AR1102" s="39">
        <f t="shared" si="190"/>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v>0</v>
      </c>
      <c r="BU1102" s="17">
        <v>0</v>
      </c>
      <c r="BV1102">
        <v>0</v>
      </c>
      <c r="BW1102">
        <v>0</v>
      </c>
      <c r="BX1102">
        <v>1</v>
      </c>
      <c r="BY1102" s="17">
        <v>0</v>
      </c>
      <c r="BZ1102">
        <v>0</v>
      </c>
      <c r="CA1102">
        <v>0</v>
      </c>
      <c r="CB1102">
        <v>0</v>
      </c>
      <c r="CC1102">
        <v>0</v>
      </c>
      <c r="CD1102" s="17">
        <v>0</v>
      </c>
      <c r="CE1102">
        <v>1</v>
      </c>
      <c r="CF1102">
        <v>1</v>
      </c>
      <c r="CG1102">
        <v>1</v>
      </c>
      <c r="CH1102">
        <v>1</v>
      </c>
      <c r="CI1102">
        <v>1</v>
      </c>
      <c r="CJ1102">
        <v>1</v>
      </c>
      <c r="CK1102">
        <v>1</v>
      </c>
      <c r="CL1102">
        <v>1</v>
      </c>
      <c r="CM1102">
        <v>1</v>
      </c>
      <c r="CN1102">
        <v>0</v>
      </c>
      <c r="CO1102">
        <v>0</v>
      </c>
      <c r="CP1102" s="17">
        <v>1</v>
      </c>
      <c r="CQ1102">
        <v>2.9000000000000001E-2</v>
      </c>
      <c r="CR1102">
        <v>0</v>
      </c>
      <c r="CS1102">
        <v>1</v>
      </c>
      <c r="CT1102">
        <v>0</v>
      </c>
      <c r="CU1102">
        <v>43</v>
      </c>
      <c r="DA1102" s="33" t="s">
        <v>85</v>
      </c>
    </row>
    <row r="1103" spans="1:105" x14ac:dyDescent="0.25">
      <c r="A1103">
        <v>1102</v>
      </c>
      <c r="B1103">
        <v>74</v>
      </c>
      <c r="C1103" s="24" t="s">
        <v>4059</v>
      </c>
      <c r="D1103" s="12">
        <v>7.2</v>
      </c>
      <c r="E1103" s="13">
        <v>0.6</v>
      </c>
      <c r="F1103" s="7">
        <f t="shared" ref="F1103:F1134" si="191">D1103/E1103</f>
        <v>12</v>
      </c>
      <c r="G1103" s="7">
        <f t="shared" si="184"/>
        <v>6.6000000000000005</v>
      </c>
      <c r="H1103" s="15">
        <f t="shared" si="185"/>
        <v>7.8</v>
      </c>
      <c r="I1103" s="11">
        <f>IFERROR(F1103/SQRT(F1103^2+U1103), "X")</f>
        <v>0.20433118274318615</v>
      </c>
      <c r="J1103" s="32">
        <f>IFERROR(SQRT((1-I1103^2)/U1103), "X")</f>
        <v>1.7027598561932179E-2</v>
      </c>
      <c r="K1103" s="32">
        <f t="shared" si="186"/>
        <v>58.728187440104094</v>
      </c>
      <c r="L1103" s="8">
        <v>1</v>
      </c>
      <c r="M1103" s="9">
        <v>0</v>
      </c>
      <c r="N1103" s="8">
        <v>0</v>
      </c>
      <c r="O1103" s="9">
        <v>1</v>
      </c>
      <c r="P1103" s="9">
        <v>0</v>
      </c>
      <c r="Q1103" s="9">
        <v>0</v>
      </c>
      <c r="R1103" s="9">
        <v>0</v>
      </c>
      <c r="S1103" s="8">
        <v>3316</v>
      </c>
      <c r="T1103" s="9">
        <v>10</v>
      </c>
      <c r="U1103" s="9">
        <f t="shared" si="187"/>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190"/>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v>0</v>
      </c>
      <c r="BU1103" s="17">
        <v>0</v>
      </c>
      <c r="BV1103">
        <v>0</v>
      </c>
      <c r="BW1103">
        <v>0</v>
      </c>
      <c r="BX1103">
        <v>1</v>
      </c>
      <c r="BY1103" s="17">
        <v>0</v>
      </c>
      <c r="BZ1103">
        <v>0</v>
      </c>
      <c r="CA1103">
        <v>0</v>
      </c>
      <c r="CB1103">
        <v>0</v>
      </c>
      <c r="CC1103">
        <v>0</v>
      </c>
      <c r="CD1103" s="17">
        <v>0</v>
      </c>
      <c r="CE1103">
        <v>0</v>
      </c>
      <c r="CF1103">
        <v>0</v>
      </c>
      <c r="CG1103">
        <v>1</v>
      </c>
      <c r="CH1103">
        <v>1</v>
      </c>
      <c r="CI1103">
        <v>0</v>
      </c>
      <c r="CJ1103">
        <v>0</v>
      </c>
      <c r="CK1103">
        <v>0</v>
      </c>
      <c r="CL1103">
        <v>1</v>
      </c>
      <c r="CM1103">
        <v>0</v>
      </c>
      <c r="CN1103">
        <v>1</v>
      </c>
      <c r="CO1103">
        <v>0</v>
      </c>
      <c r="CP1103" s="17">
        <v>0</v>
      </c>
      <c r="CQ1103">
        <v>4.149</v>
      </c>
      <c r="CR1103">
        <v>6</v>
      </c>
      <c r="CS1103">
        <v>1</v>
      </c>
      <c r="CT1103">
        <v>0</v>
      </c>
      <c r="CU1103">
        <v>37</v>
      </c>
      <c r="DA1103" s="33" t="s">
        <v>85</v>
      </c>
    </row>
    <row r="1104" spans="1:105" x14ac:dyDescent="0.25">
      <c r="A1104">
        <v>1103</v>
      </c>
      <c r="B1104">
        <v>74</v>
      </c>
      <c r="C1104" s="24" t="s">
        <v>4059</v>
      </c>
      <c r="D1104" s="12">
        <v>9.1</v>
      </c>
      <c r="E1104" s="13">
        <v>2.2999999999999998</v>
      </c>
      <c r="F1104" s="7">
        <f t="shared" si="191"/>
        <v>3.956521739130435</v>
      </c>
      <c r="G1104" s="7">
        <f t="shared" si="184"/>
        <v>6.8</v>
      </c>
      <c r="H1104" s="15">
        <f t="shared" si="185"/>
        <v>11.399999999999999</v>
      </c>
      <c r="I1104" s="11">
        <f>IFERROR(F1104/SQRT(F1104^2+U1104), "X")</f>
        <v>6.8649338379801333E-2</v>
      </c>
      <c r="J1104" s="32">
        <f>IFERROR(SQRT((1-I1104^2)/U1104), "X")</f>
        <v>1.7350931678411324E-2</v>
      </c>
      <c r="K1104" s="32">
        <f t="shared" si="186"/>
        <v>57.633792728504446</v>
      </c>
      <c r="L1104" s="8">
        <v>1</v>
      </c>
      <c r="M1104" s="9">
        <v>0</v>
      </c>
      <c r="N1104" s="8">
        <v>0</v>
      </c>
      <c r="O1104" s="9">
        <v>1</v>
      </c>
      <c r="P1104" s="9">
        <v>0</v>
      </c>
      <c r="Q1104" s="9">
        <v>0</v>
      </c>
      <c r="R1104" s="9">
        <v>0</v>
      </c>
      <c r="S1104" s="8">
        <v>3316</v>
      </c>
      <c r="T1104" s="9">
        <v>9</v>
      </c>
      <c r="U1104" s="9">
        <f t="shared" si="187"/>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190"/>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v>0</v>
      </c>
      <c r="BU1104" s="17">
        <v>1</v>
      </c>
      <c r="BV1104">
        <v>0</v>
      </c>
      <c r="BW1104">
        <v>1</v>
      </c>
      <c r="BX1104">
        <v>0</v>
      </c>
      <c r="BY1104" s="17">
        <v>0</v>
      </c>
      <c r="BZ1104">
        <v>0</v>
      </c>
      <c r="CA1104">
        <v>0</v>
      </c>
      <c r="CB1104">
        <v>0</v>
      </c>
      <c r="CC1104">
        <v>0</v>
      </c>
      <c r="CD1104" s="17">
        <v>1</v>
      </c>
      <c r="CE1104">
        <v>0</v>
      </c>
      <c r="CF1104">
        <v>0</v>
      </c>
      <c r="CG1104">
        <v>1</v>
      </c>
      <c r="CH1104">
        <v>1</v>
      </c>
      <c r="CI1104">
        <v>0</v>
      </c>
      <c r="CJ1104">
        <v>0</v>
      </c>
      <c r="CK1104">
        <v>0</v>
      </c>
      <c r="CL1104">
        <v>1</v>
      </c>
      <c r="CM1104">
        <v>0</v>
      </c>
      <c r="CN1104">
        <v>1</v>
      </c>
      <c r="CO1104">
        <v>0</v>
      </c>
      <c r="CP1104" s="17">
        <v>0</v>
      </c>
      <c r="CQ1104">
        <v>4.149</v>
      </c>
      <c r="CR1104">
        <v>6</v>
      </c>
      <c r="CS1104">
        <v>1</v>
      </c>
      <c r="CT1104">
        <v>0</v>
      </c>
      <c r="CU1104">
        <v>37</v>
      </c>
      <c r="DA1104" s="33" t="s">
        <v>85</v>
      </c>
    </row>
    <row r="1105" spans="1:105" x14ac:dyDescent="0.25">
      <c r="A1105">
        <v>1104</v>
      </c>
      <c r="B1105">
        <v>74</v>
      </c>
      <c r="C1105" s="24" t="s">
        <v>4059</v>
      </c>
      <c r="D1105" s="12">
        <v>5.7</v>
      </c>
      <c r="E1105" s="13">
        <v>0.6</v>
      </c>
      <c r="F1105" s="7">
        <f t="shared" si="191"/>
        <v>9.5</v>
      </c>
      <c r="G1105" s="7">
        <f t="shared" si="184"/>
        <v>5.1000000000000005</v>
      </c>
      <c r="H1105" s="15">
        <f t="shared" si="185"/>
        <v>6.3</v>
      </c>
      <c r="I1105" s="11">
        <f>IFERROR(F1105/SQRT(F1105^2+U1105), "X")</f>
        <v>0.1889355130790461</v>
      </c>
      <c r="J1105" s="32">
        <f>IFERROR(SQRT((1-I1105^2)/U1105), "X")</f>
        <v>1.9887948745162747E-2</v>
      </c>
      <c r="K1105" s="32">
        <f t="shared" si="186"/>
        <v>50.281706414957718</v>
      </c>
      <c r="L1105" s="8">
        <v>1</v>
      </c>
      <c r="M1105" s="9">
        <v>0</v>
      </c>
      <c r="N1105" s="8">
        <v>0</v>
      </c>
      <c r="O1105" s="9">
        <v>1</v>
      </c>
      <c r="P1105" s="9">
        <v>0</v>
      </c>
      <c r="Q1105" s="9">
        <v>0</v>
      </c>
      <c r="R1105" s="9">
        <v>0</v>
      </c>
      <c r="S1105" s="8">
        <v>2451</v>
      </c>
      <c r="T1105" s="9">
        <v>12</v>
      </c>
      <c r="U1105" s="9">
        <f t="shared" si="187"/>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190"/>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v>0</v>
      </c>
      <c r="BU1105" s="17">
        <v>0</v>
      </c>
      <c r="BV1105">
        <v>0</v>
      </c>
      <c r="BW1105">
        <v>0</v>
      </c>
      <c r="BX1105">
        <v>1</v>
      </c>
      <c r="BY1105" s="17">
        <v>0</v>
      </c>
      <c r="BZ1105">
        <v>0</v>
      </c>
      <c r="CA1105">
        <v>0</v>
      </c>
      <c r="CB1105">
        <v>0</v>
      </c>
      <c r="CC1105">
        <v>0</v>
      </c>
      <c r="CD1105" s="17">
        <v>0</v>
      </c>
      <c r="CE1105">
        <v>0</v>
      </c>
      <c r="CF1105">
        <v>0</v>
      </c>
      <c r="CG1105">
        <v>1</v>
      </c>
      <c r="CH1105">
        <v>1</v>
      </c>
      <c r="CI1105">
        <v>0</v>
      </c>
      <c r="CJ1105">
        <v>0</v>
      </c>
      <c r="CK1105">
        <v>0</v>
      </c>
      <c r="CL1105">
        <v>1</v>
      </c>
      <c r="CM1105">
        <v>0</v>
      </c>
      <c r="CN1105">
        <v>1</v>
      </c>
      <c r="CO1105">
        <v>0</v>
      </c>
      <c r="CP1105" s="17">
        <v>0</v>
      </c>
      <c r="CQ1105">
        <v>4.149</v>
      </c>
      <c r="CR1105">
        <v>6</v>
      </c>
      <c r="CS1105">
        <v>1</v>
      </c>
      <c r="CT1105">
        <v>0</v>
      </c>
      <c r="CU1105">
        <v>37</v>
      </c>
      <c r="DA1105" s="33" t="s">
        <v>85</v>
      </c>
    </row>
    <row r="1106" spans="1:105" x14ac:dyDescent="0.25">
      <c r="A1106">
        <v>1105</v>
      </c>
      <c r="B1106">
        <v>74</v>
      </c>
      <c r="C1106" s="24" t="s">
        <v>4059</v>
      </c>
      <c r="D1106" s="12">
        <v>5.4</v>
      </c>
      <c r="E1106" s="13">
        <v>0.6</v>
      </c>
      <c r="F1106" s="7">
        <f t="shared" si="191"/>
        <v>9.0000000000000018</v>
      </c>
      <c r="G1106" s="7">
        <f t="shared" si="184"/>
        <v>4.8000000000000007</v>
      </c>
      <c r="H1106" s="15">
        <f t="shared" si="185"/>
        <v>6</v>
      </c>
      <c r="I1106" s="11">
        <f>IFERROR(F1106/SQRT(F1106^2+U1106), "X")</f>
        <v>0.15942318366671104</v>
      </c>
      <c r="J1106" s="32">
        <f>IFERROR(SQRT((1-I1106^2)/U1106), "X")</f>
        <v>1.7713687074079002E-2</v>
      </c>
      <c r="K1106" s="32">
        <f t="shared" si="186"/>
        <v>56.453520705089772</v>
      </c>
      <c r="L1106" s="8">
        <v>1</v>
      </c>
      <c r="M1106" s="9">
        <v>0</v>
      </c>
      <c r="N1106" s="8">
        <v>0</v>
      </c>
      <c r="O1106" s="9">
        <v>1</v>
      </c>
      <c r="P1106" s="9">
        <v>0</v>
      </c>
      <c r="Q1106" s="9">
        <v>0</v>
      </c>
      <c r="R1106" s="9">
        <v>0</v>
      </c>
      <c r="S1106" s="8">
        <v>3119</v>
      </c>
      <c r="T1106" s="9">
        <v>12</v>
      </c>
      <c r="U1106" s="9">
        <f t="shared" si="187"/>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190"/>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v>0</v>
      </c>
      <c r="BU1106" s="17">
        <v>0</v>
      </c>
      <c r="BV1106">
        <v>0</v>
      </c>
      <c r="BW1106">
        <v>0</v>
      </c>
      <c r="BX1106">
        <v>1</v>
      </c>
      <c r="BY1106" s="17">
        <v>0</v>
      </c>
      <c r="BZ1106">
        <v>0</v>
      </c>
      <c r="CA1106">
        <v>0</v>
      </c>
      <c r="CB1106">
        <v>0</v>
      </c>
      <c r="CC1106">
        <v>0</v>
      </c>
      <c r="CD1106" s="17">
        <v>0</v>
      </c>
      <c r="CE1106">
        <v>0</v>
      </c>
      <c r="CF1106">
        <v>0</v>
      </c>
      <c r="CG1106">
        <v>1</v>
      </c>
      <c r="CH1106">
        <v>1</v>
      </c>
      <c r="CI1106">
        <v>0</v>
      </c>
      <c r="CJ1106">
        <v>0</v>
      </c>
      <c r="CK1106">
        <v>0</v>
      </c>
      <c r="CL1106">
        <v>1</v>
      </c>
      <c r="CM1106">
        <v>0</v>
      </c>
      <c r="CN1106">
        <v>1</v>
      </c>
      <c r="CO1106">
        <v>0</v>
      </c>
      <c r="CP1106" s="17">
        <v>0</v>
      </c>
      <c r="CQ1106">
        <v>4.149</v>
      </c>
      <c r="CR1106">
        <v>6</v>
      </c>
      <c r="CS1106">
        <v>1</v>
      </c>
      <c r="CT1106">
        <v>0</v>
      </c>
      <c r="CU1106">
        <v>37</v>
      </c>
      <c r="DA1106" s="33" t="s">
        <v>85</v>
      </c>
    </row>
    <row r="1107" spans="1:105" x14ac:dyDescent="0.25">
      <c r="A1107">
        <v>1106</v>
      </c>
      <c r="B1107">
        <v>74</v>
      </c>
      <c r="C1107" s="24" t="s">
        <v>4059</v>
      </c>
      <c r="D1107" s="12">
        <v>5</v>
      </c>
      <c r="E1107" s="13">
        <v>1.5</v>
      </c>
      <c r="F1107" s="7">
        <f t="shared" si="191"/>
        <v>3.3333333333333335</v>
      </c>
      <c r="G1107" s="7">
        <f t="shared" si="184"/>
        <v>3.5</v>
      </c>
      <c r="H1107" s="15">
        <f t="shared" si="185"/>
        <v>6.5</v>
      </c>
      <c r="I1107" s="11">
        <f>IFERROR(F1107/SQRT(F1107^2+U1107), "X")</f>
        <v>6.7341975958526951E-2</v>
      </c>
      <c r="J1107" s="32">
        <f>IFERROR(SQRT((1-I1107^2)/U1107), "X")</f>
        <v>2.0202592787558083E-2</v>
      </c>
      <c r="K1107" s="32">
        <f t="shared" si="186"/>
        <v>49.498597062049257</v>
      </c>
      <c r="L1107" s="8">
        <v>1</v>
      </c>
      <c r="M1107" s="9">
        <v>0</v>
      </c>
      <c r="N1107" s="8">
        <v>0</v>
      </c>
      <c r="O1107" s="9">
        <v>1</v>
      </c>
      <c r="P1107" s="9">
        <v>0</v>
      </c>
      <c r="Q1107" s="9">
        <v>0</v>
      </c>
      <c r="R1107" s="9">
        <v>0</v>
      </c>
      <c r="S1107" s="8">
        <v>2451</v>
      </c>
      <c r="T1107" s="9">
        <v>11</v>
      </c>
      <c r="U1107" s="9">
        <f t="shared" si="187"/>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190"/>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v>0</v>
      </c>
      <c r="BU1107" s="17">
        <v>1</v>
      </c>
      <c r="BV1107">
        <v>0</v>
      </c>
      <c r="BW1107">
        <v>1</v>
      </c>
      <c r="BX1107">
        <v>0</v>
      </c>
      <c r="BY1107" s="17">
        <v>0</v>
      </c>
      <c r="BZ1107">
        <v>0</v>
      </c>
      <c r="CA1107">
        <v>0</v>
      </c>
      <c r="CB1107">
        <v>0</v>
      </c>
      <c r="CC1107">
        <v>0</v>
      </c>
      <c r="CD1107" s="17">
        <v>1</v>
      </c>
      <c r="CE1107">
        <v>0</v>
      </c>
      <c r="CF1107">
        <v>0</v>
      </c>
      <c r="CG1107">
        <v>1</v>
      </c>
      <c r="CH1107">
        <v>1</v>
      </c>
      <c r="CI1107">
        <v>0</v>
      </c>
      <c r="CJ1107">
        <v>0</v>
      </c>
      <c r="CK1107">
        <v>0</v>
      </c>
      <c r="CL1107">
        <v>1</v>
      </c>
      <c r="CM1107">
        <v>0</v>
      </c>
      <c r="CN1107">
        <v>1</v>
      </c>
      <c r="CO1107">
        <v>0</v>
      </c>
      <c r="CP1107" s="17">
        <v>0</v>
      </c>
      <c r="CQ1107">
        <v>4.149</v>
      </c>
      <c r="CR1107">
        <v>6</v>
      </c>
      <c r="CS1107">
        <v>1</v>
      </c>
      <c r="CT1107">
        <v>0</v>
      </c>
      <c r="CU1107">
        <v>37</v>
      </c>
      <c r="DA1107" s="33" t="s">
        <v>85</v>
      </c>
    </row>
    <row r="1108" spans="1:105" x14ac:dyDescent="0.25">
      <c r="A1108">
        <v>1107</v>
      </c>
      <c r="B1108">
        <v>74</v>
      </c>
      <c r="C1108" s="24" t="s">
        <v>4059</v>
      </c>
      <c r="D1108" s="12">
        <v>6.3</v>
      </c>
      <c r="E1108" s="13">
        <v>1.3</v>
      </c>
      <c r="F1108" s="7">
        <f t="shared" si="191"/>
        <v>4.8461538461538458</v>
      </c>
      <c r="G1108" s="7">
        <f t="shared" si="184"/>
        <v>5</v>
      </c>
      <c r="H1108" s="15">
        <f t="shared" si="185"/>
        <v>7.6</v>
      </c>
      <c r="I1108" s="11">
        <f>IFERROR(F1108/SQRT(F1108^2+U1108), "X")</f>
        <v>9.7678410112133671E-2</v>
      </c>
      <c r="J1108" s="32">
        <f>IFERROR(SQRT((1-I1108^2)/U1108), "X")</f>
        <v>2.0155862404091077E-2</v>
      </c>
      <c r="K1108" s="32">
        <f t="shared" si="186"/>
        <v>49.613357144025152</v>
      </c>
      <c r="L1108" s="8">
        <v>1</v>
      </c>
      <c r="M1108" s="9">
        <v>0</v>
      </c>
      <c r="N1108" s="8">
        <v>0</v>
      </c>
      <c r="O1108" s="9">
        <v>1</v>
      </c>
      <c r="P1108" s="9">
        <v>0</v>
      </c>
      <c r="Q1108" s="9">
        <v>0</v>
      </c>
      <c r="R1108" s="9">
        <v>0</v>
      </c>
      <c r="S1108" s="8">
        <v>2451</v>
      </c>
      <c r="T1108" s="9">
        <v>12</v>
      </c>
      <c r="U1108" s="9">
        <f t="shared" si="187"/>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190"/>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v>0</v>
      </c>
      <c r="BU1108" s="17">
        <v>1</v>
      </c>
      <c r="BV1108">
        <v>0</v>
      </c>
      <c r="BW1108">
        <v>1</v>
      </c>
      <c r="BX1108">
        <v>0</v>
      </c>
      <c r="BY1108" s="17">
        <v>0</v>
      </c>
      <c r="BZ1108">
        <v>0</v>
      </c>
      <c r="CA1108">
        <v>0</v>
      </c>
      <c r="CB1108">
        <v>0</v>
      </c>
      <c r="CC1108">
        <v>0</v>
      </c>
      <c r="CD1108" s="17">
        <v>1</v>
      </c>
      <c r="CE1108">
        <v>0</v>
      </c>
      <c r="CF1108">
        <v>0</v>
      </c>
      <c r="CG1108">
        <v>1</v>
      </c>
      <c r="CH1108">
        <v>1</v>
      </c>
      <c r="CI1108">
        <v>0</v>
      </c>
      <c r="CJ1108">
        <v>0</v>
      </c>
      <c r="CK1108">
        <v>0</v>
      </c>
      <c r="CL1108">
        <v>1</v>
      </c>
      <c r="CM1108">
        <v>0</v>
      </c>
      <c r="CN1108">
        <v>1</v>
      </c>
      <c r="CO1108">
        <v>0</v>
      </c>
      <c r="CP1108" s="17">
        <v>0</v>
      </c>
      <c r="CQ1108">
        <v>4.149</v>
      </c>
      <c r="CR1108">
        <v>6</v>
      </c>
      <c r="CS1108">
        <v>1</v>
      </c>
      <c r="CT1108">
        <v>0</v>
      </c>
      <c r="CU1108">
        <v>37</v>
      </c>
      <c r="DA1108" s="33" t="s">
        <v>85</v>
      </c>
    </row>
    <row r="1109" spans="1:105" x14ac:dyDescent="0.25">
      <c r="A1109">
        <v>1108</v>
      </c>
      <c r="B1109">
        <v>74</v>
      </c>
      <c r="C1109" s="24" t="s">
        <v>4059</v>
      </c>
      <c r="D1109" s="12">
        <v>4.5</v>
      </c>
      <c r="E1109" s="13">
        <v>0.9</v>
      </c>
      <c r="F1109" s="7">
        <f t="shared" si="191"/>
        <v>5</v>
      </c>
      <c r="G1109" s="7">
        <f t="shared" si="184"/>
        <v>3.6</v>
      </c>
      <c r="H1109" s="15">
        <f t="shared" si="185"/>
        <v>5.4</v>
      </c>
      <c r="I1109" s="11">
        <f>IFERROR(F1109/SQRT(F1109^2+U1109), "X")</f>
        <v>0.13277976293203617</v>
      </c>
      <c r="J1109" s="32">
        <f>IFERROR(SQRT((1-I1109^2)/U1109), "X")</f>
        <v>2.6555952586407236E-2</v>
      </c>
      <c r="K1109" s="32">
        <f t="shared" si="186"/>
        <v>37.656340767525464</v>
      </c>
      <c r="L1109" s="8">
        <v>1</v>
      </c>
      <c r="M1109" s="9">
        <v>0</v>
      </c>
      <c r="N1109" s="8">
        <v>0</v>
      </c>
      <c r="O1109" s="9">
        <v>1</v>
      </c>
      <c r="P1109" s="9">
        <v>0</v>
      </c>
      <c r="Q1109" s="9">
        <v>0</v>
      </c>
      <c r="R1109" s="9">
        <v>0</v>
      </c>
      <c r="S1109" s="8">
        <v>1405</v>
      </c>
      <c r="T1109" s="9">
        <v>11</v>
      </c>
      <c r="U1109" s="9">
        <f t="shared" si="187"/>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190"/>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v>0</v>
      </c>
      <c r="BU1109" s="17">
        <v>0</v>
      </c>
      <c r="BV1109">
        <v>0</v>
      </c>
      <c r="BW1109">
        <v>0</v>
      </c>
      <c r="BX1109">
        <v>1</v>
      </c>
      <c r="BY1109" s="17">
        <v>0</v>
      </c>
      <c r="BZ1109">
        <v>0</v>
      </c>
      <c r="CA1109">
        <v>0</v>
      </c>
      <c r="CB1109">
        <v>0</v>
      </c>
      <c r="CC1109">
        <v>0</v>
      </c>
      <c r="CD1109" s="17">
        <v>1</v>
      </c>
      <c r="CE1109">
        <v>0</v>
      </c>
      <c r="CF1109">
        <v>0</v>
      </c>
      <c r="CG1109">
        <v>1</v>
      </c>
      <c r="CH1109">
        <v>1</v>
      </c>
      <c r="CI1109">
        <v>0</v>
      </c>
      <c r="CJ1109">
        <v>0</v>
      </c>
      <c r="CK1109">
        <v>0</v>
      </c>
      <c r="CL1109">
        <v>1</v>
      </c>
      <c r="CM1109">
        <v>0</v>
      </c>
      <c r="CN1109">
        <v>1</v>
      </c>
      <c r="CO1109">
        <v>0</v>
      </c>
      <c r="CP1109" s="17">
        <v>0</v>
      </c>
      <c r="CQ1109">
        <v>4.149</v>
      </c>
      <c r="CR1109">
        <v>6</v>
      </c>
      <c r="CS1109">
        <v>1</v>
      </c>
      <c r="CT1109">
        <v>0</v>
      </c>
      <c r="CU1109">
        <v>37</v>
      </c>
      <c r="DA1109" s="33" t="s">
        <v>85</v>
      </c>
    </row>
    <row r="1110" spans="1:105" x14ac:dyDescent="0.25">
      <c r="A1110">
        <v>1109</v>
      </c>
      <c r="B1110">
        <v>74</v>
      </c>
      <c r="C1110" s="24" t="s">
        <v>4059</v>
      </c>
      <c r="D1110" s="12">
        <v>8</v>
      </c>
      <c r="E1110" s="13">
        <v>3.4</v>
      </c>
      <c r="F1110" s="7">
        <f t="shared" si="191"/>
        <v>2.3529411764705883</v>
      </c>
      <c r="G1110" s="7">
        <f t="shared" si="184"/>
        <v>4.5999999999999996</v>
      </c>
      <c r="H1110" s="15">
        <f t="shared" si="185"/>
        <v>11.4</v>
      </c>
      <c r="I1110" s="11">
        <f>IFERROR(F1110/SQRT(F1110^2+U1110), "X")</f>
        <v>6.2872956111088646E-2</v>
      </c>
      <c r="J1110" s="32">
        <f>IFERROR(SQRT((1-I1110^2)/U1110), "X")</f>
        <v>2.6721006347212674E-2</v>
      </c>
      <c r="K1110" s="32">
        <f t="shared" si="186"/>
        <v>37.423740221681889</v>
      </c>
      <c r="L1110" s="8">
        <v>1</v>
      </c>
      <c r="M1110" s="9">
        <v>0</v>
      </c>
      <c r="N1110" s="8">
        <v>0</v>
      </c>
      <c r="O1110" s="9">
        <v>1</v>
      </c>
      <c r="P1110" s="9">
        <v>0</v>
      </c>
      <c r="Q1110" s="9">
        <v>0</v>
      </c>
      <c r="R1110" s="9">
        <v>0</v>
      </c>
      <c r="S1110" s="8">
        <v>1405</v>
      </c>
      <c r="T1110" s="9">
        <v>9</v>
      </c>
      <c r="U1110" s="9">
        <f t="shared" si="187"/>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190"/>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v>0</v>
      </c>
      <c r="BU1110" s="17">
        <v>1</v>
      </c>
      <c r="BV1110">
        <v>0</v>
      </c>
      <c r="BW1110">
        <v>1</v>
      </c>
      <c r="BX1110">
        <v>0</v>
      </c>
      <c r="BY1110" s="17">
        <v>0</v>
      </c>
      <c r="BZ1110">
        <v>0</v>
      </c>
      <c r="CA1110">
        <v>0</v>
      </c>
      <c r="CB1110">
        <v>0</v>
      </c>
      <c r="CC1110">
        <v>0</v>
      </c>
      <c r="CD1110" s="17">
        <v>1</v>
      </c>
      <c r="CE1110">
        <v>0</v>
      </c>
      <c r="CF1110">
        <v>0</v>
      </c>
      <c r="CG1110">
        <v>1</v>
      </c>
      <c r="CH1110">
        <v>1</v>
      </c>
      <c r="CI1110">
        <v>0</v>
      </c>
      <c r="CJ1110">
        <v>0</v>
      </c>
      <c r="CK1110">
        <v>0</v>
      </c>
      <c r="CL1110">
        <v>1</v>
      </c>
      <c r="CM1110">
        <v>0</v>
      </c>
      <c r="CN1110">
        <v>1</v>
      </c>
      <c r="CO1110">
        <v>0</v>
      </c>
      <c r="CP1110" s="17">
        <v>0</v>
      </c>
      <c r="CQ1110">
        <v>4.149</v>
      </c>
      <c r="CR1110">
        <v>6</v>
      </c>
      <c r="CS1110">
        <v>1</v>
      </c>
      <c r="CT1110">
        <v>0</v>
      </c>
      <c r="CU1110">
        <v>37</v>
      </c>
      <c r="DA1110" s="33" t="s">
        <v>85</v>
      </c>
    </row>
    <row r="1111" spans="1:105" x14ac:dyDescent="0.25">
      <c r="A1111">
        <v>1110</v>
      </c>
      <c r="B1111">
        <v>74</v>
      </c>
      <c r="C1111" s="24" t="s">
        <v>4059</v>
      </c>
      <c r="D1111" s="12">
        <v>8</v>
      </c>
      <c r="E1111" s="13">
        <v>3.5</v>
      </c>
      <c r="F1111" s="7">
        <f t="shared" si="191"/>
        <v>2.2857142857142856</v>
      </c>
      <c r="G1111" s="7">
        <f t="shared" si="184"/>
        <v>4.5</v>
      </c>
      <c r="H1111" s="15">
        <f t="shared" si="185"/>
        <v>11.5</v>
      </c>
      <c r="I1111" s="11">
        <f>IFERROR(F1111/SQRT(F1111^2+U1111), "X")</f>
        <v>6.1083386705926834E-2</v>
      </c>
      <c r="J1111" s="32">
        <f>IFERROR(SQRT((1-I1111^2)/U1111), "X")</f>
        <v>2.6723981683842993E-2</v>
      </c>
      <c r="K1111" s="32">
        <f t="shared" si="186"/>
        <v>37.419573618574525</v>
      </c>
      <c r="L1111" s="8">
        <v>1</v>
      </c>
      <c r="M1111" s="9">
        <v>0</v>
      </c>
      <c r="N1111" s="8">
        <v>0</v>
      </c>
      <c r="O1111" s="9">
        <v>1</v>
      </c>
      <c r="P1111" s="9">
        <v>0</v>
      </c>
      <c r="Q1111" s="9">
        <v>0</v>
      </c>
      <c r="R1111" s="9">
        <v>0</v>
      </c>
      <c r="S1111" s="8">
        <v>1405</v>
      </c>
      <c r="T1111" s="9">
        <v>9</v>
      </c>
      <c r="U1111" s="9">
        <f t="shared" si="187"/>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190"/>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v>0</v>
      </c>
      <c r="BU1111" s="17">
        <v>1</v>
      </c>
      <c r="BV1111">
        <v>0</v>
      </c>
      <c r="BW1111">
        <v>1</v>
      </c>
      <c r="BX1111">
        <v>0</v>
      </c>
      <c r="BY1111" s="17">
        <v>0</v>
      </c>
      <c r="BZ1111">
        <v>0</v>
      </c>
      <c r="CA1111">
        <v>0</v>
      </c>
      <c r="CB1111">
        <v>0</v>
      </c>
      <c r="CC1111">
        <v>0</v>
      </c>
      <c r="CD1111" s="17">
        <v>1</v>
      </c>
      <c r="CE1111">
        <v>0</v>
      </c>
      <c r="CF1111">
        <v>0</v>
      </c>
      <c r="CG1111">
        <v>1</v>
      </c>
      <c r="CH1111">
        <v>1</v>
      </c>
      <c r="CI1111">
        <v>0</v>
      </c>
      <c r="CJ1111">
        <v>0</v>
      </c>
      <c r="CK1111">
        <v>0</v>
      </c>
      <c r="CL1111">
        <v>1</v>
      </c>
      <c r="CM1111">
        <v>0</v>
      </c>
      <c r="CN1111">
        <v>1</v>
      </c>
      <c r="CO1111">
        <v>0</v>
      </c>
      <c r="CP1111" s="17">
        <v>0</v>
      </c>
      <c r="CQ1111">
        <v>4.149</v>
      </c>
      <c r="CR1111">
        <v>6</v>
      </c>
      <c r="CS1111">
        <v>1</v>
      </c>
      <c r="CT1111">
        <v>0</v>
      </c>
      <c r="CU1111">
        <v>37</v>
      </c>
      <c r="DA1111" s="33" t="s">
        <v>85</v>
      </c>
    </row>
    <row r="1112" spans="1:105" x14ac:dyDescent="0.25">
      <c r="A1112">
        <v>1111</v>
      </c>
      <c r="B1112">
        <v>74</v>
      </c>
      <c r="C1112" s="24" t="s">
        <v>4059</v>
      </c>
      <c r="D1112" s="12">
        <v>8.4</v>
      </c>
      <c r="E1112" s="13">
        <v>3.8</v>
      </c>
      <c r="F1112" s="7">
        <f t="shared" si="191"/>
        <v>2.2105263157894739</v>
      </c>
      <c r="G1112" s="7">
        <f t="shared" si="184"/>
        <v>4.6000000000000005</v>
      </c>
      <c r="H1112" s="15">
        <f t="shared" si="185"/>
        <v>12.2</v>
      </c>
      <c r="I1112" s="11">
        <f>IFERROR(F1112/SQRT(F1112^2+U1112), "X")</f>
        <v>5.908119733986171E-2</v>
      </c>
      <c r="J1112" s="32">
        <f>IFERROR(SQRT((1-I1112^2)/U1112), "X")</f>
        <v>2.6727208320413625E-2</v>
      </c>
      <c r="K1112" s="32">
        <f t="shared" si="186"/>
        <v>37.415056148465126</v>
      </c>
      <c r="L1112" s="8">
        <v>1</v>
      </c>
      <c r="M1112" s="9">
        <v>0</v>
      </c>
      <c r="N1112" s="8">
        <v>0</v>
      </c>
      <c r="O1112" s="9">
        <v>1</v>
      </c>
      <c r="P1112" s="9">
        <v>0</v>
      </c>
      <c r="Q1112" s="9">
        <v>0</v>
      </c>
      <c r="R1112" s="9">
        <v>0</v>
      </c>
      <c r="S1112" s="8">
        <v>1405</v>
      </c>
      <c r="T1112" s="9">
        <v>9</v>
      </c>
      <c r="U1112" s="9">
        <f t="shared" si="187"/>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190"/>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v>0</v>
      </c>
      <c r="BU1112" s="17">
        <v>1</v>
      </c>
      <c r="BV1112">
        <v>0</v>
      </c>
      <c r="BW1112">
        <v>1</v>
      </c>
      <c r="BX1112">
        <v>0</v>
      </c>
      <c r="BY1112" s="17">
        <v>0</v>
      </c>
      <c r="BZ1112">
        <v>0</v>
      </c>
      <c r="CA1112">
        <v>0</v>
      </c>
      <c r="CB1112">
        <v>0</v>
      </c>
      <c r="CC1112">
        <v>0</v>
      </c>
      <c r="CD1112" s="17">
        <v>1</v>
      </c>
      <c r="CE1112">
        <v>0</v>
      </c>
      <c r="CF1112">
        <v>0</v>
      </c>
      <c r="CG1112">
        <v>1</v>
      </c>
      <c r="CH1112">
        <v>1</v>
      </c>
      <c r="CI1112">
        <v>0</v>
      </c>
      <c r="CJ1112">
        <v>0</v>
      </c>
      <c r="CK1112">
        <v>0</v>
      </c>
      <c r="CL1112">
        <v>1</v>
      </c>
      <c r="CM1112">
        <v>0</v>
      </c>
      <c r="CN1112">
        <v>1</v>
      </c>
      <c r="CO1112">
        <v>0</v>
      </c>
      <c r="CP1112" s="17">
        <v>0</v>
      </c>
      <c r="CQ1112">
        <v>4.149</v>
      </c>
      <c r="CR1112">
        <v>6</v>
      </c>
      <c r="CS1112">
        <v>1</v>
      </c>
      <c r="CT1112">
        <v>0</v>
      </c>
      <c r="CU1112">
        <v>37</v>
      </c>
      <c r="DA1112" s="33" t="s">
        <v>85</v>
      </c>
    </row>
    <row r="1113" spans="1:105" x14ac:dyDescent="0.25">
      <c r="A1113">
        <v>1112</v>
      </c>
      <c r="B1113">
        <v>74</v>
      </c>
      <c r="C1113" s="24" t="s">
        <v>4059</v>
      </c>
      <c r="D1113" s="12">
        <v>3.6</v>
      </c>
      <c r="E1113" s="13">
        <v>0.8</v>
      </c>
      <c r="F1113" s="7">
        <f t="shared" si="191"/>
        <v>4.5</v>
      </c>
      <c r="G1113" s="7">
        <f t="shared" si="184"/>
        <v>2.8</v>
      </c>
      <c r="H1113" s="15">
        <f t="shared" si="185"/>
        <v>4.4000000000000004</v>
      </c>
      <c r="I1113" s="11">
        <f>IFERROR(F1113/SQRT(F1113^2+U1113), "X")</f>
        <v>0.14575018235653436</v>
      </c>
      <c r="J1113" s="32">
        <f>IFERROR(SQRT((1-I1113^2)/U1113), "X")</f>
        <v>3.2388929412563189E-2</v>
      </c>
      <c r="K1113" s="32">
        <f t="shared" si="186"/>
        <v>30.874746962525865</v>
      </c>
      <c r="L1113" s="8">
        <v>1</v>
      </c>
      <c r="M1113" s="9">
        <v>0</v>
      </c>
      <c r="N1113" s="8">
        <v>0</v>
      </c>
      <c r="O1113" s="9">
        <v>1</v>
      </c>
      <c r="P1113" s="9">
        <v>0</v>
      </c>
      <c r="Q1113" s="9">
        <v>0</v>
      </c>
      <c r="R1113" s="9">
        <v>0</v>
      </c>
      <c r="S1113" s="8">
        <v>945</v>
      </c>
      <c r="T1113" s="9">
        <v>11</v>
      </c>
      <c r="U1113" s="9">
        <f t="shared" si="187"/>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190"/>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v>0</v>
      </c>
      <c r="BU1113" s="17">
        <v>0</v>
      </c>
      <c r="BV1113">
        <v>0</v>
      </c>
      <c r="BW1113">
        <v>0</v>
      </c>
      <c r="BX1113">
        <v>1</v>
      </c>
      <c r="BY1113" s="17">
        <v>0</v>
      </c>
      <c r="BZ1113">
        <v>0</v>
      </c>
      <c r="CA1113">
        <v>0</v>
      </c>
      <c r="CB1113">
        <v>0</v>
      </c>
      <c r="CC1113">
        <v>0</v>
      </c>
      <c r="CD1113" s="17">
        <v>0</v>
      </c>
      <c r="CE1113">
        <v>0</v>
      </c>
      <c r="CF1113">
        <v>0</v>
      </c>
      <c r="CG1113">
        <v>1</v>
      </c>
      <c r="CH1113">
        <v>1</v>
      </c>
      <c r="CI1113">
        <v>0</v>
      </c>
      <c r="CJ1113">
        <v>0</v>
      </c>
      <c r="CK1113">
        <v>0</v>
      </c>
      <c r="CL1113">
        <v>1</v>
      </c>
      <c r="CM1113">
        <v>0</v>
      </c>
      <c r="CN1113">
        <v>1</v>
      </c>
      <c r="CO1113">
        <v>0</v>
      </c>
      <c r="CP1113" s="17">
        <v>0</v>
      </c>
      <c r="CQ1113">
        <v>4.149</v>
      </c>
      <c r="CR1113">
        <v>6</v>
      </c>
      <c r="CS1113">
        <v>1</v>
      </c>
      <c r="CT1113">
        <v>0</v>
      </c>
      <c r="CU1113">
        <v>37</v>
      </c>
      <c r="DA1113" s="33" t="s">
        <v>85</v>
      </c>
    </row>
    <row r="1114" spans="1:105" x14ac:dyDescent="0.25">
      <c r="A1114">
        <v>1113</v>
      </c>
      <c r="B1114">
        <v>74</v>
      </c>
      <c r="C1114" s="24" t="s">
        <v>4059</v>
      </c>
      <c r="D1114" s="12">
        <v>3.3</v>
      </c>
      <c r="E1114" s="13">
        <v>0.9</v>
      </c>
      <c r="F1114" s="7">
        <f t="shared" si="191"/>
        <v>3.6666666666666665</v>
      </c>
      <c r="G1114" s="7">
        <f t="shared" si="184"/>
        <v>2.4</v>
      </c>
      <c r="H1114" s="15">
        <f t="shared" si="185"/>
        <v>4.2</v>
      </c>
      <c r="I1114" s="11">
        <f>IFERROR(F1114/SQRT(F1114^2+U1114), "X")</f>
        <v>0.11323970232334872</v>
      </c>
      <c r="J1114" s="32">
        <f>IFERROR(SQRT((1-I1114^2)/U1114), "X")</f>
        <v>3.0883555179095103E-2</v>
      </c>
      <c r="K1114" s="32">
        <f t="shared" si="186"/>
        <v>32.379691852215707</v>
      </c>
      <c r="L1114" s="8">
        <v>1</v>
      </c>
      <c r="M1114" s="9">
        <v>0</v>
      </c>
      <c r="N1114" s="8">
        <v>0</v>
      </c>
      <c r="O1114" s="9">
        <v>1</v>
      </c>
      <c r="P1114" s="9">
        <v>0</v>
      </c>
      <c r="Q1114" s="9">
        <v>0</v>
      </c>
      <c r="R1114" s="9">
        <v>0</v>
      </c>
      <c r="S1114" s="8">
        <v>1047</v>
      </c>
      <c r="T1114" s="9">
        <v>11</v>
      </c>
      <c r="U1114" s="9">
        <f t="shared" si="187"/>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190"/>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v>0</v>
      </c>
      <c r="BU1114" s="17">
        <v>0</v>
      </c>
      <c r="BV1114">
        <v>0</v>
      </c>
      <c r="BW1114">
        <v>0</v>
      </c>
      <c r="BX1114">
        <v>1</v>
      </c>
      <c r="BY1114" s="17">
        <v>0</v>
      </c>
      <c r="BZ1114">
        <v>0</v>
      </c>
      <c r="CA1114">
        <v>0</v>
      </c>
      <c r="CB1114">
        <v>0</v>
      </c>
      <c r="CC1114">
        <v>0</v>
      </c>
      <c r="CD1114" s="17">
        <v>0</v>
      </c>
      <c r="CE1114">
        <v>0</v>
      </c>
      <c r="CF1114">
        <v>0</v>
      </c>
      <c r="CG1114">
        <v>1</v>
      </c>
      <c r="CH1114">
        <v>1</v>
      </c>
      <c r="CI1114">
        <v>0</v>
      </c>
      <c r="CJ1114">
        <v>0</v>
      </c>
      <c r="CK1114">
        <v>0</v>
      </c>
      <c r="CL1114">
        <v>1</v>
      </c>
      <c r="CM1114">
        <v>0</v>
      </c>
      <c r="CN1114">
        <v>1</v>
      </c>
      <c r="CO1114">
        <v>0</v>
      </c>
      <c r="CP1114" s="17">
        <v>0</v>
      </c>
      <c r="CQ1114">
        <v>4.149</v>
      </c>
      <c r="CR1114">
        <v>6</v>
      </c>
      <c r="CS1114">
        <v>1</v>
      </c>
      <c r="CT1114">
        <v>0</v>
      </c>
      <c r="CU1114">
        <v>37</v>
      </c>
      <c r="DA1114" s="33" t="s">
        <v>85</v>
      </c>
    </row>
    <row r="1115" spans="1:105" x14ac:dyDescent="0.25">
      <c r="A1115">
        <v>1114</v>
      </c>
      <c r="B1115">
        <v>74</v>
      </c>
      <c r="C1115" s="24" t="s">
        <v>4059</v>
      </c>
      <c r="D1115" s="12">
        <v>7.4</v>
      </c>
      <c r="E1115" s="13">
        <v>3.2</v>
      </c>
      <c r="F1115" s="7">
        <f t="shared" si="191"/>
        <v>2.3125</v>
      </c>
      <c r="G1115" s="7">
        <f t="shared" si="184"/>
        <v>4.2</v>
      </c>
      <c r="H1115" s="15">
        <f t="shared" si="185"/>
        <v>10.600000000000001</v>
      </c>
      <c r="I1115" s="11">
        <f>IFERROR(F1115/SQRT(F1115^2+U1115), "X")</f>
        <v>7.5451619050317345E-2</v>
      </c>
      <c r="J1115" s="32">
        <f>IFERROR(SQRT((1-I1115^2)/U1115), "X")</f>
        <v>3.2627727156893979E-2</v>
      </c>
      <c r="K1115" s="32">
        <f t="shared" si="186"/>
        <v>30.648779033592842</v>
      </c>
      <c r="L1115" s="8">
        <v>1</v>
      </c>
      <c r="M1115" s="9">
        <v>0</v>
      </c>
      <c r="N1115" s="8">
        <v>0</v>
      </c>
      <c r="O1115" s="9">
        <v>1</v>
      </c>
      <c r="P1115" s="9">
        <v>0</v>
      </c>
      <c r="Q1115" s="9">
        <v>0</v>
      </c>
      <c r="R1115" s="9">
        <v>0</v>
      </c>
      <c r="S1115" s="8">
        <v>945</v>
      </c>
      <c r="T1115" s="9">
        <v>10</v>
      </c>
      <c r="U1115" s="9">
        <f t="shared" si="187"/>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190"/>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v>0</v>
      </c>
      <c r="BU1115" s="17">
        <v>1</v>
      </c>
      <c r="BV1115">
        <v>0</v>
      </c>
      <c r="BW1115">
        <v>1</v>
      </c>
      <c r="BX1115">
        <v>0</v>
      </c>
      <c r="BY1115" s="17">
        <v>0</v>
      </c>
      <c r="BZ1115">
        <v>0</v>
      </c>
      <c r="CA1115">
        <v>0</v>
      </c>
      <c r="CB1115">
        <v>0</v>
      </c>
      <c r="CC1115">
        <v>0</v>
      </c>
      <c r="CD1115" s="17">
        <v>1</v>
      </c>
      <c r="CE1115">
        <v>0</v>
      </c>
      <c r="CF1115">
        <v>0</v>
      </c>
      <c r="CG1115">
        <v>1</v>
      </c>
      <c r="CH1115">
        <v>1</v>
      </c>
      <c r="CI1115">
        <v>0</v>
      </c>
      <c r="CJ1115">
        <v>0</v>
      </c>
      <c r="CK1115">
        <v>0</v>
      </c>
      <c r="CL1115">
        <v>1</v>
      </c>
      <c r="CM1115">
        <v>0</v>
      </c>
      <c r="CN1115">
        <v>1</v>
      </c>
      <c r="CO1115">
        <v>0</v>
      </c>
      <c r="CP1115" s="17">
        <v>0</v>
      </c>
      <c r="CQ1115">
        <v>4.149</v>
      </c>
      <c r="CR1115">
        <v>6</v>
      </c>
      <c r="CS1115">
        <v>1</v>
      </c>
      <c r="CT1115">
        <v>0</v>
      </c>
      <c r="CU1115">
        <v>37</v>
      </c>
      <c r="DA1115" s="33" t="s">
        <v>85</v>
      </c>
    </row>
    <row r="1116" spans="1:105" x14ac:dyDescent="0.25">
      <c r="A1116">
        <v>1115</v>
      </c>
      <c r="B1116">
        <v>74</v>
      </c>
      <c r="C1116" s="24" t="s">
        <v>4059</v>
      </c>
      <c r="D1116" s="12">
        <v>7.2</v>
      </c>
      <c r="E1116" s="13">
        <v>4</v>
      </c>
      <c r="F1116" s="7">
        <f t="shared" si="191"/>
        <v>1.8</v>
      </c>
      <c r="G1116" s="7">
        <f t="shared" si="184"/>
        <v>3.2</v>
      </c>
      <c r="H1116" s="15">
        <f t="shared" si="185"/>
        <v>11.2</v>
      </c>
      <c r="I1116" s="11">
        <f>IFERROR(F1116/SQRT(F1116^2+U1116), "X")</f>
        <v>5.8764565986251648E-2</v>
      </c>
      <c r="J1116" s="32">
        <f>IFERROR(SQRT((1-I1116^2)/U1116), "X")</f>
        <v>3.2646981103473138E-2</v>
      </c>
      <c r="K1116" s="32">
        <f t="shared" si="186"/>
        <v>30.630703550522632</v>
      </c>
      <c r="L1116" s="8">
        <v>1</v>
      </c>
      <c r="M1116" s="9">
        <v>0</v>
      </c>
      <c r="N1116" s="8">
        <v>0</v>
      </c>
      <c r="O1116" s="9">
        <v>1</v>
      </c>
      <c r="P1116" s="9">
        <v>0</v>
      </c>
      <c r="Q1116" s="9">
        <v>0</v>
      </c>
      <c r="R1116" s="9">
        <v>0</v>
      </c>
      <c r="S1116" s="8">
        <v>945</v>
      </c>
      <c r="T1116" s="9">
        <v>9</v>
      </c>
      <c r="U1116" s="9">
        <f t="shared" si="187"/>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190"/>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v>0</v>
      </c>
      <c r="BU1116" s="17">
        <v>1</v>
      </c>
      <c r="BV1116">
        <v>0</v>
      </c>
      <c r="BW1116">
        <v>1</v>
      </c>
      <c r="BX1116">
        <v>0</v>
      </c>
      <c r="BY1116" s="17">
        <v>0</v>
      </c>
      <c r="BZ1116">
        <v>0</v>
      </c>
      <c r="CA1116">
        <v>0</v>
      </c>
      <c r="CB1116">
        <v>0</v>
      </c>
      <c r="CC1116">
        <v>0</v>
      </c>
      <c r="CD1116" s="17">
        <v>1</v>
      </c>
      <c r="CE1116">
        <v>0</v>
      </c>
      <c r="CF1116">
        <v>0</v>
      </c>
      <c r="CG1116">
        <v>1</v>
      </c>
      <c r="CH1116">
        <v>1</v>
      </c>
      <c r="CI1116">
        <v>0</v>
      </c>
      <c r="CJ1116">
        <v>0</v>
      </c>
      <c r="CK1116">
        <v>0</v>
      </c>
      <c r="CL1116">
        <v>1</v>
      </c>
      <c r="CM1116">
        <v>0</v>
      </c>
      <c r="CN1116">
        <v>1</v>
      </c>
      <c r="CO1116">
        <v>0</v>
      </c>
      <c r="CP1116" s="17">
        <v>0</v>
      </c>
      <c r="CQ1116">
        <v>4.149</v>
      </c>
      <c r="CR1116">
        <v>6</v>
      </c>
      <c r="CS1116">
        <v>1</v>
      </c>
      <c r="CT1116">
        <v>0</v>
      </c>
      <c r="CU1116">
        <v>37</v>
      </c>
      <c r="DA1116" s="33" t="s">
        <v>85</v>
      </c>
    </row>
    <row r="1117" spans="1:105" x14ac:dyDescent="0.25">
      <c r="A1117">
        <v>1116</v>
      </c>
      <c r="B1117">
        <v>75</v>
      </c>
      <c r="C1117" s="24" t="s">
        <v>4076</v>
      </c>
      <c r="D1117" s="12">
        <v>8.1999999999999993</v>
      </c>
      <c r="E1117" s="13">
        <v>0.1</v>
      </c>
      <c r="F1117" s="7">
        <f t="shared" si="191"/>
        <v>81.999999999999986</v>
      </c>
      <c r="G1117" s="7">
        <f t="shared" si="184"/>
        <v>8.1</v>
      </c>
      <c r="H1117" s="15">
        <f t="shared" si="185"/>
        <v>8.2999999999999989</v>
      </c>
      <c r="I1117" s="11">
        <f>IFERROR(F1117/SQRT(F1117^2+U1117), "X")</f>
        <v>0.17889608075811494</v>
      </c>
      <c r="J1117" s="32">
        <f>IFERROR(SQRT((1-I1117^2)/U1117), "X")</f>
        <v>2.1816595214404263E-3</v>
      </c>
      <c r="K1117" s="32">
        <f t="shared" si="186"/>
        <v>458.36666545463362</v>
      </c>
      <c r="L1117" s="8">
        <v>1</v>
      </c>
      <c r="M1117" s="9">
        <v>0</v>
      </c>
      <c r="N1117" s="8">
        <v>0</v>
      </c>
      <c r="O1117" s="9">
        <v>0</v>
      </c>
      <c r="P1117" s="9">
        <v>0</v>
      </c>
      <c r="Q1117" s="9">
        <v>1</v>
      </c>
      <c r="R1117" s="9">
        <v>0</v>
      </c>
      <c r="S1117" s="8">
        <v>203387</v>
      </c>
      <c r="T1117" s="9">
        <v>10</v>
      </c>
      <c r="U1117" s="9">
        <f t="shared" si="187"/>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v>0</v>
      </c>
      <c r="BU1117" s="17">
        <v>0</v>
      </c>
      <c r="BV1117">
        <v>0</v>
      </c>
      <c r="BW1117">
        <v>1</v>
      </c>
      <c r="BX1117">
        <v>0</v>
      </c>
      <c r="BY1117" s="17">
        <v>0</v>
      </c>
      <c r="BZ1117">
        <v>0</v>
      </c>
      <c r="CA1117">
        <v>0</v>
      </c>
      <c r="CB1117">
        <v>0</v>
      </c>
      <c r="CC1117">
        <v>0</v>
      </c>
      <c r="CD1117" s="17">
        <v>0</v>
      </c>
      <c r="CE1117">
        <v>0</v>
      </c>
      <c r="CF1117">
        <v>0</v>
      </c>
      <c r="CG1117">
        <v>1</v>
      </c>
      <c r="CH1117">
        <v>1</v>
      </c>
      <c r="CI1117">
        <v>0</v>
      </c>
      <c r="CJ1117">
        <v>0</v>
      </c>
      <c r="CK1117">
        <v>0</v>
      </c>
      <c r="CL1117">
        <v>0</v>
      </c>
      <c r="CM1117">
        <v>0</v>
      </c>
      <c r="CN1117">
        <v>0</v>
      </c>
      <c r="CO1117">
        <v>0</v>
      </c>
      <c r="CP1117" s="17">
        <v>0</v>
      </c>
      <c r="CQ1117">
        <v>0.78100000000000003</v>
      </c>
      <c r="CR1117">
        <v>289</v>
      </c>
      <c r="CS1117">
        <v>1</v>
      </c>
      <c r="CT1117">
        <v>0</v>
      </c>
      <c r="CU1117">
        <v>31</v>
      </c>
      <c r="DA1117" s="33" t="s">
        <v>85</v>
      </c>
    </row>
    <row r="1118" spans="1:105" x14ac:dyDescent="0.25">
      <c r="A1118">
        <v>1117</v>
      </c>
      <c r="B1118">
        <v>75</v>
      </c>
      <c r="C1118" s="24" t="s">
        <v>4076</v>
      </c>
      <c r="D1118" s="12">
        <v>9.4</v>
      </c>
      <c r="E1118" s="13">
        <v>0.2</v>
      </c>
      <c r="F1118" s="7">
        <f t="shared" si="191"/>
        <v>47</v>
      </c>
      <c r="G1118" s="7">
        <f t="shared" si="184"/>
        <v>9.2000000000000011</v>
      </c>
      <c r="H1118" s="15">
        <f t="shared" si="185"/>
        <v>9.6</v>
      </c>
      <c r="I1118" s="11">
        <f>IFERROR(F1118/SQRT(F1118^2+U1118), "X")</f>
        <v>0.10365808994412669</v>
      </c>
      <c r="J1118" s="32">
        <f>IFERROR(SQRT((1-I1118^2)/U1118), "X")</f>
        <v>2.2054912754069511E-3</v>
      </c>
      <c r="K1118" s="32">
        <f t="shared" si="186"/>
        <v>453.41371836326255</v>
      </c>
      <c r="L1118" s="8">
        <v>1</v>
      </c>
      <c r="M1118" s="9">
        <v>0</v>
      </c>
      <c r="N1118" s="8">
        <v>0</v>
      </c>
      <c r="O1118" s="9">
        <v>0</v>
      </c>
      <c r="P1118" s="9">
        <v>0</v>
      </c>
      <c r="Q1118" s="9">
        <v>1</v>
      </c>
      <c r="R1118" s="9">
        <v>0</v>
      </c>
      <c r="S1118" s="8">
        <v>203387</v>
      </c>
      <c r="T1118" s="9">
        <v>11</v>
      </c>
      <c r="U1118" s="9">
        <f t="shared" si="187"/>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v>0</v>
      </c>
      <c r="BU1118" s="17">
        <v>0</v>
      </c>
      <c r="BV1118">
        <v>0</v>
      </c>
      <c r="BW1118">
        <v>1</v>
      </c>
      <c r="BX1118">
        <v>0</v>
      </c>
      <c r="BY1118" s="17">
        <v>0</v>
      </c>
      <c r="BZ1118">
        <v>0</v>
      </c>
      <c r="CA1118">
        <v>0</v>
      </c>
      <c r="CB1118">
        <v>0</v>
      </c>
      <c r="CC1118">
        <v>0</v>
      </c>
      <c r="CD1118" s="17">
        <v>0</v>
      </c>
      <c r="CE1118">
        <v>0</v>
      </c>
      <c r="CF1118">
        <v>0</v>
      </c>
      <c r="CG1118">
        <v>1</v>
      </c>
      <c r="CH1118">
        <v>1</v>
      </c>
      <c r="CI1118">
        <v>0</v>
      </c>
      <c r="CJ1118">
        <v>0</v>
      </c>
      <c r="CK1118">
        <v>0</v>
      </c>
      <c r="CL1118">
        <v>0</v>
      </c>
      <c r="CM1118">
        <v>0</v>
      </c>
      <c r="CN1118">
        <v>0</v>
      </c>
      <c r="CO1118">
        <v>0</v>
      </c>
      <c r="CP1118" s="17">
        <v>0</v>
      </c>
      <c r="CQ1118">
        <v>0.78100000000000003</v>
      </c>
      <c r="CR1118">
        <v>289</v>
      </c>
      <c r="CS1118">
        <v>1</v>
      </c>
      <c r="CT1118">
        <v>0</v>
      </c>
      <c r="CU1118">
        <v>31</v>
      </c>
      <c r="DA1118" s="33" t="s">
        <v>85</v>
      </c>
    </row>
    <row r="1119" spans="1:105" x14ac:dyDescent="0.25">
      <c r="A1119">
        <v>1118</v>
      </c>
      <c r="B1119">
        <v>75</v>
      </c>
      <c r="C1119" s="24" t="s">
        <v>4076</v>
      </c>
      <c r="D1119" s="12">
        <v>7.4</v>
      </c>
      <c r="E1119" s="13">
        <v>0.5</v>
      </c>
      <c r="F1119" s="7">
        <f t="shared" si="191"/>
        <v>14.8</v>
      </c>
      <c r="G1119" s="7">
        <f t="shared" si="184"/>
        <v>6.9</v>
      </c>
      <c r="H1119" s="15">
        <f t="shared" si="185"/>
        <v>7.9</v>
      </c>
      <c r="I1119" s="11">
        <f>IFERROR(F1119/SQRT(F1119^2+U1119), "X")</f>
        <v>3.2800483972914588E-2</v>
      </c>
      <c r="J1119" s="32">
        <f>IFERROR(SQRT((1-I1119^2)/U1119), "X")</f>
        <v>2.2162489170888234E-3</v>
      </c>
      <c r="K1119" s="32">
        <f t="shared" si="186"/>
        <v>451.21285442682148</v>
      </c>
      <c r="L1119" s="8">
        <v>1</v>
      </c>
      <c r="M1119" s="9">
        <v>0</v>
      </c>
      <c r="N1119" s="8">
        <v>0</v>
      </c>
      <c r="O1119" s="9">
        <v>0</v>
      </c>
      <c r="P1119" s="9">
        <v>0</v>
      </c>
      <c r="Q1119" s="9">
        <v>1</v>
      </c>
      <c r="R1119" s="9">
        <v>0</v>
      </c>
      <c r="S1119" s="8">
        <v>203387</v>
      </c>
      <c r="T1119" s="9">
        <v>12</v>
      </c>
      <c r="U1119" s="9">
        <f t="shared" si="187"/>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v>0</v>
      </c>
      <c r="BU1119" s="17">
        <v>0</v>
      </c>
      <c r="BV1119">
        <v>0</v>
      </c>
      <c r="BW1119">
        <v>1</v>
      </c>
      <c r="BX1119">
        <v>0</v>
      </c>
      <c r="BY1119" s="17">
        <v>0</v>
      </c>
      <c r="BZ1119">
        <v>0</v>
      </c>
      <c r="CA1119">
        <v>0</v>
      </c>
      <c r="CB1119">
        <v>0</v>
      </c>
      <c r="CC1119">
        <v>0</v>
      </c>
      <c r="CD1119" s="17">
        <v>0</v>
      </c>
      <c r="CE1119">
        <v>0</v>
      </c>
      <c r="CF1119">
        <v>0</v>
      </c>
      <c r="CG1119">
        <v>1</v>
      </c>
      <c r="CH1119">
        <v>1</v>
      </c>
      <c r="CI1119">
        <v>0</v>
      </c>
      <c r="CJ1119">
        <v>0</v>
      </c>
      <c r="CK1119">
        <v>0</v>
      </c>
      <c r="CL1119">
        <v>0</v>
      </c>
      <c r="CM1119">
        <v>0</v>
      </c>
      <c r="CN1119">
        <v>0</v>
      </c>
      <c r="CO1119">
        <v>0</v>
      </c>
      <c r="CP1119" s="17">
        <v>0</v>
      </c>
      <c r="CQ1119">
        <v>0.78100000000000003</v>
      </c>
      <c r="CR1119">
        <v>289</v>
      </c>
      <c r="CS1119">
        <v>1</v>
      </c>
      <c r="CT1119">
        <v>0</v>
      </c>
      <c r="CU1119">
        <v>31</v>
      </c>
      <c r="DA1119" s="33" t="s">
        <v>85</v>
      </c>
    </row>
    <row r="1120" spans="1:105" x14ac:dyDescent="0.25">
      <c r="A1120">
        <v>1119</v>
      </c>
      <c r="B1120">
        <v>76</v>
      </c>
      <c r="C1120" s="24" t="s">
        <v>4081</v>
      </c>
      <c r="D1120" s="12">
        <v>4</v>
      </c>
      <c r="E1120" s="13">
        <v>0.3</v>
      </c>
      <c r="F1120" s="7">
        <f t="shared" si="191"/>
        <v>13.333333333333334</v>
      </c>
      <c r="G1120" s="7">
        <f t="shared" si="184"/>
        <v>3.7</v>
      </c>
      <c r="H1120" s="15">
        <f t="shared" si="185"/>
        <v>4.3</v>
      </c>
      <c r="I1120" s="11">
        <f>IFERROR(F1120/SQRT(F1120^2+U1120), "X")</f>
        <v>7.6487288570118064E-2</v>
      </c>
      <c r="J1120" s="32">
        <f>IFERROR(SQRT((1-I1120^2)/U1120), "X")</f>
        <v>5.7365466427588543E-3</v>
      </c>
      <c r="K1120" s="32">
        <f t="shared" si="186"/>
        <v>174.32090459201322</v>
      </c>
      <c r="L1120" s="8">
        <v>0</v>
      </c>
      <c r="M1120" s="9">
        <v>1</v>
      </c>
      <c r="N1120" s="8">
        <v>0</v>
      </c>
      <c r="O1120" s="9">
        <v>0</v>
      </c>
      <c r="P1120" s="9">
        <v>1</v>
      </c>
      <c r="Q1120" s="9">
        <v>0</v>
      </c>
      <c r="R1120" s="9">
        <v>0</v>
      </c>
      <c r="S1120" s="8">
        <v>30215</v>
      </c>
      <c r="T1120" s="9">
        <v>4</v>
      </c>
      <c r="U1120" s="9">
        <f t="shared" si="187"/>
        <v>30210</v>
      </c>
      <c r="V1120" s="9">
        <f>COUNTIF(B:B,B1120)</f>
        <v>10</v>
      </c>
      <c r="W1120" s="7">
        <v>7.84</v>
      </c>
      <c r="X1120" s="7">
        <f>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192">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v>0</v>
      </c>
      <c r="BU1120" s="17">
        <v>0</v>
      </c>
      <c r="BV1120">
        <v>0</v>
      </c>
      <c r="BW1120">
        <v>0</v>
      </c>
      <c r="BX1120">
        <v>0</v>
      </c>
      <c r="BY1120" s="17">
        <v>1</v>
      </c>
      <c r="BZ1120">
        <v>0</v>
      </c>
      <c r="CA1120">
        <v>0</v>
      </c>
      <c r="CB1120">
        <v>0</v>
      </c>
      <c r="CC1120">
        <v>0</v>
      </c>
      <c r="CD1120" s="17">
        <v>0</v>
      </c>
      <c r="CE1120">
        <v>0</v>
      </c>
      <c r="CF1120">
        <v>0</v>
      </c>
      <c r="CG1120">
        <v>1</v>
      </c>
      <c r="CH1120">
        <v>1</v>
      </c>
      <c r="CI1120">
        <v>0</v>
      </c>
      <c r="CJ1120">
        <v>0</v>
      </c>
      <c r="CK1120">
        <v>0</v>
      </c>
      <c r="CL1120">
        <v>0</v>
      </c>
      <c r="CM1120">
        <v>0</v>
      </c>
      <c r="CN1120">
        <v>0</v>
      </c>
      <c r="CO1120">
        <v>1</v>
      </c>
      <c r="CP1120" s="17">
        <v>0</v>
      </c>
      <c r="CQ1120">
        <v>3.0070000000000001</v>
      </c>
      <c r="CR1120">
        <v>321</v>
      </c>
      <c r="CS1120">
        <v>1</v>
      </c>
      <c r="CT1120">
        <v>0</v>
      </c>
      <c r="CU1120">
        <v>16</v>
      </c>
      <c r="DA1120" s="33" t="s">
        <v>85</v>
      </c>
    </row>
    <row r="1121" spans="1:105" x14ac:dyDescent="0.25">
      <c r="A1121">
        <v>1120</v>
      </c>
      <c r="B1121">
        <v>76</v>
      </c>
      <c r="C1121" s="24" t="s">
        <v>4081</v>
      </c>
      <c r="D1121" s="12">
        <v>3.2</v>
      </c>
      <c r="E1121" s="13">
        <v>0.3</v>
      </c>
      <c r="F1121" s="7">
        <f t="shared" si="191"/>
        <v>10.666666666666668</v>
      </c>
      <c r="G1121" s="7">
        <f t="shared" si="184"/>
        <v>2.9000000000000004</v>
      </c>
      <c r="H1121" s="15">
        <f t="shared" si="185"/>
        <v>3.5</v>
      </c>
      <c r="I1121" s="11">
        <f>IFERROR(F1121/SQRT(F1121^2+U1121), "X")</f>
        <v>6.0513554153351419E-2</v>
      </c>
      <c r="J1121" s="32">
        <f>IFERROR(SQRT((1-I1121^2)/U1121), "X")</f>
        <v>5.6731457018766949E-3</v>
      </c>
      <c r="K1121" s="32">
        <f t="shared" si="186"/>
        <v>176.26904940396591</v>
      </c>
      <c r="L1121" s="8">
        <v>0</v>
      </c>
      <c r="M1121" s="9">
        <v>1</v>
      </c>
      <c r="N1121" s="8">
        <v>0</v>
      </c>
      <c r="O1121" s="9">
        <v>0</v>
      </c>
      <c r="P1121" s="9">
        <v>1</v>
      </c>
      <c r="Q1121" s="9">
        <v>0</v>
      </c>
      <c r="R1121" s="9">
        <v>0</v>
      </c>
      <c r="S1121" s="8">
        <v>30962</v>
      </c>
      <c r="T1121" s="9">
        <v>4</v>
      </c>
      <c r="U1121" s="9">
        <f t="shared" si="187"/>
        <v>30957</v>
      </c>
      <c r="V1121" s="9">
        <f>COUNTIF(B:B,B1121)</f>
        <v>10</v>
      </c>
      <c r="W1121" s="7">
        <v>7.98</v>
      </c>
      <c r="X1121" s="7">
        <f>BM1121-W1121-6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192"/>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v>0</v>
      </c>
      <c r="BU1121" s="17">
        <v>0</v>
      </c>
      <c r="BV1121">
        <v>0</v>
      </c>
      <c r="BW1121">
        <v>0</v>
      </c>
      <c r="BX1121">
        <v>0</v>
      </c>
      <c r="BY1121" s="17">
        <v>1</v>
      </c>
      <c r="BZ1121">
        <v>0</v>
      </c>
      <c r="CA1121">
        <v>0</v>
      </c>
      <c r="CB1121">
        <v>0</v>
      </c>
      <c r="CC1121">
        <v>0</v>
      </c>
      <c r="CD1121" s="17">
        <v>0</v>
      </c>
      <c r="CE1121">
        <v>0</v>
      </c>
      <c r="CF1121">
        <v>0</v>
      </c>
      <c r="CG1121">
        <v>1</v>
      </c>
      <c r="CH1121">
        <v>1</v>
      </c>
      <c r="CI1121">
        <v>0</v>
      </c>
      <c r="CJ1121">
        <v>0</v>
      </c>
      <c r="CK1121">
        <v>0</v>
      </c>
      <c r="CL1121">
        <v>0</v>
      </c>
      <c r="CM1121">
        <v>0</v>
      </c>
      <c r="CN1121">
        <v>0</v>
      </c>
      <c r="CO1121">
        <v>1</v>
      </c>
      <c r="CP1121" s="17">
        <v>0</v>
      </c>
      <c r="CQ1121">
        <v>3.0070000000000001</v>
      </c>
      <c r="CR1121">
        <v>321</v>
      </c>
      <c r="CS1121">
        <v>1</v>
      </c>
      <c r="CT1121">
        <v>0</v>
      </c>
      <c r="CU1121">
        <v>16</v>
      </c>
      <c r="DA1121" s="33" t="s">
        <v>85</v>
      </c>
    </row>
    <row r="1122" spans="1:105" x14ac:dyDescent="0.25">
      <c r="A1122">
        <v>1121</v>
      </c>
      <c r="B1122">
        <v>76</v>
      </c>
      <c r="C1122" s="24" t="s">
        <v>4081</v>
      </c>
      <c r="D1122" s="12">
        <v>3.9</v>
      </c>
      <c r="E1122" s="13">
        <v>0.3</v>
      </c>
      <c r="F1122" s="7">
        <f t="shared" si="191"/>
        <v>13</v>
      </c>
      <c r="G1122" s="7">
        <f t="shared" si="184"/>
        <v>3.6</v>
      </c>
      <c r="H1122" s="15">
        <f t="shared" si="185"/>
        <v>4.2</v>
      </c>
      <c r="I1122" s="11">
        <f>IFERROR(F1122/SQRT(F1122^2+U1122), "X")</f>
        <v>7.060526668922866E-2</v>
      </c>
      <c r="J1122" s="32">
        <f>IFERROR(SQRT((1-I1122^2)/U1122), "X")</f>
        <v>5.4311743607098964E-3</v>
      </c>
      <c r="K1122" s="32">
        <f t="shared" si="186"/>
        <v>184.12224200242622</v>
      </c>
      <c r="L1122" s="8">
        <v>0</v>
      </c>
      <c r="M1122" s="9">
        <v>1</v>
      </c>
      <c r="N1122" s="8">
        <v>0</v>
      </c>
      <c r="O1122" s="9">
        <v>0</v>
      </c>
      <c r="P1122" s="9">
        <v>1</v>
      </c>
      <c r="Q1122" s="9">
        <v>0</v>
      </c>
      <c r="R1122" s="9">
        <v>0</v>
      </c>
      <c r="S1122" s="8">
        <v>33737</v>
      </c>
      <c r="T1122" s="9">
        <v>4</v>
      </c>
      <c r="U1122" s="9">
        <f t="shared" si="187"/>
        <v>33732</v>
      </c>
      <c r="V1122" s="9">
        <f>COUNTIF(B:B,B1122)</f>
        <v>10</v>
      </c>
      <c r="W1122" s="7">
        <v>8.07</v>
      </c>
      <c r="X1122" s="7">
        <f>BM1122-W1122-6</f>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192"/>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v>0</v>
      </c>
      <c r="BU1122" s="17">
        <v>0</v>
      </c>
      <c r="BV1122">
        <v>0</v>
      </c>
      <c r="BW1122">
        <v>0</v>
      </c>
      <c r="BX1122">
        <v>0</v>
      </c>
      <c r="BY1122" s="17">
        <v>1</v>
      </c>
      <c r="BZ1122">
        <v>0</v>
      </c>
      <c r="CA1122">
        <v>0</v>
      </c>
      <c r="CB1122">
        <v>0</v>
      </c>
      <c r="CC1122">
        <v>0</v>
      </c>
      <c r="CD1122" s="17">
        <v>0</v>
      </c>
      <c r="CE1122">
        <v>0</v>
      </c>
      <c r="CF1122">
        <v>0</v>
      </c>
      <c r="CG1122">
        <v>1</v>
      </c>
      <c r="CH1122">
        <v>1</v>
      </c>
      <c r="CI1122">
        <v>0</v>
      </c>
      <c r="CJ1122">
        <v>0</v>
      </c>
      <c r="CK1122">
        <v>0</v>
      </c>
      <c r="CL1122">
        <v>0</v>
      </c>
      <c r="CM1122">
        <v>0</v>
      </c>
      <c r="CN1122">
        <v>0</v>
      </c>
      <c r="CO1122">
        <v>1</v>
      </c>
      <c r="CP1122" s="17">
        <v>0</v>
      </c>
      <c r="CQ1122">
        <v>3.0070000000000001</v>
      </c>
      <c r="CR1122">
        <v>321</v>
      </c>
      <c r="CS1122">
        <v>1</v>
      </c>
      <c r="CT1122">
        <v>0</v>
      </c>
      <c r="CU1122">
        <v>16</v>
      </c>
      <c r="DA1122" s="33" t="s">
        <v>85</v>
      </c>
    </row>
    <row r="1123" spans="1:105" x14ac:dyDescent="0.25">
      <c r="A1123">
        <v>1122</v>
      </c>
      <c r="B1123">
        <v>76</v>
      </c>
      <c r="C1123" s="24" t="s">
        <v>4081</v>
      </c>
      <c r="D1123" s="12">
        <v>3.1</v>
      </c>
      <c r="E1123" s="13">
        <v>0.3</v>
      </c>
      <c r="F1123" s="7">
        <f t="shared" si="191"/>
        <v>10.333333333333334</v>
      </c>
      <c r="G1123" s="7">
        <f t="shared" si="184"/>
        <v>2.8000000000000003</v>
      </c>
      <c r="H1123" s="15">
        <f t="shared" si="185"/>
        <v>3.4</v>
      </c>
      <c r="I1123" s="11">
        <f>IFERROR(F1123/SQRT(F1123^2+U1123), "X")</f>
        <v>5.5704873794652686E-2</v>
      </c>
      <c r="J1123" s="32">
        <f>IFERROR(SQRT((1-I1123^2)/U1123), "X")</f>
        <v>5.3907942381921951E-3</v>
      </c>
      <c r="K1123" s="32">
        <f t="shared" si="186"/>
        <v>185.5014225761565</v>
      </c>
      <c r="L1123" s="8">
        <v>0</v>
      </c>
      <c r="M1123" s="9">
        <v>1</v>
      </c>
      <c r="N1123" s="8">
        <v>0</v>
      </c>
      <c r="O1123" s="9">
        <v>0</v>
      </c>
      <c r="P1123" s="9">
        <v>1</v>
      </c>
      <c r="Q1123" s="9">
        <v>0</v>
      </c>
      <c r="R1123" s="9">
        <v>0</v>
      </c>
      <c r="S1123" s="8">
        <v>34309</v>
      </c>
      <c r="T1123" s="9">
        <v>4</v>
      </c>
      <c r="U1123" s="9">
        <f t="shared" si="187"/>
        <v>34304</v>
      </c>
      <c r="V1123" s="9">
        <f>COUNTIF(B:B,B1123)</f>
        <v>10</v>
      </c>
      <c r="W1123" s="7">
        <v>8.19</v>
      </c>
      <c r="X1123" s="7">
        <f>BM1123-W1123-6</f>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192"/>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v>0</v>
      </c>
      <c r="BU1123" s="17">
        <v>0</v>
      </c>
      <c r="BV1123">
        <v>0</v>
      </c>
      <c r="BW1123">
        <v>0</v>
      </c>
      <c r="BX1123">
        <v>0</v>
      </c>
      <c r="BY1123" s="17">
        <v>1</v>
      </c>
      <c r="BZ1123">
        <v>0</v>
      </c>
      <c r="CA1123">
        <v>0</v>
      </c>
      <c r="CB1123">
        <v>0</v>
      </c>
      <c r="CC1123">
        <v>0</v>
      </c>
      <c r="CD1123" s="17">
        <v>0</v>
      </c>
      <c r="CE1123">
        <v>0</v>
      </c>
      <c r="CF1123">
        <v>0</v>
      </c>
      <c r="CG1123">
        <v>1</v>
      </c>
      <c r="CH1123">
        <v>1</v>
      </c>
      <c r="CI1123">
        <v>0</v>
      </c>
      <c r="CJ1123">
        <v>0</v>
      </c>
      <c r="CK1123">
        <v>0</v>
      </c>
      <c r="CL1123">
        <v>0</v>
      </c>
      <c r="CM1123">
        <v>0</v>
      </c>
      <c r="CN1123">
        <v>0</v>
      </c>
      <c r="CO1123">
        <v>1</v>
      </c>
      <c r="CP1123" s="17">
        <v>0</v>
      </c>
      <c r="CQ1123">
        <v>3.0070000000000001</v>
      </c>
      <c r="CR1123">
        <v>321</v>
      </c>
      <c r="CS1123">
        <v>1</v>
      </c>
      <c r="CT1123">
        <v>0</v>
      </c>
      <c r="CU1123">
        <v>16</v>
      </c>
      <c r="DA1123" s="33" t="s">
        <v>85</v>
      </c>
    </row>
    <row r="1124" spans="1:105" x14ac:dyDescent="0.25">
      <c r="A1124">
        <v>1123</v>
      </c>
      <c r="B1124">
        <v>76</v>
      </c>
      <c r="C1124" s="24" t="s">
        <v>4081</v>
      </c>
      <c r="D1124" s="12">
        <v>2.1</v>
      </c>
      <c r="E1124" s="13">
        <v>0.2</v>
      </c>
      <c r="F1124" s="7">
        <f t="shared" si="191"/>
        <v>10.5</v>
      </c>
      <c r="G1124" s="7">
        <f t="shared" si="184"/>
        <v>1.9000000000000001</v>
      </c>
      <c r="H1124" s="15">
        <f t="shared" si="185"/>
        <v>2.3000000000000003</v>
      </c>
      <c r="I1124" s="11">
        <f>IFERROR(F1124/SQRT(F1124^2+U1124), "X")</f>
        <v>5.5154597952572312E-2</v>
      </c>
      <c r="J1124" s="32">
        <f>IFERROR(SQRT((1-I1124^2)/U1124), "X")</f>
        <v>5.2528188526259345E-3</v>
      </c>
      <c r="K1124" s="32">
        <f t="shared" si="186"/>
        <v>190.37397406158226</v>
      </c>
      <c r="L1124" s="8">
        <v>0</v>
      </c>
      <c r="M1124" s="9">
        <v>1</v>
      </c>
      <c r="N1124" s="8">
        <v>0</v>
      </c>
      <c r="O1124" s="9">
        <v>0</v>
      </c>
      <c r="P1124" s="9">
        <v>1</v>
      </c>
      <c r="Q1124" s="9">
        <v>0</v>
      </c>
      <c r="R1124" s="9">
        <v>0</v>
      </c>
      <c r="S1124" s="8">
        <v>36137</v>
      </c>
      <c r="T1124" s="9">
        <v>4</v>
      </c>
      <c r="U1124" s="9">
        <f t="shared" si="187"/>
        <v>36132</v>
      </c>
      <c r="V1124" s="9">
        <f>COUNTIF(B:B,B1124)</f>
        <v>10</v>
      </c>
      <c r="W1124" s="7">
        <v>8.3699999999999992</v>
      </c>
      <c r="X1124" s="7">
        <f>BM1124-W1124-6</f>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192"/>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v>0</v>
      </c>
      <c r="BU1124" s="17">
        <v>0</v>
      </c>
      <c r="BV1124">
        <v>0</v>
      </c>
      <c r="BW1124">
        <v>0</v>
      </c>
      <c r="BX1124">
        <v>0</v>
      </c>
      <c r="BY1124" s="17">
        <v>1</v>
      </c>
      <c r="BZ1124">
        <v>0</v>
      </c>
      <c r="CA1124">
        <v>0</v>
      </c>
      <c r="CB1124">
        <v>0</v>
      </c>
      <c r="CC1124">
        <v>0</v>
      </c>
      <c r="CD1124" s="17">
        <v>0</v>
      </c>
      <c r="CE1124">
        <v>0</v>
      </c>
      <c r="CF1124">
        <v>0</v>
      </c>
      <c r="CG1124">
        <v>1</v>
      </c>
      <c r="CH1124">
        <v>1</v>
      </c>
      <c r="CI1124">
        <v>0</v>
      </c>
      <c r="CJ1124">
        <v>0</v>
      </c>
      <c r="CK1124">
        <v>0</v>
      </c>
      <c r="CL1124">
        <v>0</v>
      </c>
      <c r="CM1124">
        <v>0</v>
      </c>
      <c r="CN1124">
        <v>0</v>
      </c>
      <c r="CO1124">
        <v>1</v>
      </c>
      <c r="CP1124" s="17">
        <v>0</v>
      </c>
      <c r="CQ1124">
        <v>3.0070000000000001</v>
      </c>
      <c r="CR1124">
        <v>321</v>
      </c>
      <c r="CS1124">
        <v>1</v>
      </c>
      <c r="CT1124">
        <v>0</v>
      </c>
      <c r="CU1124">
        <v>16</v>
      </c>
      <c r="DA1124" s="33" t="s">
        <v>85</v>
      </c>
    </row>
    <row r="1125" spans="1:105" x14ac:dyDescent="0.25">
      <c r="A1125">
        <v>1124</v>
      </c>
      <c r="B1125">
        <v>76</v>
      </c>
      <c r="C1125" s="24" t="s">
        <v>4081</v>
      </c>
      <c r="D1125" s="12">
        <v>2.6</v>
      </c>
      <c r="E1125" s="13">
        <v>0.2</v>
      </c>
      <c r="F1125" s="7">
        <f t="shared" si="191"/>
        <v>13</v>
      </c>
      <c r="G1125" s="7">
        <f t="shared" si="184"/>
        <v>2.4</v>
      </c>
      <c r="H1125" s="15">
        <f t="shared" si="185"/>
        <v>2.8000000000000003</v>
      </c>
      <c r="I1125" s="11">
        <f>IFERROR(F1125/SQRT(F1125^2+U1125), "X")</f>
        <v>6.5504692765368189E-2</v>
      </c>
      <c r="J1125" s="32">
        <f>IFERROR(SQRT((1-I1125^2)/U1125), "X")</f>
        <v>5.0388225204129368E-3</v>
      </c>
      <c r="K1125" s="32">
        <f t="shared" si="186"/>
        <v>198.45906378898397</v>
      </c>
      <c r="L1125" s="8">
        <v>0</v>
      </c>
      <c r="M1125" s="9">
        <v>1</v>
      </c>
      <c r="N1125" s="8">
        <v>0</v>
      </c>
      <c r="O1125" s="9">
        <v>0</v>
      </c>
      <c r="P1125" s="9">
        <v>1</v>
      </c>
      <c r="Q1125" s="9">
        <v>0</v>
      </c>
      <c r="R1125" s="9">
        <v>0</v>
      </c>
      <c r="S1125" s="8">
        <v>39222</v>
      </c>
      <c r="T1125" s="9">
        <v>4</v>
      </c>
      <c r="U1125" s="9">
        <f t="shared" si="187"/>
        <v>39217</v>
      </c>
      <c r="V1125" s="9">
        <f>COUNTIF(B:B,B1125)</f>
        <v>10</v>
      </c>
      <c r="W1125" s="7">
        <v>8.36</v>
      </c>
      <c r="X1125" s="7">
        <f>BM1125-W1125-6</f>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192"/>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v>0</v>
      </c>
      <c r="BU1125" s="17">
        <v>0</v>
      </c>
      <c r="BV1125">
        <v>0</v>
      </c>
      <c r="BW1125">
        <v>0</v>
      </c>
      <c r="BX1125">
        <v>0</v>
      </c>
      <c r="BY1125" s="17">
        <v>1</v>
      </c>
      <c r="BZ1125">
        <v>0</v>
      </c>
      <c r="CA1125">
        <v>0</v>
      </c>
      <c r="CB1125">
        <v>0</v>
      </c>
      <c r="CC1125">
        <v>0</v>
      </c>
      <c r="CD1125" s="17">
        <v>0</v>
      </c>
      <c r="CE1125">
        <v>0</v>
      </c>
      <c r="CF1125">
        <v>0</v>
      </c>
      <c r="CG1125">
        <v>1</v>
      </c>
      <c r="CH1125">
        <v>1</v>
      </c>
      <c r="CI1125">
        <v>0</v>
      </c>
      <c r="CJ1125">
        <v>0</v>
      </c>
      <c r="CK1125">
        <v>0</v>
      </c>
      <c r="CL1125">
        <v>0</v>
      </c>
      <c r="CM1125">
        <v>0</v>
      </c>
      <c r="CN1125">
        <v>0</v>
      </c>
      <c r="CO1125">
        <v>1</v>
      </c>
      <c r="CP1125" s="17">
        <v>0</v>
      </c>
      <c r="CQ1125">
        <v>3.0070000000000001</v>
      </c>
      <c r="CR1125">
        <v>321</v>
      </c>
      <c r="CS1125">
        <v>1</v>
      </c>
      <c r="CT1125">
        <v>0</v>
      </c>
      <c r="CU1125">
        <v>16</v>
      </c>
      <c r="DA1125" s="33" t="s">
        <v>85</v>
      </c>
    </row>
    <row r="1126" spans="1:105" x14ac:dyDescent="0.25">
      <c r="A1126">
        <v>1125</v>
      </c>
      <c r="B1126">
        <v>76</v>
      </c>
      <c r="C1126" s="24" t="s">
        <v>4081</v>
      </c>
      <c r="D1126" s="12">
        <v>1.1000000000000001</v>
      </c>
      <c r="E1126" s="13">
        <v>0.2</v>
      </c>
      <c r="F1126" s="7">
        <f t="shared" si="191"/>
        <v>5.5</v>
      </c>
      <c r="G1126" s="7">
        <f t="shared" si="184"/>
        <v>0.90000000000000013</v>
      </c>
      <c r="H1126" s="15">
        <f t="shared" si="185"/>
        <v>1.3</v>
      </c>
      <c r="I1126" s="11">
        <f>IFERROR(F1126/SQRT(F1126^2+U1126), "X")</f>
        <v>2.9589463605586133E-2</v>
      </c>
      <c r="J1126" s="32">
        <f>IFERROR(SQRT((1-I1126^2)/U1126), "X")</f>
        <v>5.3799024737429335E-3</v>
      </c>
      <c r="K1126" s="32">
        <f t="shared" si="186"/>
        <v>185.87697544343678</v>
      </c>
      <c r="L1126" s="8">
        <v>0</v>
      </c>
      <c r="M1126" s="9">
        <v>1</v>
      </c>
      <c r="N1126" s="8">
        <v>0</v>
      </c>
      <c r="O1126" s="9">
        <v>0</v>
      </c>
      <c r="P1126" s="9">
        <v>1</v>
      </c>
      <c r="Q1126" s="9">
        <v>0</v>
      </c>
      <c r="R1126" s="9">
        <v>0</v>
      </c>
      <c r="S1126" s="8">
        <v>34525</v>
      </c>
      <c r="T1126" s="9">
        <v>4</v>
      </c>
      <c r="U1126" s="9">
        <f t="shared" si="187"/>
        <v>34520</v>
      </c>
      <c r="V1126" s="9">
        <f>COUNTIF(B:B,B1126)</f>
        <v>10</v>
      </c>
      <c r="W1126" s="7">
        <v>8.39</v>
      </c>
      <c r="X1126" s="7">
        <f>BM1126-W1126-6</f>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192"/>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v>0</v>
      </c>
      <c r="BU1126" s="17">
        <v>0</v>
      </c>
      <c r="BV1126">
        <v>0</v>
      </c>
      <c r="BW1126">
        <v>0</v>
      </c>
      <c r="BX1126">
        <v>0</v>
      </c>
      <c r="BY1126" s="17">
        <v>1</v>
      </c>
      <c r="BZ1126">
        <v>0</v>
      </c>
      <c r="CA1126">
        <v>0</v>
      </c>
      <c r="CB1126">
        <v>0</v>
      </c>
      <c r="CC1126">
        <v>0</v>
      </c>
      <c r="CD1126" s="17">
        <v>0</v>
      </c>
      <c r="CE1126">
        <v>0</v>
      </c>
      <c r="CF1126">
        <v>0</v>
      </c>
      <c r="CG1126">
        <v>1</v>
      </c>
      <c r="CH1126">
        <v>1</v>
      </c>
      <c r="CI1126">
        <v>0</v>
      </c>
      <c r="CJ1126">
        <v>0</v>
      </c>
      <c r="CK1126">
        <v>0</v>
      </c>
      <c r="CL1126">
        <v>0</v>
      </c>
      <c r="CM1126">
        <v>0</v>
      </c>
      <c r="CN1126">
        <v>0</v>
      </c>
      <c r="CO1126">
        <v>1</v>
      </c>
      <c r="CP1126" s="17">
        <v>0</v>
      </c>
      <c r="CQ1126">
        <v>3.0070000000000001</v>
      </c>
      <c r="CR1126">
        <v>321</v>
      </c>
      <c r="CS1126">
        <v>1</v>
      </c>
      <c r="CT1126">
        <v>0</v>
      </c>
      <c r="CU1126">
        <v>16</v>
      </c>
      <c r="DA1126" s="33" t="s">
        <v>85</v>
      </c>
    </row>
    <row r="1127" spans="1:105" x14ac:dyDescent="0.25">
      <c r="A1127">
        <v>1126</v>
      </c>
      <c r="B1127">
        <v>76</v>
      </c>
      <c r="C1127" s="24" t="s">
        <v>4081</v>
      </c>
      <c r="D1127" s="12">
        <v>0.3</v>
      </c>
      <c r="E1127" s="13">
        <v>0.3</v>
      </c>
      <c r="F1127" s="7">
        <f t="shared" si="191"/>
        <v>1</v>
      </c>
      <c r="G1127" s="7">
        <f t="shared" si="184"/>
        <v>0</v>
      </c>
      <c r="H1127" s="15">
        <f t="shared" si="185"/>
        <v>0.6</v>
      </c>
      <c r="I1127" s="11">
        <f>IFERROR(F1127/SQRT(F1127^2+U1127), "X")</f>
        <v>5.3233678527649471E-3</v>
      </c>
      <c r="J1127" s="32">
        <f>IFERROR(SQRT((1-I1127^2)/U1127), "X")</f>
        <v>5.3233678527649471E-3</v>
      </c>
      <c r="K1127" s="32">
        <f t="shared" si="186"/>
        <v>187.85100478836944</v>
      </c>
      <c r="L1127" s="8">
        <v>0</v>
      </c>
      <c r="M1127" s="9">
        <v>1</v>
      </c>
      <c r="N1127" s="8">
        <v>0</v>
      </c>
      <c r="O1127" s="9">
        <v>0</v>
      </c>
      <c r="P1127" s="9">
        <v>1</v>
      </c>
      <c r="Q1127" s="9">
        <v>0</v>
      </c>
      <c r="R1127" s="9">
        <v>0</v>
      </c>
      <c r="S1127" s="8">
        <v>35292</v>
      </c>
      <c r="T1127" s="9">
        <v>4</v>
      </c>
      <c r="U1127" s="9">
        <f t="shared" si="187"/>
        <v>35287</v>
      </c>
      <c r="V1127" s="9">
        <f>COUNTIF(B:B,B1127)</f>
        <v>10</v>
      </c>
      <c r="W1127" s="7">
        <v>8.49</v>
      </c>
      <c r="X1127" s="7">
        <f>BM1127-W1127-6</f>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192"/>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v>0</v>
      </c>
      <c r="BU1127" s="17">
        <v>0</v>
      </c>
      <c r="BV1127">
        <v>0</v>
      </c>
      <c r="BW1127">
        <v>0</v>
      </c>
      <c r="BX1127">
        <v>0</v>
      </c>
      <c r="BY1127" s="17">
        <v>1</v>
      </c>
      <c r="BZ1127">
        <v>0</v>
      </c>
      <c r="CA1127">
        <v>0</v>
      </c>
      <c r="CB1127">
        <v>0</v>
      </c>
      <c r="CC1127">
        <v>0</v>
      </c>
      <c r="CD1127" s="17">
        <v>0</v>
      </c>
      <c r="CE1127">
        <v>0</v>
      </c>
      <c r="CF1127">
        <v>0</v>
      </c>
      <c r="CG1127">
        <v>1</v>
      </c>
      <c r="CH1127">
        <v>1</v>
      </c>
      <c r="CI1127">
        <v>0</v>
      </c>
      <c r="CJ1127">
        <v>0</v>
      </c>
      <c r="CK1127">
        <v>0</v>
      </c>
      <c r="CL1127">
        <v>0</v>
      </c>
      <c r="CM1127">
        <v>0</v>
      </c>
      <c r="CN1127">
        <v>0</v>
      </c>
      <c r="CO1127">
        <v>1</v>
      </c>
      <c r="CP1127" s="17">
        <v>0</v>
      </c>
      <c r="CQ1127">
        <v>3.0070000000000001</v>
      </c>
      <c r="CR1127">
        <v>321</v>
      </c>
      <c r="CS1127">
        <v>1</v>
      </c>
      <c r="CT1127">
        <v>0</v>
      </c>
      <c r="CU1127">
        <v>16</v>
      </c>
      <c r="DA1127" s="33" t="s">
        <v>85</v>
      </c>
    </row>
    <row r="1128" spans="1:105" x14ac:dyDescent="0.25">
      <c r="A1128">
        <v>1127</v>
      </c>
      <c r="B1128">
        <v>76</v>
      </c>
      <c r="C1128" s="24" t="s">
        <v>4081</v>
      </c>
      <c r="D1128" s="12">
        <v>1.4</v>
      </c>
      <c r="E1128" s="13">
        <v>0.2</v>
      </c>
      <c r="F1128" s="7">
        <f t="shared" si="191"/>
        <v>6.9999999999999991</v>
      </c>
      <c r="G1128" s="7">
        <f t="shared" si="184"/>
        <v>1.2</v>
      </c>
      <c r="H1128" s="15">
        <f t="shared" si="185"/>
        <v>1.5999999999999999</v>
      </c>
      <c r="I1128" s="11">
        <f>IFERROR(F1128/SQRT(F1128^2+U1128), "X")</f>
        <v>3.6535223046903396E-2</v>
      </c>
      <c r="J1128" s="32">
        <f>IFERROR(SQRT((1-I1128^2)/U1128), "X")</f>
        <v>5.219317578129057E-3</v>
      </c>
      <c r="K1128" s="32">
        <f t="shared" si="186"/>
        <v>191.59592897553958</v>
      </c>
      <c r="L1128" s="8">
        <v>0</v>
      </c>
      <c r="M1128" s="9">
        <v>1</v>
      </c>
      <c r="N1128" s="8">
        <v>0</v>
      </c>
      <c r="O1128" s="9">
        <v>0</v>
      </c>
      <c r="P1128" s="9">
        <v>1</v>
      </c>
      <c r="Q1128" s="9">
        <v>0</v>
      </c>
      <c r="R1128" s="9">
        <v>0</v>
      </c>
      <c r="S1128" s="8">
        <v>36665</v>
      </c>
      <c r="T1128" s="9">
        <v>4</v>
      </c>
      <c r="U1128" s="9">
        <f t="shared" si="187"/>
        <v>36660</v>
      </c>
      <c r="V1128" s="9">
        <f>COUNTIF(B:B,B1128)</f>
        <v>10</v>
      </c>
      <c r="W1128" s="7">
        <v>8.5299999999999994</v>
      </c>
      <c r="X1128" s="7">
        <f>BM1128-W1128-6</f>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192"/>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v>0</v>
      </c>
      <c r="BU1128" s="17">
        <v>0</v>
      </c>
      <c r="BV1128">
        <v>0</v>
      </c>
      <c r="BW1128">
        <v>0</v>
      </c>
      <c r="BX1128">
        <v>0</v>
      </c>
      <c r="BY1128" s="17">
        <v>1</v>
      </c>
      <c r="BZ1128">
        <v>0</v>
      </c>
      <c r="CA1128">
        <v>0</v>
      </c>
      <c r="CB1128">
        <v>0</v>
      </c>
      <c r="CC1128">
        <v>0</v>
      </c>
      <c r="CD1128" s="17">
        <v>0</v>
      </c>
      <c r="CE1128">
        <v>0</v>
      </c>
      <c r="CF1128">
        <v>0</v>
      </c>
      <c r="CG1128">
        <v>1</v>
      </c>
      <c r="CH1128">
        <v>1</v>
      </c>
      <c r="CI1128">
        <v>0</v>
      </c>
      <c r="CJ1128">
        <v>0</v>
      </c>
      <c r="CK1128">
        <v>0</v>
      </c>
      <c r="CL1128">
        <v>0</v>
      </c>
      <c r="CM1128">
        <v>0</v>
      </c>
      <c r="CN1128">
        <v>0</v>
      </c>
      <c r="CO1128">
        <v>1</v>
      </c>
      <c r="CP1128" s="17">
        <v>0</v>
      </c>
      <c r="CQ1128">
        <v>3.0070000000000001</v>
      </c>
      <c r="CR1128">
        <v>321</v>
      </c>
      <c r="CS1128">
        <v>1</v>
      </c>
      <c r="CT1128">
        <v>0</v>
      </c>
      <c r="CU1128">
        <v>16</v>
      </c>
      <c r="DA1128" s="33" t="s">
        <v>85</v>
      </c>
    </row>
    <row r="1129" spans="1:105" x14ac:dyDescent="0.25">
      <c r="A1129">
        <v>1128</v>
      </c>
      <c r="B1129">
        <v>76</v>
      </c>
      <c r="C1129" s="24" t="s">
        <v>4081</v>
      </c>
      <c r="D1129" s="12">
        <v>1.7</v>
      </c>
      <c r="E1129" s="13">
        <v>0.3</v>
      </c>
      <c r="F1129" s="7">
        <f t="shared" si="191"/>
        <v>5.666666666666667</v>
      </c>
      <c r="G1129" s="7">
        <f t="shared" si="184"/>
        <v>1.4</v>
      </c>
      <c r="H1129" s="15">
        <f t="shared" si="185"/>
        <v>2</v>
      </c>
      <c r="I1129" s="11">
        <f>IFERROR(F1129/SQRT(F1129^2+U1129), "X")</f>
        <v>3.0657016823745113E-2</v>
      </c>
      <c r="J1129" s="32">
        <f>IFERROR(SQRT((1-I1129^2)/U1129), "X")</f>
        <v>5.4100617924256076E-3</v>
      </c>
      <c r="K1129" s="32">
        <f t="shared" si="186"/>
        <v>184.84077231799026</v>
      </c>
      <c r="L1129" s="8">
        <v>0</v>
      </c>
      <c r="M1129" s="9">
        <v>1</v>
      </c>
      <c r="N1129" s="8">
        <v>0</v>
      </c>
      <c r="O1129" s="9">
        <v>0</v>
      </c>
      <c r="P1129" s="9">
        <v>1</v>
      </c>
      <c r="Q1129" s="9">
        <v>0</v>
      </c>
      <c r="R1129" s="9">
        <v>0</v>
      </c>
      <c r="S1129" s="8">
        <v>34139</v>
      </c>
      <c r="T1129" s="9">
        <v>4</v>
      </c>
      <c r="U1129" s="9">
        <f t="shared" si="187"/>
        <v>34134</v>
      </c>
      <c r="V1129" s="9">
        <f>COUNTIF(B:B,B1129)</f>
        <v>10</v>
      </c>
      <c r="W1129" s="7">
        <v>8.65</v>
      </c>
      <c r="X1129" s="7">
        <f>BM1129-W1129-6</f>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192"/>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v>0</v>
      </c>
      <c r="BU1129" s="17">
        <v>0</v>
      </c>
      <c r="BV1129">
        <v>0</v>
      </c>
      <c r="BW1129">
        <v>0</v>
      </c>
      <c r="BX1129">
        <v>0</v>
      </c>
      <c r="BY1129" s="17">
        <v>1</v>
      </c>
      <c r="BZ1129">
        <v>0</v>
      </c>
      <c r="CA1129">
        <v>0</v>
      </c>
      <c r="CB1129">
        <v>0</v>
      </c>
      <c r="CC1129">
        <v>0</v>
      </c>
      <c r="CD1129" s="17">
        <v>0</v>
      </c>
      <c r="CE1129">
        <v>0</v>
      </c>
      <c r="CF1129">
        <v>0</v>
      </c>
      <c r="CG1129">
        <v>1</v>
      </c>
      <c r="CH1129">
        <v>1</v>
      </c>
      <c r="CI1129">
        <v>0</v>
      </c>
      <c r="CJ1129">
        <v>0</v>
      </c>
      <c r="CK1129">
        <v>0</v>
      </c>
      <c r="CL1129">
        <v>0</v>
      </c>
      <c r="CM1129">
        <v>0</v>
      </c>
      <c r="CN1129">
        <v>0</v>
      </c>
      <c r="CO1129">
        <v>1</v>
      </c>
      <c r="CP1129" s="17">
        <v>0</v>
      </c>
      <c r="CQ1129">
        <v>3.0070000000000001</v>
      </c>
      <c r="CR1129">
        <v>321</v>
      </c>
      <c r="CS1129">
        <v>1</v>
      </c>
      <c r="CT1129">
        <v>0</v>
      </c>
      <c r="CU1129">
        <v>16</v>
      </c>
      <c r="DA1129" s="33" t="s">
        <v>85</v>
      </c>
    </row>
    <row r="1130" spans="1:105" x14ac:dyDescent="0.25">
      <c r="A1130">
        <v>1129</v>
      </c>
      <c r="B1130">
        <v>77</v>
      </c>
      <c r="C1130" s="24" t="s">
        <v>4085</v>
      </c>
      <c r="D1130" s="12">
        <v>7.15</v>
      </c>
      <c r="E1130" s="13">
        <v>2.19</v>
      </c>
      <c r="F1130" s="7">
        <f t="shared" si="191"/>
        <v>3.2648401826484021</v>
      </c>
      <c r="G1130" s="7">
        <f t="shared" si="184"/>
        <v>4.9600000000000009</v>
      </c>
      <c r="H1130" s="15">
        <f t="shared" si="185"/>
        <v>9.34</v>
      </c>
      <c r="I1130" s="11">
        <f>IFERROR(F1130/SQRT(F1130^2+U1130), "X")</f>
        <v>6.5664947449103166E-3</v>
      </c>
      <c r="J1130" s="32">
        <f>IFERROR(SQRT((1-I1130^2)/U1130), "X")</f>
        <v>2.0112760127767261E-3</v>
      </c>
      <c r="K1130" s="32">
        <f t="shared" si="186"/>
        <v>497.19680125823243</v>
      </c>
      <c r="L1130" s="8">
        <v>1</v>
      </c>
      <c r="M1130" s="9">
        <v>0</v>
      </c>
      <c r="N1130" s="8">
        <v>0</v>
      </c>
      <c r="O1130" s="9">
        <v>0</v>
      </c>
      <c r="P1130" s="9">
        <v>0</v>
      </c>
      <c r="Q1130" s="9">
        <v>1</v>
      </c>
      <c r="R1130" s="9">
        <v>0</v>
      </c>
      <c r="S1130" s="8">
        <v>247199</v>
      </c>
      <c r="T1130" s="9">
        <v>4</v>
      </c>
      <c r="U1130" s="9">
        <f t="shared" si="187"/>
        <v>247194</v>
      </c>
      <c r="V1130" s="9">
        <f>COUNTIF(B:B,B1130)</f>
        <v>28</v>
      </c>
      <c r="W1130" s="7">
        <v>12.79</v>
      </c>
      <c r="X1130" s="7">
        <f>BM1130-W1130-6</f>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193">(1-$AM1130-$AN1130)/2</f>
        <v>0.11499999999999999</v>
      </c>
      <c r="AL1130" s="32">
        <f t="shared" si="193"/>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v>0</v>
      </c>
      <c r="BU1130" s="17">
        <v>1</v>
      </c>
      <c r="BV1130">
        <v>0</v>
      </c>
      <c r="BW1130">
        <v>0</v>
      </c>
      <c r="BX1130">
        <v>1</v>
      </c>
      <c r="BY1130" s="17">
        <v>0</v>
      </c>
      <c r="BZ1130">
        <v>0</v>
      </c>
      <c r="CA1130">
        <v>0</v>
      </c>
      <c r="CB1130">
        <v>0</v>
      </c>
      <c r="CC1130">
        <v>0</v>
      </c>
      <c r="CD1130" s="17">
        <v>1</v>
      </c>
      <c r="CE1130">
        <v>1</v>
      </c>
      <c r="CF1130">
        <v>1</v>
      </c>
      <c r="CG1130">
        <v>0</v>
      </c>
      <c r="CH1130">
        <v>0</v>
      </c>
      <c r="CI1130">
        <v>1</v>
      </c>
      <c r="CJ1130">
        <v>0</v>
      </c>
      <c r="CK1130">
        <v>0</v>
      </c>
      <c r="CL1130">
        <v>1</v>
      </c>
      <c r="CM1130">
        <v>0</v>
      </c>
      <c r="CN1130">
        <v>0</v>
      </c>
      <c r="CO1130">
        <v>1</v>
      </c>
      <c r="CP1130" s="17">
        <v>0</v>
      </c>
      <c r="CQ1130">
        <v>3.0920000000000001</v>
      </c>
      <c r="CR1130">
        <v>3590</v>
      </c>
      <c r="CS1130">
        <v>1</v>
      </c>
      <c r="CT1130">
        <v>0</v>
      </c>
      <c r="CU1130">
        <v>12</v>
      </c>
      <c r="DA1130" s="33" t="s">
        <v>85</v>
      </c>
    </row>
    <row r="1131" spans="1:105" x14ac:dyDescent="0.25">
      <c r="A1131">
        <v>1130</v>
      </c>
      <c r="B1131">
        <v>77</v>
      </c>
      <c r="C1131" s="24" t="s">
        <v>4085</v>
      </c>
      <c r="D1131" s="12">
        <v>8.01</v>
      </c>
      <c r="E1131" s="13">
        <v>0.04</v>
      </c>
      <c r="F1131" s="7">
        <f t="shared" si="191"/>
        <v>200.25</v>
      </c>
      <c r="G1131" s="7">
        <f t="shared" si="184"/>
        <v>7.97</v>
      </c>
      <c r="H1131" s="15">
        <f t="shared" si="185"/>
        <v>8.0499999999999989</v>
      </c>
      <c r="I1131" s="11">
        <f>IFERROR(F1131/SQRT(F1131^2+U1131), "X")</f>
        <v>0.37360200604099453</v>
      </c>
      <c r="J1131" s="32">
        <f>IFERROR(SQRT((1-I1131^2)/U1131), "X")</f>
        <v>1.8656779327889863E-3</v>
      </c>
      <c r="K1131" s="32">
        <f t="shared" si="186"/>
        <v>535.99819262754977</v>
      </c>
      <c r="L1131" s="8">
        <v>1</v>
      </c>
      <c r="M1131" s="9">
        <v>0</v>
      </c>
      <c r="N1131" s="8">
        <v>0</v>
      </c>
      <c r="O1131" s="9">
        <v>0</v>
      </c>
      <c r="P1131" s="9">
        <v>0</v>
      </c>
      <c r="Q1131" s="9">
        <v>1</v>
      </c>
      <c r="R1131" s="9">
        <v>0</v>
      </c>
      <c r="S1131" s="8">
        <v>247199</v>
      </c>
      <c r="T1131" s="9">
        <v>4</v>
      </c>
      <c r="U1131" s="9">
        <f t="shared" si="187"/>
        <v>247194</v>
      </c>
      <c r="V1131" s="9">
        <f>COUNTIF(B:B,B1131)</f>
        <v>28</v>
      </c>
      <c r="W1131" s="7">
        <v>12.79</v>
      </c>
      <c r="X1131" s="7">
        <f>BM1131-W1131-6</f>
        <v>35.71</v>
      </c>
      <c r="Y1131" s="9">
        <v>1</v>
      </c>
      <c r="Z1131" s="9">
        <v>0</v>
      </c>
      <c r="AA1131" s="9">
        <v>0</v>
      </c>
      <c r="AB1131" s="9">
        <v>0</v>
      </c>
      <c r="AC1131" s="9">
        <v>1</v>
      </c>
      <c r="AD1131" s="29">
        <v>0</v>
      </c>
      <c r="AE1131" s="9">
        <v>0</v>
      </c>
      <c r="AF1131" s="9">
        <v>1</v>
      </c>
      <c r="AG1131" s="29">
        <v>0</v>
      </c>
      <c r="AH1131" s="9">
        <v>1</v>
      </c>
      <c r="AI1131" s="29">
        <v>0</v>
      </c>
      <c r="AJ1131" s="20">
        <v>1970</v>
      </c>
      <c r="AK1131" s="32">
        <f t="shared" si="193"/>
        <v>0.11499999999999999</v>
      </c>
      <c r="AL1131" s="32">
        <f t="shared" si="193"/>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v>0</v>
      </c>
      <c r="BU1131" s="17">
        <v>0</v>
      </c>
      <c r="BV1131">
        <v>0</v>
      </c>
      <c r="BW1131">
        <v>0</v>
      </c>
      <c r="BX1131">
        <v>1</v>
      </c>
      <c r="BY1131" s="17">
        <v>0</v>
      </c>
      <c r="BZ1131">
        <v>0</v>
      </c>
      <c r="CA1131">
        <v>0</v>
      </c>
      <c r="CB1131">
        <v>0</v>
      </c>
      <c r="CC1131">
        <v>0</v>
      </c>
      <c r="CD1131" s="17">
        <v>0</v>
      </c>
      <c r="CE1131">
        <v>1</v>
      </c>
      <c r="CF1131">
        <v>1</v>
      </c>
      <c r="CG1131">
        <v>0</v>
      </c>
      <c r="CH1131">
        <v>0</v>
      </c>
      <c r="CI1131">
        <v>1</v>
      </c>
      <c r="CJ1131">
        <v>0</v>
      </c>
      <c r="CK1131">
        <v>0</v>
      </c>
      <c r="CL1131">
        <v>1</v>
      </c>
      <c r="CM1131">
        <v>0</v>
      </c>
      <c r="CN1131">
        <v>0</v>
      </c>
      <c r="CO1131">
        <v>1</v>
      </c>
      <c r="CP1131" s="17">
        <v>0</v>
      </c>
      <c r="CQ1131">
        <v>3.0920000000000001</v>
      </c>
      <c r="CR1131">
        <v>3590</v>
      </c>
      <c r="CS1131">
        <v>1</v>
      </c>
      <c r="CT1131">
        <v>0</v>
      </c>
      <c r="CU1131">
        <v>12</v>
      </c>
      <c r="DA1131" s="33" t="s">
        <v>85</v>
      </c>
    </row>
    <row r="1132" spans="1:105" x14ac:dyDescent="0.25">
      <c r="A1132">
        <v>1131</v>
      </c>
      <c r="B1132">
        <v>77</v>
      </c>
      <c r="C1132" s="24" t="s">
        <v>4085</v>
      </c>
      <c r="D1132" s="12">
        <v>10.199999999999999</v>
      </c>
      <c r="E1132" s="13">
        <v>2.39</v>
      </c>
      <c r="F1132" s="7">
        <f t="shared" si="191"/>
        <v>4.2677824267782425</v>
      </c>
      <c r="G1132" s="7">
        <f t="shared" si="184"/>
        <v>7.8099999999999987</v>
      </c>
      <c r="H1132" s="15">
        <f t="shared" si="185"/>
        <v>12.59</v>
      </c>
      <c r="I1132" s="11">
        <f>IFERROR(F1132/SQRT(F1132^2+U1132), "X")</f>
        <v>7.457304732321892E-3</v>
      </c>
      <c r="J1132" s="32">
        <f>IFERROR(SQRT((1-I1132^2)/U1132), "X")</f>
        <v>1.7473488539460121E-3</v>
      </c>
      <c r="K1132" s="32">
        <f t="shared" si="186"/>
        <v>572.29556521682252</v>
      </c>
      <c r="L1132" s="8">
        <v>1</v>
      </c>
      <c r="M1132" s="9">
        <v>0</v>
      </c>
      <c r="N1132" s="8">
        <v>0</v>
      </c>
      <c r="O1132" s="9">
        <v>0</v>
      </c>
      <c r="P1132" s="9">
        <v>0</v>
      </c>
      <c r="Q1132" s="9">
        <v>1</v>
      </c>
      <c r="R1132" s="9">
        <v>0</v>
      </c>
      <c r="S1132" s="8">
        <v>327509</v>
      </c>
      <c r="T1132" s="9">
        <v>4</v>
      </c>
      <c r="U1132" s="9">
        <f t="shared" si="187"/>
        <v>327504</v>
      </c>
      <c r="V1132" s="9">
        <f>COUNTIF(B:B,B1132)</f>
        <v>28</v>
      </c>
      <c r="W1132" s="7">
        <v>12.79</v>
      </c>
      <c r="X1132" s="7">
        <f>BM1132-W1132-6</f>
        <v>35.71</v>
      </c>
      <c r="Y1132" s="9">
        <v>1</v>
      </c>
      <c r="Z1132" s="9">
        <v>0</v>
      </c>
      <c r="AA1132" s="9">
        <v>0</v>
      </c>
      <c r="AB1132" s="9">
        <v>0</v>
      </c>
      <c r="AC1132" s="9">
        <v>1</v>
      </c>
      <c r="AD1132" s="29">
        <v>0</v>
      </c>
      <c r="AE1132" s="9">
        <v>0</v>
      </c>
      <c r="AF1132" s="9">
        <v>1</v>
      </c>
      <c r="AG1132" s="29">
        <v>0</v>
      </c>
      <c r="AH1132" s="9">
        <v>1</v>
      </c>
      <c r="AI1132" s="29">
        <v>0</v>
      </c>
      <c r="AJ1132" s="20">
        <v>1970</v>
      </c>
      <c r="AK1132" s="32">
        <f t="shared" si="193"/>
        <v>0.11499999999999999</v>
      </c>
      <c r="AL1132" s="32">
        <f t="shared" si="193"/>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v>0</v>
      </c>
      <c r="BU1132" s="17">
        <v>1</v>
      </c>
      <c r="BV1132">
        <v>0</v>
      </c>
      <c r="BW1132">
        <v>0</v>
      </c>
      <c r="BX1132">
        <v>1</v>
      </c>
      <c r="BY1132" s="17">
        <v>0</v>
      </c>
      <c r="BZ1132">
        <v>0</v>
      </c>
      <c r="CA1132">
        <v>0</v>
      </c>
      <c r="CB1132">
        <v>0</v>
      </c>
      <c r="CC1132">
        <v>0</v>
      </c>
      <c r="CD1132" s="17">
        <v>1</v>
      </c>
      <c r="CE1132">
        <v>1</v>
      </c>
      <c r="CF1132">
        <v>1</v>
      </c>
      <c r="CG1132">
        <v>0</v>
      </c>
      <c r="CH1132">
        <v>0</v>
      </c>
      <c r="CI1132">
        <v>1</v>
      </c>
      <c r="CJ1132">
        <v>0</v>
      </c>
      <c r="CK1132">
        <v>0</v>
      </c>
      <c r="CL1132">
        <v>1</v>
      </c>
      <c r="CM1132">
        <v>0</v>
      </c>
      <c r="CN1132">
        <v>0</v>
      </c>
      <c r="CO1132">
        <v>1</v>
      </c>
      <c r="CP1132" s="17">
        <v>0</v>
      </c>
      <c r="CQ1132">
        <v>3.0920000000000001</v>
      </c>
      <c r="CR1132">
        <v>3590</v>
      </c>
      <c r="CS1132">
        <v>1</v>
      </c>
      <c r="CT1132">
        <v>0</v>
      </c>
      <c r="CU1132">
        <v>12</v>
      </c>
      <c r="DA1132" s="33" t="s">
        <v>85</v>
      </c>
    </row>
    <row r="1133" spans="1:105" x14ac:dyDescent="0.25">
      <c r="A1133">
        <v>1132</v>
      </c>
      <c r="B1133">
        <v>77</v>
      </c>
      <c r="C1133" s="24" t="s">
        <v>4085</v>
      </c>
      <c r="D1133" s="12">
        <v>7.09</v>
      </c>
      <c r="E1133" s="13">
        <v>0.03</v>
      </c>
      <c r="F1133" s="7">
        <f t="shared" si="191"/>
        <v>236.33333333333334</v>
      </c>
      <c r="G1133" s="7">
        <f t="shared" si="184"/>
        <v>7.06</v>
      </c>
      <c r="H1133" s="15">
        <f t="shared" si="185"/>
        <v>7.12</v>
      </c>
      <c r="I1133" s="11">
        <f>IFERROR(F1133/SQRT(F1133^2+U1133), "X")</f>
        <v>0.38170076453554541</v>
      </c>
      <c r="J1133" s="32">
        <f>IFERROR(SQRT((1-I1133^2)/U1133), "X")</f>
        <v>1.6150949134085138E-3</v>
      </c>
      <c r="K1133" s="32">
        <f t="shared" si="186"/>
        <v>619.15865853950913</v>
      </c>
      <c r="L1133" s="8">
        <v>1</v>
      </c>
      <c r="M1133" s="9">
        <v>0</v>
      </c>
      <c r="N1133" s="8">
        <v>0</v>
      </c>
      <c r="O1133" s="9">
        <v>0</v>
      </c>
      <c r="P1133" s="9">
        <v>0</v>
      </c>
      <c r="Q1133" s="9">
        <v>1</v>
      </c>
      <c r="R1133" s="9">
        <v>0</v>
      </c>
      <c r="S1133" s="8">
        <v>327509</v>
      </c>
      <c r="T1133" s="9">
        <v>4</v>
      </c>
      <c r="U1133" s="9">
        <f t="shared" si="187"/>
        <v>327504</v>
      </c>
      <c r="V1133" s="9">
        <f>COUNTIF(B:B,B1133)</f>
        <v>28</v>
      </c>
      <c r="W1133" s="7">
        <v>12.79</v>
      </c>
      <c r="X1133" s="7">
        <f>BM1133-W1133-6</f>
        <v>35.71</v>
      </c>
      <c r="Y1133" s="9">
        <v>1</v>
      </c>
      <c r="Z1133" s="9">
        <v>0</v>
      </c>
      <c r="AA1133" s="9">
        <v>0</v>
      </c>
      <c r="AB1133" s="9">
        <v>0</v>
      </c>
      <c r="AC1133" s="9">
        <v>1</v>
      </c>
      <c r="AD1133" s="29">
        <v>0</v>
      </c>
      <c r="AE1133" s="9">
        <v>0</v>
      </c>
      <c r="AF1133" s="9">
        <v>1</v>
      </c>
      <c r="AG1133" s="29">
        <v>0</v>
      </c>
      <c r="AH1133" s="9">
        <v>1</v>
      </c>
      <c r="AI1133" s="29">
        <v>0</v>
      </c>
      <c r="AJ1133" s="20">
        <v>1970</v>
      </c>
      <c r="AK1133" s="32">
        <f t="shared" si="193"/>
        <v>0.11499999999999999</v>
      </c>
      <c r="AL1133" s="32">
        <f t="shared" si="193"/>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v>0</v>
      </c>
      <c r="BU1133" s="17">
        <v>0</v>
      </c>
      <c r="BV1133">
        <v>0</v>
      </c>
      <c r="BW1133">
        <v>0</v>
      </c>
      <c r="BX1133">
        <v>1</v>
      </c>
      <c r="BY1133" s="17">
        <v>0</v>
      </c>
      <c r="BZ1133">
        <v>0</v>
      </c>
      <c r="CA1133">
        <v>0</v>
      </c>
      <c r="CB1133">
        <v>0</v>
      </c>
      <c r="CC1133">
        <v>0</v>
      </c>
      <c r="CD1133" s="17">
        <v>0</v>
      </c>
      <c r="CE1133">
        <v>1</v>
      </c>
      <c r="CF1133">
        <v>1</v>
      </c>
      <c r="CG1133">
        <v>0</v>
      </c>
      <c r="CH1133">
        <v>0</v>
      </c>
      <c r="CI1133">
        <v>1</v>
      </c>
      <c r="CJ1133">
        <v>0</v>
      </c>
      <c r="CK1133">
        <v>0</v>
      </c>
      <c r="CL1133">
        <v>1</v>
      </c>
      <c r="CM1133">
        <v>0</v>
      </c>
      <c r="CN1133">
        <v>0</v>
      </c>
      <c r="CO1133">
        <v>1</v>
      </c>
      <c r="CP1133" s="17">
        <v>0</v>
      </c>
      <c r="CQ1133">
        <v>3.0920000000000001</v>
      </c>
      <c r="CR1133">
        <v>3590</v>
      </c>
      <c r="CS1133">
        <v>1</v>
      </c>
      <c r="CT1133">
        <v>0</v>
      </c>
      <c r="CU1133">
        <v>12</v>
      </c>
      <c r="DA1133" s="33" t="s">
        <v>85</v>
      </c>
    </row>
    <row r="1134" spans="1:105" x14ac:dyDescent="0.25">
      <c r="A1134">
        <v>1133</v>
      </c>
      <c r="B1134">
        <v>77</v>
      </c>
      <c r="C1134" s="24" t="s">
        <v>4085</v>
      </c>
      <c r="D1134" s="12">
        <v>5.73</v>
      </c>
      <c r="E1134" s="13">
        <v>0.03</v>
      </c>
      <c r="F1134" s="7">
        <f t="shared" si="191"/>
        <v>191.00000000000003</v>
      </c>
      <c r="G1134" s="7">
        <f t="shared" si="184"/>
        <v>5.7</v>
      </c>
      <c r="H1134" s="15">
        <f t="shared" si="185"/>
        <v>5.7600000000000007</v>
      </c>
      <c r="I1134" s="11">
        <f>IFERROR(F1134/SQRT(F1134^2+U1134), "X")</f>
        <v>0.26400865684112146</v>
      </c>
      <c r="J1134" s="32">
        <f>IFERROR(SQRT((1-I1134^2)/U1134), "X")</f>
        <v>1.3822442766550861E-3</v>
      </c>
      <c r="K1134" s="32">
        <f t="shared" si="186"/>
        <v>723.4611254241654</v>
      </c>
      <c r="L1134" s="8">
        <v>1</v>
      </c>
      <c r="M1134" s="9">
        <v>0</v>
      </c>
      <c r="N1134" s="8">
        <v>0</v>
      </c>
      <c r="O1134" s="9">
        <v>0</v>
      </c>
      <c r="P1134" s="9">
        <v>0</v>
      </c>
      <c r="Q1134" s="9">
        <v>1</v>
      </c>
      <c r="R1134" s="9">
        <v>0</v>
      </c>
      <c r="S1134" s="8">
        <v>486926</v>
      </c>
      <c r="T1134" s="9">
        <v>10</v>
      </c>
      <c r="U1134" s="9">
        <f t="shared" si="187"/>
        <v>486915</v>
      </c>
      <c r="V1134" s="9">
        <f>COUNTIF(B:B,B1134)</f>
        <v>28</v>
      </c>
      <c r="W1134" s="7">
        <v>13.56</v>
      </c>
      <c r="X1134" s="7">
        <f>BM1134-W1134-6</f>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193"/>
        <v>6.9999999999999979E-2</v>
      </c>
      <c r="AL1134" s="32">
        <f t="shared" si="193"/>
        <v>6.9999999999999979E-2</v>
      </c>
      <c r="AM1134" s="32">
        <f t="shared" ref="AM1134:AM1141" si="194">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v>0</v>
      </c>
      <c r="BU1134" s="17">
        <v>0</v>
      </c>
      <c r="BV1134">
        <v>0</v>
      </c>
      <c r="BW1134">
        <v>0</v>
      </c>
      <c r="BX1134">
        <v>1</v>
      </c>
      <c r="BY1134" s="17">
        <v>0</v>
      </c>
      <c r="BZ1134">
        <v>0</v>
      </c>
      <c r="CA1134">
        <v>0</v>
      </c>
      <c r="CB1134">
        <v>0</v>
      </c>
      <c r="CC1134">
        <v>0</v>
      </c>
      <c r="CD1134" s="17">
        <v>0</v>
      </c>
      <c r="CE1134">
        <v>0</v>
      </c>
      <c r="CF1134">
        <v>0</v>
      </c>
      <c r="CG1134">
        <v>0</v>
      </c>
      <c r="CH1134">
        <v>0</v>
      </c>
      <c r="CI1134">
        <v>0</v>
      </c>
      <c r="CJ1134">
        <v>0</v>
      </c>
      <c r="CK1134">
        <v>0</v>
      </c>
      <c r="CL1134">
        <v>1</v>
      </c>
      <c r="CM1134">
        <v>0</v>
      </c>
      <c r="CN1134">
        <v>0</v>
      </c>
      <c r="CO1134">
        <v>0</v>
      </c>
      <c r="CP1134" s="17">
        <v>0</v>
      </c>
      <c r="CQ1134">
        <v>3.0920000000000001</v>
      </c>
      <c r="CR1134">
        <v>3590</v>
      </c>
      <c r="CS1134">
        <v>1</v>
      </c>
      <c r="CT1134">
        <v>0</v>
      </c>
      <c r="CU1134">
        <v>12</v>
      </c>
      <c r="DA1134" s="33" t="s">
        <v>85</v>
      </c>
    </row>
    <row r="1135" spans="1:105" x14ac:dyDescent="0.25">
      <c r="A1135">
        <v>1134</v>
      </c>
      <c r="B1135">
        <v>77</v>
      </c>
      <c r="C1135" s="24" t="s">
        <v>4085</v>
      </c>
      <c r="D1135" s="12">
        <v>5.53</v>
      </c>
      <c r="E1135" s="13">
        <v>1.38</v>
      </c>
      <c r="F1135" s="7">
        <f t="shared" ref="F1135:F1157" si="195">D1135/E1135</f>
        <v>4.0072463768115947</v>
      </c>
      <c r="G1135" s="7">
        <f t="shared" si="184"/>
        <v>4.1500000000000004</v>
      </c>
      <c r="H1135" s="15">
        <f t="shared" si="185"/>
        <v>6.91</v>
      </c>
      <c r="I1135" s="11">
        <f>IFERROR(F1135/SQRT(F1135^2+U1135), "X")</f>
        <v>5.7426494566007805E-3</v>
      </c>
      <c r="J1135" s="32">
        <f>IFERROR(SQRT((1-I1135^2)/U1135), "X")</f>
        <v>1.4330662296761442E-3</v>
      </c>
      <c r="K1135" s="32">
        <f t="shared" si="186"/>
        <v>697.80445543398787</v>
      </c>
      <c r="L1135" s="8">
        <v>1</v>
      </c>
      <c r="M1135" s="9">
        <v>0</v>
      </c>
      <c r="N1135" s="8">
        <v>0</v>
      </c>
      <c r="O1135" s="9">
        <v>0</v>
      </c>
      <c r="P1135" s="9">
        <v>0</v>
      </c>
      <c r="Q1135" s="9">
        <v>1</v>
      </c>
      <c r="R1135" s="9">
        <v>0</v>
      </c>
      <c r="S1135" s="8">
        <v>486926</v>
      </c>
      <c r="T1135" s="9">
        <v>10</v>
      </c>
      <c r="U1135" s="9">
        <f t="shared" si="187"/>
        <v>486915</v>
      </c>
      <c r="V1135" s="9">
        <f>COUNTIF(B:B,B1135)</f>
        <v>28</v>
      </c>
      <c r="W1135" s="7">
        <v>13.56</v>
      </c>
      <c r="X1135" s="7">
        <f>BM1135-W1135-6</f>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193"/>
        <v>6.9999999999999979E-2</v>
      </c>
      <c r="AL1135" s="32">
        <f t="shared" si="193"/>
        <v>6.9999999999999979E-2</v>
      </c>
      <c r="AM1135" s="32">
        <f t="shared" si="194"/>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0</v>
      </c>
      <c r="BR1135">
        <v>1</v>
      </c>
      <c r="BS1135">
        <v>0</v>
      </c>
      <c r="BT1135">
        <v>0</v>
      </c>
      <c r="BU1135" s="17">
        <v>0</v>
      </c>
      <c r="BV1135">
        <v>0</v>
      </c>
      <c r="BW1135">
        <v>0</v>
      </c>
      <c r="BX1135">
        <v>1</v>
      </c>
      <c r="BY1135" s="17">
        <v>0</v>
      </c>
      <c r="BZ1135">
        <v>0</v>
      </c>
      <c r="CA1135">
        <v>0</v>
      </c>
      <c r="CB1135">
        <v>0</v>
      </c>
      <c r="CC1135">
        <v>0</v>
      </c>
      <c r="CD1135" s="17">
        <v>0</v>
      </c>
      <c r="CE1135">
        <v>0</v>
      </c>
      <c r="CF1135">
        <v>0</v>
      </c>
      <c r="CG1135">
        <v>0</v>
      </c>
      <c r="CH1135">
        <v>0</v>
      </c>
      <c r="CI1135">
        <v>0</v>
      </c>
      <c r="CJ1135">
        <v>0</v>
      </c>
      <c r="CK1135">
        <v>0</v>
      </c>
      <c r="CL1135">
        <v>1</v>
      </c>
      <c r="CM1135">
        <v>0</v>
      </c>
      <c r="CN1135">
        <v>0</v>
      </c>
      <c r="CO1135">
        <v>0</v>
      </c>
      <c r="CP1135" s="17">
        <v>0</v>
      </c>
      <c r="CQ1135">
        <v>3.0920000000000001</v>
      </c>
      <c r="CR1135">
        <v>3590</v>
      </c>
      <c r="CS1135">
        <v>1</v>
      </c>
      <c r="CT1135">
        <v>0</v>
      </c>
      <c r="CU1135">
        <v>12</v>
      </c>
      <c r="DA1135" s="33" t="s">
        <v>85</v>
      </c>
    </row>
    <row r="1136" spans="1:105" x14ac:dyDescent="0.25">
      <c r="A1136">
        <v>1135</v>
      </c>
      <c r="B1136">
        <v>77</v>
      </c>
      <c r="C1136" s="24" t="s">
        <v>4085</v>
      </c>
      <c r="D1136" s="12">
        <v>5.73</v>
      </c>
      <c r="E1136" s="13">
        <v>0.03</v>
      </c>
      <c r="F1136" s="7">
        <f t="shared" si="195"/>
        <v>191.00000000000003</v>
      </c>
      <c r="G1136" s="7">
        <f t="shared" si="184"/>
        <v>5.7</v>
      </c>
      <c r="H1136" s="15">
        <f t="shared" si="185"/>
        <v>5.7600000000000007</v>
      </c>
      <c r="I1136" s="11">
        <f>IFERROR(F1136/SQRT(F1136^2+U1136), "X")</f>
        <v>0.26400916125730628</v>
      </c>
      <c r="J1136" s="32">
        <f>IFERROR(SQRT((1-I1136^2)/U1136), "X")</f>
        <v>1.3822469175775196E-3</v>
      </c>
      <c r="K1136" s="32">
        <f t="shared" si="186"/>
        <v>723.45974317856837</v>
      </c>
      <c r="L1136" s="8">
        <v>1</v>
      </c>
      <c r="M1136" s="9">
        <v>0</v>
      </c>
      <c r="N1136" s="8">
        <v>0</v>
      </c>
      <c r="O1136" s="9">
        <v>0</v>
      </c>
      <c r="P1136" s="9">
        <v>0</v>
      </c>
      <c r="Q1136" s="9">
        <v>1</v>
      </c>
      <c r="R1136" s="9">
        <v>0</v>
      </c>
      <c r="S1136" s="8">
        <v>486926</v>
      </c>
      <c r="T1136" s="9">
        <v>12</v>
      </c>
      <c r="U1136" s="9">
        <f t="shared" si="187"/>
        <v>486913</v>
      </c>
      <c r="V1136" s="9">
        <f>COUNTIF(B:B,B1136)</f>
        <v>28</v>
      </c>
      <c r="W1136" s="7">
        <v>13.56</v>
      </c>
      <c r="X1136" s="7">
        <f>BM1136-W1136-6</f>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193"/>
        <v>6.9999999999999979E-2</v>
      </c>
      <c r="AL1136" s="32">
        <f t="shared" si="193"/>
        <v>6.9999999999999979E-2</v>
      </c>
      <c r="AM1136" s="32">
        <f t="shared" si="194"/>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v>0</v>
      </c>
      <c r="BU1136" s="17">
        <v>0</v>
      </c>
      <c r="BV1136">
        <v>0</v>
      </c>
      <c r="BW1136">
        <v>0</v>
      </c>
      <c r="BX1136">
        <v>1</v>
      </c>
      <c r="BY1136" s="17">
        <v>0</v>
      </c>
      <c r="BZ1136">
        <v>0</v>
      </c>
      <c r="CA1136">
        <v>0</v>
      </c>
      <c r="CB1136">
        <v>0</v>
      </c>
      <c r="CC1136">
        <v>0</v>
      </c>
      <c r="CD1136" s="17">
        <v>0</v>
      </c>
      <c r="CE1136">
        <v>1</v>
      </c>
      <c r="CF1136">
        <v>1</v>
      </c>
      <c r="CG1136">
        <v>0</v>
      </c>
      <c r="CH1136">
        <v>0</v>
      </c>
      <c r="CI1136">
        <v>0</v>
      </c>
      <c r="CJ1136">
        <v>0</v>
      </c>
      <c r="CK1136">
        <v>0</v>
      </c>
      <c r="CL1136">
        <v>1</v>
      </c>
      <c r="CM1136">
        <v>0</v>
      </c>
      <c r="CN1136">
        <v>0</v>
      </c>
      <c r="CO1136">
        <v>0</v>
      </c>
      <c r="CP1136" s="17">
        <v>0</v>
      </c>
      <c r="CQ1136">
        <v>3.0920000000000001</v>
      </c>
      <c r="CR1136">
        <v>3590</v>
      </c>
      <c r="CS1136">
        <v>1</v>
      </c>
      <c r="CT1136">
        <v>0</v>
      </c>
      <c r="CU1136">
        <v>12</v>
      </c>
      <c r="DA1136" s="33" t="s">
        <v>85</v>
      </c>
    </row>
    <row r="1137" spans="1:105" x14ac:dyDescent="0.25">
      <c r="A1137">
        <v>1136</v>
      </c>
      <c r="B1137">
        <v>77</v>
      </c>
      <c r="C1137" s="24" t="s">
        <v>4085</v>
      </c>
      <c r="D1137" s="12">
        <v>9.48</v>
      </c>
      <c r="E1137" s="13">
        <v>2.23</v>
      </c>
      <c r="F1137" s="7">
        <f t="shared" si="195"/>
        <v>4.2511210762331837</v>
      </c>
      <c r="G1137" s="7">
        <f t="shared" si="184"/>
        <v>7.25</v>
      </c>
      <c r="H1137" s="15">
        <f t="shared" si="185"/>
        <v>11.71</v>
      </c>
      <c r="I1137" s="11">
        <f>IFERROR(F1137/SQRT(F1137^2+U1137), "X")</f>
        <v>6.0921379649921765E-3</v>
      </c>
      <c r="J1137" s="32">
        <f>IFERROR(SQRT((1-I1137^2)/U1137), "X")</f>
        <v>1.4330662090646156E-3</v>
      </c>
      <c r="K1137" s="32">
        <f t="shared" si="186"/>
        <v>697.80446547038139</v>
      </c>
      <c r="L1137" s="8">
        <v>1</v>
      </c>
      <c r="M1137" s="9">
        <v>0</v>
      </c>
      <c r="N1137" s="8">
        <v>0</v>
      </c>
      <c r="O1137" s="9">
        <v>0</v>
      </c>
      <c r="P1137" s="9">
        <v>0</v>
      </c>
      <c r="Q1137" s="9">
        <v>1</v>
      </c>
      <c r="R1137" s="9">
        <v>0</v>
      </c>
      <c r="S1137" s="8">
        <v>486926</v>
      </c>
      <c r="T1137" s="9">
        <v>12</v>
      </c>
      <c r="U1137" s="9">
        <f t="shared" si="187"/>
        <v>486913</v>
      </c>
      <c r="V1137" s="9">
        <f>COUNTIF(B:B,B1137)</f>
        <v>28</v>
      </c>
      <c r="W1137" s="7">
        <v>13.56</v>
      </c>
      <c r="X1137" s="7">
        <f>BM1137-W1137-6</f>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193"/>
        <v>6.9999999999999979E-2</v>
      </c>
      <c r="AL1137" s="32">
        <f t="shared" si="193"/>
        <v>6.9999999999999979E-2</v>
      </c>
      <c r="AM1137" s="32">
        <f t="shared" si="194"/>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0</v>
      </c>
      <c r="BR1137">
        <v>1</v>
      </c>
      <c r="BS1137">
        <v>0</v>
      </c>
      <c r="BT1137">
        <v>0</v>
      </c>
      <c r="BU1137" s="17">
        <v>0</v>
      </c>
      <c r="BV1137">
        <v>0</v>
      </c>
      <c r="BW1137">
        <v>0</v>
      </c>
      <c r="BX1137">
        <v>1</v>
      </c>
      <c r="BY1137" s="17">
        <v>0</v>
      </c>
      <c r="BZ1137">
        <v>0</v>
      </c>
      <c r="CA1137">
        <v>0</v>
      </c>
      <c r="CB1137">
        <v>0</v>
      </c>
      <c r="CC1137">
        <v>0</v>
      </c>
      <c r="CD1137" s="17">
        <v>0</v>
      </c>
      <c r="CE1137">
        <v>1</v>
      </c>
      <c r="CF1137">
        <v>1</v>
      </c>
      <c r="CG1137">
        <v>0</v>
      </c>
      <c r="CH1137">
        <v>0</v>
      </c>
      <c r="CI1137">
        <v>0</v>
      </c>
      <c r="CJ1137">
        <v>0</v>
      </c>
      <c r="CK1137">
        <v>0</v>
      </c>
      <c r="CL1137">
        <v>1</v>
      </c>
      <c r="CM1137">
        <v>0</v>
      </c>
      <c r="CN1137">
        <v>0</v>
      </c>
      <c r="CO1137">
        <v>0</v>
      </c>
      <c r="CP1137" s="17">
        <v>0</v>
      </c>
      <c r="CQ1137">
        <v>3.0920000000000001</v>
      </c>
      <c r="CR1137">
        <v>3590</v>
      </c>
      <c r="CS1137">
        <v>1</v>
      </c>
      <c r="CT1137">
        <v>0</v>
      </c>
      <c r="CU1137">
        <v>12</v>
      </c>
      <c r="DA1137" s="33" t="s">
        <v>85</v>
      </c>
    </row>
    <row r="1138" spans="1:105" x14ac:dyDescent="0.25">
      <c r="A1138">
        <v>1137</v>
      </c>
      <c r="B1138">
        <v>77</v>
      </c>
      <c r="C1138" s="24" t="s">
        <v>4085</v>
      </c>
      <c r="D1138" s="12">
        <v>5.2</v>
      </c>
      <c r="E1138" s="13">
        <v>0.03</v>
      </c>
      <c r="F1138" s="7">
        <f t="shared" si="195"/>
        <v>173.33333333333334</v>
      </c>
      <c r="G1138" s="7">
        <f t="shared" si="184"/>
        <v>5.17</v>
      </c>
      <c r="H1138" s="15">
        <f t="shared" si="185"/>
        <v>5.23</v>
      </c>
      <c r="I1138" s="11">
        <f>IFERROR(F1138/SQRT(F1138^2+U1138), "X")</f>
        <v>0.24107849550174548</v>
      </c>
      <c r="J1138" s="32">
        <f>IFERROR(SQRT((1-I1138^2)/U1138), "X")</f>
        <v>1.3908374740485316E-3</v>
      </c>
      <c r="K1138" s="32">
        <f t="shared" si="186"/>
        <v>718.99126868442875</v>
      </c>
      <c r="L1138" s="8">
        <v>1</v>
      </c>
      <c r="M1138" s="9">
        <v>0</v>
      </c>
      <c r="N1138" s="8">
        <v>0</v>
      </c>
      <c r="O1138" s="9">
        <v>0</v>
      </c>
      <c r="P1138" s="9">
        <v>0</v>
      </c>
      <c r="Q1138" s="9">
        <v>1</v>
      </c>
      <c r="R1138" s="9">
        <v>0</v>
      </c>
      <c r="S1138" s="8">
        <v>486926</v>
      </c>
      <c r="T1138" s="9">
        <v>21</v>
      </c>
      <c r="U1138" s="9">
        <f t="shared" si="187"/>
        <v>486904</v>
      </c>
      <c r="V1138" s="9">
        <f>COUNTIF(B:B,B1138)</f>
        <v>28</v>
      </c>
      <c r="W1138" s="7">
        <v>13.56</v>
      </c>
      <c r="X1138" s="7">
        <f>BM1138-W1138-6</f>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193"/>
        <v>6.9999999999999979E-2</v>
      </c>
      <c r="AL1138" s="32">
        <f t="shared" si="193"/>
        <v>6.9999999999999979E-2</v>
      </c>
      <c r="AM1138" s="32">
        <f t="shared" si="194"/>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v>0</v>
      </c>
      <c r="BU1138" s="17">
        <v>0</v>
      </c>
      <c r="BV1138">
        <v>0</v>
      </c>
      <c r="BW1138">
        <v>0</v>
      </c>
      <c r="BX1138">
        <v>1</v>
      </c>
      <c r="BY1138" s="17">
        <v>0</v>
      </c>
      <c r="BZ1138">
        <v>0</v>
      </c>
      <c r="CA1138">
        <v>0</v>
      </c>
      <c r="CB1138">
        <v>0</v>
      </c>
      <c r="CC1138">
        <v>0</v>
      </c>
      <c r="CD1138" s="17">
        <v>0</v>
      </c>
      <c r="CE1138">
        <v>0</v>
      </c>
      <c r="CF1138">
        <v>0</v>
      </c>
      <c r="CG1138">
        <v>0</v>
      </c>
      <c r="CH1138">
        <v>0</v>
      </c>
      <c r="CI1138">
        <v>0</v>
      </c>
      <c r="CJ1138">
        <v>0</v>
      </c>
      <c r="CK1138">
        <v>0</v>
      </c>
      <c r="CL1138">
        <v>1</v>
      </c>
      <c r="CM1138">
        <v>0</v>
      </c>
      <c r="CN1138">
        <v>0</v>
      </c>
      <c r="CO1138">
        <v>0</v>
      </c>
      <c r="CP1138" s="17">
        <v>0</v>
      </c>
      <c r="CQ1138">
        <v>3.0920000000000001</v>
      </c>
      <c r="CR1138">
        <v>3590</v>
      </c>
      <c r="CS1138">
        <v>1</v>
      </c>
      <c r="CT1138">
        <v>0</v>
      </c>
      <c r="CU1138">
        <v>12</v>
      </c>
      <c r="DA1138" s="33" t="s">
        <v>85</v>
      </c>
    </row>
    <row r="1139" spans="1:105" x14ac:dyDescent="0.25">
      <c r="A1139">
        <v>1138</v>
      </c>
      <c r="B1139">
        <v>77</v>
      </c>
      <c r="C1139" s="24" t="s">
        <v>4085</v>
      </c>
      <c r="D1139" s="12">
        <v>3.93</v>
      </c>
      <c r="E1139" s="13">
        <v>1.45</v>
      </c>
      <c r="F1139" s="7">
        <f t="shared" si="195"/>
        <v>2.7103448275862072</v>
      </c>
      <c r="G1139" s="7">
        <f t="shared" si="184"/>
        <v>2.4800000000000004</v>
      </c>
      <c r="H1139" s="15">
        <f t="shared" si="185"/>
        <v>5.38</v>
      </c>
      <c r="I1139" s="11">
        <f>IFERROR(F1139/SQRT(F1139^2+U1139), "X")</f>
        <v>3.8841822641642178E-3</v>
      </c>
      <c r="J1139" s="32">
        <f>IFERROR(SQRT((1-I1139^2)/U1139), "X")</f>
        <v>1.4330952374142787E-3</v>
      </c>
      <c r="K1139" s="32">
        <f t="shared" si="186"/>
        <v>697.79033095127113</v>
      </c>
      <c r="L1139" s="8">
        <v>1</v>
      </c>
      <c r="M1139" s="9">
        <v>0</v>
      </c>
      <c r="N1139" s="8">
        <v>0</v>
      </c>
      <c r="O1139" s="9">
        <v>0</v>
      </c>
      <c r="P1139" s="9">
        <v>0</v>
      </c>
      <c r="Q1139" s="9">
        <v>1</v>
      </c>
      <c r="R1139" s="9">
        <v>0</v>
      </c>
      <c r="S1139" s="8">
        <v>486926</v>
      </c>
      <c r="T1139" s="9">
        <v>21</v>
      </c>
      <c r="U1139" s="9">
        <f t="shared" si="187"/>
        <v>486904</v>
      </c>
      <c r="V1139" s="9">
        <f>COUNTIF(B:B,B1139)</f>
        <v>28</v>
      </c>
      <c r="W1139" s="7">
        <v>13.56</v>
      </c>
      <c r="X1139" s="7">
        <f>BM1139-W1139-6</f>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193"/>
        <v>6.9999999999999979E-2</v>
      </c>
      <c r="AL1139" s="32">
        <f t="shared" si="193"/>
        <v>6.9999999999999979E-2</v>
      </c>
      <c r="AM1139" s="32">
        <f t="shared" si="194"/>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0</v>
      </c>
      <c r="BR1139">
        <v>1</v>
      </c>
      <c r="BS1139">
        <v>0</v>
      </c>
      <c r="BT1139">
        <v>0</v>
      </c>
      <c r="BU1139" s="17">
        <v>0</v>
      </c>
      <c r="BV1139">
        <v>0</v>
      </c>
      <c r="BW1139">
        <v>0</v>
      </c>
      <c r="BX1139">
        <v>1</v>
      </c>
      <c r="BY1139" s="17">
        <v>0</v>
      </c>
      <c r="BZ1139">
        <v>0</v>
      </c>
      <c r="CA1139">
        <v>0</v>
      </c>
      <c r="CB1139">
        <v>0</v>
      </c>
      <c r="CC1139">
        <v>0</v>
      </c>
      <c r="CD1139" s="17">
        <v>0</v>
      </c>
      <c r="CE1139">
        <v>0</v>
      </c>
      <c r="CF1139">
        <v>0</v>
      </c>
      <c r="CG1139">
        <v>0</v>
      </c>
      <c r="CH1139">
        <v>0</v>
      </c>
      <c r="CI1139">
        <v>0</v>
      </c>
      <c r="CJ1139">
        <v>0</v>
      </c>
      <c r="CK1139">
        <v>0</v>
      </c>
      <c r="CL1139">
        <v>1</v>
      </c>
      <c r="CM1139">
        <v>0</v>
      </c>
      <c r="CN1139">
        <v>0</v>
      </c>
      <c r="CO1139">
        <v>0</v>
      </c>
      <c r="CP1139" s="17">
        <v>0</v>
      </c>
      <c r="CQ1139">
        <v>3.0920000000000001</v>
      </c>
      <c r="CR1139">
        <v>3590</v>
      </c>
      <c r="CS1139">
        <v>1</v>
      </c>
      <c r="CT1139">
        <v>0</v>
      </c>
      <c r="CU1139">
        <v>12</v>
      </c>
      <c r="DA1139" s="33" t="s">
        <v>85</v>
      </c>
    </row>
    <row r="1140" spans="1:105" x14ac:dyDescent="0.25">
      <c r="A1140">
        <v>1139</v>
      </c>
      <c r="B1140">
        <v>77</v>
      </c>
      <c r="C1140" s="24" t="s">
        <v>4085</v>
      </c>
      <c r="D1140" s="12">
        <v>5.21</v>
      </c>
      <c r="E1140" s="13">
        <v>0.03</v>
      </c>
      <c r="F1140" s="7">
        <f t="shared" si="195"/>
        <v>173.66666666666669</v>
      </c>
      <c r="G1140" s="7">
        <f t="shared" si="184"/>
        <v>5.18</v>
      </c>
      <c r="H1140" s="15">
        <f t="shared" si="185"/>
        <v>5.24</v>
      </c>
      <c r="I1140" s="11">
        <f>IFERROR(F1140/SQRT(F1140^2+U1140), "X")</f>
        <v>0.2415155572221751</v>
      </c>
      <c r="J1140" s="32">
        <f>IFERROR(SQRT((1-I1140^2)/U1140), "X")</f>
        <v>1.3906845905307585E-3</v>
      </c>
      <c r="K1140" s="32">
        <f t="shared" si="186"/>
        <v>719.07031026952507</v>
      </c>
      <c r="L1140" s="8">
        <v>1</v>
      </c>
      <c r="M1140" s="9">
        <v>0</v>
      </c>
      <c r="N1140" s="8">
        <v>0</v>
      </c>
      <c r="O1140" s="9">
        <v>0</v>
      </c>
      <c r="P1140" s="9">
        <v>0</v>
      </c>
      <c r="Q1140" s="9">
        <v>1</v>
      </c>
      <c r="R1140" s="9">
        <v>0</v>
      </c>
      <c r="S1140" s="8">
        <v>486926</v>
      </c>
      <c r="T1140" s="9">
        <v>23</v>
      </c>
      <c r="U1140" s="9">
        <f t="shared" si="187"/>
        <v>486902</v>
      </c>
      <c r="V1140" s="9">
        <f>COUNTIF(B:B,B1140)</f>
        <v>28</v>
      </c>
      <c r="W1140" s="7">
        <v>13.56</v>
      </c>
      <c r="X1140" s="7">
        <f>BM1140-W1140-6</f>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193"/>
        <v>6.9999999999999979E-2</v>
      </c>
      <c r="AL1140" s="32">
        <f t="shared" si="193"/>
        <v>6.9999999999999979E-2</v>
      </c>
      <c r="AM1140" s="32">
        <f t="shared" si="194"/>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v>0</v>
      </c>
      <c r="BU1140" s="17">
        <v>0</v>
      </c>
      <c r="BV1140">
        <v>0</v>
      </c>
      <c r="BW1140">
        <v>0</v>
      </c>
      <c r="BX1140">
        <v>1</v>
      </c>
      <c r="BY1140" s="17">
        <v>0</v>
      </c>
      <c r="BZ1140">
        <v>0</v>
      </c>
      <c r="CA1140">
        <v>0</v>
      </c>
      <c r="CB1140">
        <v>0</v>
      </c>
      <c r="CC1140">
        <v>0</v>
      </c>
      <c r="CD1140" s="17">
        <v>0</v>
      </c>
      <c r="CE1140">
        <v>1</v>
      </c>
      <c r="CF1140">
        <v>1</v>
      </c>
      <c r="CG1140">
        <v>0</v>
      </c>
      <c r="CH1140">
        <v>0</v>
      </c>
      <c r="CI1140">
        <v>1</v>
      </c>
      <c r="CJ1140">
        <v>0</v>
      </c>
      <c r="CK1140">
        <v>0</v>
      </c>
      <c r="CL1140">
        <v>1</v>
      </c>
      <c r="CM1140">
        <v>0</v>
      </c>
      <c r="CN1140">
        <v>0</v>
      </c>
      <c r="CO1140">
        <v>1</v>
      </c>
      <c r="CP1140" s="17">
        <v>1</v>
      </c>
      <c r="CQ1140">
        <v>3.0920000000000001</v>
      </c>
      <c r="CR1140">
        <v>3590</v>
      </c>
      <c r="CS1140">
        <v>1</v>
      </c>
      <c r="CT1140">
        <v>0</v>
      </c>
      <c r="CU1140">
        <v>12</v>
      </c>
      <c r="DA1140" s="33" t="s">
        <v>85</v>
      </c>
    </row>
    <row r="1141" spans="1:105" x14ac:dyDescent="0.25">
      <c r="A1141">
        <v>1140</v>
      </c>
      <c r="B1141">
        <v>77</v>
      </c>
      <c r="C1141" s="24" t="s">
        <v>4085</v>
      </c>
      <c r="D1141" s="12">
        <v>7.79</v>
      </c>
      <c r="E1141" s="13">
        <v>2.39</v>
      </c>
      <c r="F1141" s="7">
        <f t="shared" si="195"/>
        <v>3.2594142259414225</v>
      </c>
      <c r="G1141" s="7">
        <f t="shared" si="184"/>
        <v>5.4</v>
      </c>
      <c r="H1141" s="15">
        <f t="shared" si="185"/>
        <v>10.18</v>
      </c>
      <c r="I1141" s="11">
        <f>IFERROR(F1141/SQRT(F1141^2+U1141), "X")</f>
        <v>4.6710448747988055E-3</v>
      </c>
      <c r="J1141" s="32">
        <f>IFERROR(SQRT((1-I1141^2)/U1141), "X")</f>
        <v>1.4330933569665142E-3</v>
      </c>
      <c r="K1141" s="32">
        <f t="shared" si="186"/>
        <v>697.79124656382464</v>
      </c>
      <c r="L1141" s="8">
        <v>1</v>
      </c>
      <c r="M1141" s="9">
        <v>0</v>
      </c>
      <c r="N1141" s="8">
        <v>0</v>
      </c>
      <c r="O1141" s="9">
        <v>0</v>
      </c>
      <c r="P1141" s="9">
        <v>0</v>
      </c>
      <c r="Q1141" s="9">
        <v>1</v>
      </c>
      <c r="R1141" s="9">
        <v>0</v>
      </c>
      <c r="S1141" s="8">
        <v>486926</v>
      </c>
      <c r="T1141" s="9">
        <v>23</v>
      </c>
      <c r="U1141" s="9">
        <f t="shared" si="187"/>
        <v>486902</v>
      </c>
      <c r="V1141" s="9">
        <f>COUNTIF(B:B,B1141)</f>
        <v>28</v>
      </c>
      <c r="W1141" s="7">
        <v>13.56</v>
      </c>
      <c r="X1141" s="7">
        <f>BM1141-W1141-6</f>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193"/>
        <v>6.9999999999999979E-2</v>
      </c>
      <c r="AL1141" s="32">
        <f t="shared" si="193"/>
        <v>6.9999999999999979E-2</v>
      </c>
      <c r="AM1141" s="32">
        <f t="shared" si="194"/>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0</v>
      </c>
      <c r="BR1141">
        <v>1</v>
      </c>
      <c r="BS1141">
        <v>0</v>
      </c>
      <c r="BT1141">
        <v>0</v>
      </c>
      <c r="BU1141" s="17">
        <v>0</v>
      </c>
      <c r="BV1141">
        <v>0</v>
      </c>
      <c r="BW1141">
        <v>0</v>
      </c>
      <c r="BX1141">
        <v>1</v>
      </c>
      <c r="BY1141" s="17">
        <v>0</v>
      </c>
      <c r="BZ1141">
        <v>0</v>
      </c>
      <c r="CA1141">
        <v>0</v>
      </c>
      <c r="CB1141">
        <v>0</v>
      </c>
      <c r="CC1141">
        <v>0</v>
      </c>
      <c r="CD1141" s="17">
        <v>0</v>
      </c>
      <c r="CE1141">
        <v>1</v>
      </c>
      <c r="CF1141">
        <v>1</v>
      </c>
      <c r="CG1141">
        <v>0</v>
      </c>
      <c r="CH1141">
        <v>0</v>
      </c>
      <c r="CI1141">
        <v>1</v>
      </c>
      <c r="CJ1141">
        <v>0</v>
      </c>
      <c r="CK1141">
        <v>0</v>
      </c>
      <c r="CL1141">
        <v>1</v>
      </c>
      <c r="CM1141">
        <v>0</v>
      </c>
      <c r="CN1141">
        <v>0</v>
      </c>
      <c r="CO1141">
        <v>1</v>
      </c>
      <c r="CP1141" s="17">
        <v>1</v>
      </c>
      <c r="CQ1141">
        <v>3.0920000000000001</v>
      </c>
      <c r="CR1141">
        <v>3590</v>
      </c>
      <c r="CS1141">
        <v>1</v>
      </c>
      <c r="CT1141">
        <v>0</v>
      </c>
      <c r="CU1141">
        <v>12</v>
      </c>
      <c r="DA1141" s="33" t="s">
        <v>85</v>
      </c>
    </row>
    <row r="1142" spans="1:105" x14ac:dyDescent="0.25">
      <c r="A1142">
        <v>1141</v>
      </c>
      <c r="B1142">
        <v>77</v>
      </c>
      <c r="C1142" s="24" t="s">
        <v>4085</v>
      </c>
      <c r="D1142" s="12">
        <v>6.73</v>
      </c>
      <c r="E1142" s="13">
        <v>0.03</v>
      </c>
      <c r="F1142" s="7">
        <f t="shared" si="195"/>
        <v>224.33333333333334</v>
      </c>
      <c r="G1142" s="7">
        <f t="shared" si="184"/>
        <v>6.7</v>
      </c>
      <c r="H1142" s="15">
        <f t="shared" si="185"/>
        <v>6.7600000000000007</v>
      </c>
      <c r="I1142" s="11">
        <f>IFERROR(F1142/SQRT(F1142^2+U1142), "X")</f>
        <v>0.36400129234675915</v>
      </c>
      <c r="J1142" s="32">
        <f>IFERROR(SQRT((1-I1142^2)/U1142), "X")</f>
        <v>1.6225911991683173E-3</v>
      </c>
      <c r="K1142" s="32">
        <f t="shared" si="186"/>
        <v>616.29817819335176</v>
      </c>
      <c r="L1142" s="8">
        <v>1</v>
      </c>
      <c r="M1142" s="9">
        <v>0</v>
      </c>
      <c r="N1142" s="8">
        <v>0</v>
      </c>
      <c r="O1142" s="9">
        <v>0</v>
      </c>
      <c r="P1142" s="9">
        <v>0</v>
      </c>
      <c r="Q1142" s="9">
        <v>1</v>
      </c>
      <c r="R1142" s="9">
        <v>0</v>
      </c>
      <c r="S1142" s="8">
        <v>329509</v>
      </c>
      <c r="T1142" s="9">
        <v>10</v>
      </c>
      <c r="U1142" s="9">
        <f t="shared" si="187"/>
        <v>329498</v>
      </c>
      <c r="V1142" s="9">
        <f>COUNTIF(B:B,B1142)</f>
        <v>28</v>
      </c>
      <c r="W1142" s="7">
        <v>12.79</v>
      </c>
      <c r="X1142" s="7">
        <f>BM1142-W1142-6</f>
        <v>35.71</v>
      </c>
      <c r="Y1142" s="9">
        <v>1</v>
      </c>
      <c r="Z1142" s="9">
        <v>0</v>
      </c>
      <c r="AA1142" s="9">
        <v>0</v>
      </c>
      <c r="AB1142" s="9">
        <v>0</v>
      </c>
      <c r="AC1142" s="9">
        <v>1</v>
      </c>
      <c r="AD1142" s="29">
        <v>0</v>
      </c>
      <c r="AE1142" s="9">
        <v>0</v>
      </c>
      <c r="AF1142" s="9">
        <v>1</v>
      </c>
      <c r="AG1142" s="29">
        <v>0</v>
      </c>
      <c r="AH1142" s="9">
        <v>1</v>
      </c>
      <c r="AI1142" s="29">
        <v>0</v>
      </c>
      <c r="AJ1142" s="20">
        <v>1980</v>
      </c>
      <c r="AK1142" s="32">
        <f t="shared" si="193"/>
        <v>0.11499999999999999</v>
      </c>
      <c r="AL1142" s="32">
        <f t="shared" si="193"/>
        <v>0.11499999999999999</v>
      </c>
      <c r="AM1142" s="32">
        <f t="shared" ref="AM1142:AM1157" si="196">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v>0</v>
      </c>
      <c r="BU1142" s="17">
        <v>0</v>
      </c>
      <c r="BV1142">
        <v>0</v>
      </c>
      <c r="BW1142">
        <v>0</v>
      </c>
      <c r="BX1142">
        <v>1</v>
      </c>
      <c r="BY1142" s="17">
        <v>0</v>
      </c>
      <c r="BZ1142">
        <v>0</v>
      </c>
      <c r="CA1142">
        <v>0</v>
      </c>
      <c r="CB1142">
        <v>0</v>
      </c>
      <c r="CC1142">
        <v>0</v>
      </c>
      <c r="CD1142" s="17">
        <v>0</v>
      </c>
      <c r="CE1142">
        <v>0</v>
      </c>
      <c r="CF1142">
        <v>0</v>
      </c>
      <c r="CG1142">
        <v>0</v>
      </c>
      <c r="CH1142">
        <v>0</v>
      </c>
      <c r="CI1142">
        <v>0</v>
      </c>
      <c r="CJ1142">
        <v>0</v>
      </c>
      <c r="CK1142">
        <v>0</v>
      </c>
      <c r="CL1142">
        <v>1</v>
      </c>
      <c r="CM1142">
        <v>0</v>
      </c>
      <c r="CN1142">
        <v>0</v>
      </c>
      <c r="CO1142">
        <v>0</v>
      </c>
      <c r="CP1142" s="17">
        <v>0</v>
      </c>
      <c r="CQ1142">
        <v>3.0920000000000001</v>
      </c>
      <c r="CR1142">
        <v>3590</v>
      </c>
      <c r="CS1142">
        <v>1</v>
      </c>
      <c r="CT1142">
        <v>0</v>
      </c>
      <c r="CU1142">
        <v>12</v>
      </c>
      <c r="DA1142" s="33" t="s">
        <v>85</v>
      </c>
    </row>
    <row r="1143" spans="1:105" x14ac:dyDescent="0.25">
      <c r="A1143">
        <v>1142</v>
      </c>
      <c r="B1143">
        <v>77</v>
      </c>
      <c r="C1143" s="24" t="s">
        <v>4085</v>
      </c>
      <c r="D1143" s="12">
        <v>9.2799999999999994</v>
      </c>
      <c r="E1143" s="13">
        <v>0.93</v>
      </c>
      <c r="F1143" s="7">
        <f t="shared" si="195"/>
        <v>9.9784946236559122</v>
      </c>
      <c r="G1143" s="7">
        <f t="shared" si="184"/>
        <v>8.35</v>
      </c>
      <c r="H1143" s="15">
        <f t="shared" si="185"/>
        <v>10.209999999999999</v>
      </c>
      <c r="I1143" s="11">
        <f>IFERROR(F1143/SQRT(F1143^2+U1143), "X")</f>
        <v>1.7380930654928722E-2</v>
      </c>
      <c r="J1143" s="32">
        <f>IFERROR(SQRT((1-I1143^2)/U1143), "X")</f>
        <v>1.7418389557202277E-3</v>
      </c>
      <c r="K1143" s="32">
        <f t="shared" si="186"/>
        <v>574.10588775499798</v>
      </c>
      <c r="L1143" s="8">
        <v>1</v>
      </c>
      <c r="M1143" s="9">
        <v>0</v>
      </c>
      <c r="N1143" s="8">
        <v>0</v>
      </c>
      <c r="O1143" s="9">
        <v>0</v>
      </c>
      <c r="P1143" s="9">
        <v>0</v>
      </c>
      <c r="Q1143" s="9">
        <v>1</v>
      </c>
      <c r="R1143" s="9">
        <v>0</v>
      </c>
      <c r="S1143" s="8">
        <v>329509</v>
      </c>
      <c r="T1143" s="9">
        <v>10</v>
      </c>
      <c r="U1143" s="9">
        <f t="shared" si="187"/>
        <v>329498</v>
      </c>
      <c r="V1143" s="9">
        <f>COUNTIF(B:B,B1143)</f>
        <v>28</v>
      </c>
      <c r="W1143" s="7">
        <v>12.79</v>
      </c>
      <c r="X1143" s="7">
        <f>BM1143-W1143-6</f>
        <v>35.71</v>
      </c>
      <c r="Y1143" s="9">
        <v>1</v>
      </c>
      <c r="Z1143" s="9">
        <v>0</v>
      </c>
      <c r="AA1143" s="9">
        <v>0</v>
      </c>
      <c r="AB1143" s="9">
        <v>0</v>
      </c>
      <c r="AC1143" s="9">
        <v>1</v>
      </c>
      <c r="AD1143" s="29">
        <v>0</v>
      </c>
      <c r="AE1143" s="9">
        <v>0</v>
      </c>
      <c r="AF1143" s="9">
        <v>1</v>
      </c>
      <c r="AG1143" s="29">
        <v>0</v>
      </c>
      <c r="AH1143" s="9">
        <v>1</v>
      </c>
      <c r="AI1143" s="29">
        <v>0</v>
      </c>
      <c r="AJ1143" s="20">
        <v>1980</v>
      </c>
      <c r="AK1143" s="32">
        <f t="shared" si="193"/>
        <v>0.11499999999999999</v>
      </c>
      <c r="AL1143" s="32">
        <f t="shared" si="193"/>
        <v>0.11499999999999999</v>
      </c>
      <c r="AM1143" s="32">
        <f t="shared" si="196"/>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0</v>
      </c>
      <c r="BR1143">
        <v>1</v>
      </c>
      <c r="BS1143">
        <v>0</v>
      </c>
      <c r="BT1143">
        <v>0</v>
      </c>
      <c r="BU1143" s="17">
        <v>0</v>
      </c>
      <c r="BV1143">
        <v>0</v>
      </c>
      <c r="BW1143">
        <v>0</v>
      </c>
      <c r="BX1143">
        <v>1</v>
      </c>
      <c r="BY1143" s="17">
        <v>0</v>
      </c>
      <c r="BZ1143">
        <v>0</v>
      </c>
      <c r="CA1143">
        <v>0</v>
      </c>
      <c r="CB1143">
        <v>0</v>
      </c>
      <c r="CC1143">
        <v>0</v>
      </c>
      <c r="CD1143" s="17">
        <v>0</v>
      </c>
      <c r="CE1143">
        <v>0</v>
      </c>
      <c r="CF1143">
        <v>0</v>
      </c>
      <c r="CG1143">
        <v>0</v>
      </c>
      <c r="CH1143">
        <v>0</v>
      </c>
      <c r="CI1143">
        <v>0</v>
      </c>
      <c r="CJ1143">
        <v>0</v>
      </c>
      <c r="CK1143">
        <v>0</v>
      </c>
      <c r="CL1143">
        <v>1</v>
      </c>
      <c r="CM1143">
        <v>0</v>
      </c>
      <c r="CN1143">
        <v>0</v>
      </c>
      <c r="CO1143">
        <v>0</v>
      </c>
      <c r="CP1143" s="17">
        <v>0</v>
      </c>
      <c r="CQ1143">
        <v>3.0920000000000001</v>
      </c>
      <c r="CR1143">
        <v>3590</v>
      </c>
      <c r="CS1143">
        <v>1</v>
      </c>
      <c r="CT1143">
        <v>0</v>
      </c>
      <c r="CU1143">
        <v>12</v>
      </c>
      <c r="DA1143" s="33" t="s">
        <v>85</v>
      </c>
    </row>
    <row r="1144" spans="1:105" x14ac:dyDescent="0.25">
      <c r="A1144">
        <v>1143</v>
      </c>
      <c r="B1144">
        <v>77</v>
      </c>
      <c r="C1144" s="24" t="s">
        <v>4085</v>
      </c>
      <c r="D1144" s="12">
        <v>6.73</v>
      </c>
      <c r="E1144" s="13">
        <v>0.03</v>
      </c>
      <c r="F1144" s="7">
        <f t="shared" si="195"/>
        <v>224.33333333333334</v>
      </c>
      <c r="G1144" s="7">
        <f t="shared" si="184"/>
        <v>6.7</v>
      </c>
      <c r="H1144" s="15">
        <f t="shared" si="185"/>
        <v>6.7600000000000007</v>
      </c>
      <c r="I1144" s="11">
        <f>IFERROR(F1144/SQRT(F1144^2+U1144), "X")</f>
        <v>0.36400225069394709</v>
      </c>
      <c r="J1144" s="32">
        <f>IFERROR(SQRT((1-I1144^2)/U1144), "X")</f>
        <v>1.6225954711468664E-3</v>
      </c>
      <c r="K1144" s="32">
        <f t="shared" si="186"/>
        <v>616.29655560001663</v>
      </c>
      <c r="L1144" s="8">
        <v>1</v>
      </c>
      <c r="M1144" s="9">
        <v>0</v>
      </c>
      <c r="N1144" s="8">
        <v>0</v>
      </c>
      <c r="O1144" s="9">
        <v>0</v>
      </c>
      <c r="P1144" s="9">
        <v>0</v>
      </c>
      <c r="Q1144" s="9">
        <v>1</v>
      </c>
      <c r="R1144" s="9">
        <v>0</v>
      </c>
      <c r="S1144" s="8">
        <v>329509</v>
      </c>
      <c r="T1144" s="9">
        <v>12</v>
      </c>
      <c r="U1144" s="9">
        <f t="shared" si="187"/>
        <v>329496</v>
      </c>
      <c r="V1144" s="9">
        <f>COUNTIF(B:B,B1144)</f>
        <v>28</v>
      </c>
      <c r="W1144" s="7">
        <v>12.79</v>
      </c>
      <c r="X1144" s="7">
        <f>BM1144-W1144-6</f>
        <v>35.71</v>
      </c>
      <c r="Y1144" s="9">
        <v>1</v>
      </c>
      <c r="Z1144" s="9">
        <v>0</v>
      </c>
      <c r="AA1144" s="9">
        <v>0</v>
      </c>
      <c r="AB1144" s="9">
        <v>0</v>
      </c>
      <c r="AC1144" s="9">
        <v>1</v>
      </c>
      <c r="AD1144" s="29">
        <v>0</v>
      </c>
      <c r="AE1144" s="9">
        <v>0</v>
      </c>
      <c r="AF1144" s="9">
        <v>1</v>
      </c>
      <c r="AG1144" s="29">
        <v>0</v>
      </c>
      <c r="AH1144" s="9">
        <v>1</v>
      </c>
      <c r="AI1144" s="29">
        <v>0</v>
      </c>
      <c r="AJ1144" s="20">
        <v>1980</v>
      </c>
      <c r="AK1144" s="32">
        <f t="shared" si="193"/>
        <v>0.11499999999999999</v>
      </c>
      <c r="AL1144" s="32">
        <f t="shared" si="193"/>
        <v>0.11499999999999999</v>
      </c>
      <c r="AM1144" s="32">
        <f t="shared" si="196"/>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v>0</v>
      </c>
      <c r="BU1144" s="17">
        <v>0</v>
      </c>
      <c r="BV1144">
        <v>0</v>
      </c>
      <c r="BW1144">
        <v>0</v>
      </c>
      <c r="BX1144">
        <v>1</v>
      </c>
      <c r="BY1144" s="17">
        <v>0</v>
      </c>
      <c r="BZ1144">
        <v>0</v>
      </c>
      <c r="CA1144">
        <v>0</v>
      </c>
      <c r="CB1144">
        <v>0</v>
      </c>
      <c r="CC1144">
        <v>0</v>
      </c>
      <c r="CD1144" s="17">
        <v>0</v>
      </c>
      <c r="CE1144">
        <v>1</v>
      </c>
      <c r="CF1144">
        <v>1</v>
      </c>
      <c r="CG1144">
        <v>0</v>
      </c>
      <c r="CH1144">
        <v>0</v>
      </c>
      <c r="CI1144">
        <v>0</v>
      </c>
      <c r="CJ1144">
        <v>0</v>
      </c>
      <c r="CK1144">
        <v>0</v>
      </c>
      <c r="CL1144">
        <v>1</v>
      </c>
      <c r="CM1144">
        <v>0</v>
      </c>
      <c r="CN1144">
        <v>0</v>
      </c>
      <c r="CO1144">
        <v>0</v>
      </c>
      <c r="CP1144" s="17">
        <v>0</v>
      </c>
      <c r="CQ1144">
        <v>3.0920000000000001</v>
      </c>
      <c r="CR1144">
        <v>3590</v>
      </c>
      <c r="CS1144">
        <v>1</v>
      </c>
      <c r="CT1144">
        <v>0</v>
      </c>
      <c r="CU1144">
        <v>12</v>
      </c>
      <c r="DA1144" s="33" t="s">
        <v>85</v>
      </c>
    </row>
    <row r="1145" spans="1:105" x14ac:dyDescent="0.25">
      <c r="A1145">
        <v>1144</v>
      </c>
      <c r="B1145">
        <v>77</v>
      </c>
      <c r="C1145" s="24" t="s">
        <v>4085</v>
      </c>
      <c r="D1145" s="12">
        <v>9.07</v>
      </c>
      <c r="E1145" s="13">
        <v>1.07</v>
      </c>
      <c r="F1145" s="7">
        <f t="shared" si="195"/>
        <v>8.4766355140186906</v>
      </c>
      <c r="G1145" s="7">
        <f t="shared" si="184"/>
        <v>8</v>
      </c>
      <c r="H1145" s="15">
        <f t="shared" si="185"/>
        <v>10.14</v>
      </c>
      <c r="I1145" s="11">
        <f>IFERROR(F1145/SQRT(F1145^2+U1145), "X")</f>
        <v>1.476559961093361E-2</v>
      </c>
      <c r="J1145" s="32">
        <f>IFERROR(SQRT((1-I1145^2)/U1145), "X")</f>
        <v>1.7419174844210544E-3</v>
      </c>
      <c r="K1145" s="32">
        <f t="shared" si="186"/>
        <v>574.08000605284758</v>
      </c>
      <c r="L1145" s="8">
        <v>1</v>
      </c>
      <c r="M1145" s="9">
        <v>0</v>
      </c>
      <c r="N1145" s="8">
        <v>0</v>
      </c>
      <c r="O1145" s="9">
        <v>0</v>
      </c>
      <c r="P1145" s="9">
        <v>0</v>
      </c>
      <c r="Q1145" s="9">
        <v>1</v>
      </c>
      <c r="R1145" s="9">
        <v>0</v>
      </c>
      <c r="S1145" s="8">
        <v>329509</v>
      </c>
      <c r="T1145" s="9">
        <v>12</v>
      </c>
      <c r="U1145" s="9">
        <f t="shared" si="187"/>
        <v>329496</v>
      </c>
      <c r="V1145" s="9">
        <f>COUNTIF(B:B,B1145)</f>
        <v>28</v>
      </c>
      <c r="W1145" s="7">
        <v>12.79</v>
      </c>
      <c r="X1145" s="7">
        <f>BM1145-W1145-6</f>
        <v>35.71</v>
      </c>
      <c r="Y1145" s="9">
        <v>1</v>
      </c>
      <c r="Z1145" s="9">
        <v>0</v>
      </c>
      <c r="AA1145" s="9">
        <v>0</v>
      </c>
      <c r="AB1145" s="9">
        <v>0</v>
      </c>
      <c r="AC1145" s="9">
        <v>1</v>
      </c>
      <c r="AD1145" s="29">
        <v>0</v>
      </c>
      <c r="AE1145" s="9">
        <v>0</v>
      </c>
      <c r="AF1145" s="9">
        <v>1</v>
      </c>
      <c r="AG1145" s="29">
        <v>0</v>
      </c>
      <c r="AH1145" s="9">
        <v>1</v>
      </c>
      <c r="AI1145" s="29">
        <v>0</v>
      </c>
      <c r="AJ1145" s="20">
        <v>1980</v>
      </c>
      <c r="AK1145" s="32">
        <f t="shared" si="193"/>
        <v>0.11499999999999999</v>
      </c>
      <c r="AL1145" s="32">
        <f t="shared" si="193"/>
        <v>0.11499999999999999</v>
      </c>
      <c r="AM1145" s="32">
        <f t="shared" si="196"/>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0</v>
      </c>
      <c r="BR1145">
        <v>1</v>
      </c>
      <c r="BS1145">
        <v>0</v>
      </c>
      <c r="BT1145">
        <v>0</v>
      </c>
      <c r="BU1145" s="17">
        <v>0</v>
      </c>
      <c r="BV1145">
        <v>0</v>
      </c>
      <c r="BW1145">
        <v>0</v>
      </c>
      <c r="BX1145">
        <v>1</v>
      </c>
      <c r="BY1145" s="17">
        <v>0</v>
      </c>
      <c r="BZ1145">
        <v>0</v>
      </c>
      <c r="CA1145">
        <v>0</v>
      </c>
      <c r="CB1145">
        <v>0</v>
      </c>
      <c r="CC1145">
        <v>0</v>
      </c>
      <c r="CD1145" s="17">
        <v>0</v>
      </c>
      <c r="CE1145">
        <v>1</v>
      </c>
      <c r="CF1145">
        <v>1</v>
      </c>
      <c r="CG1145">
        <v>0</v>
      </c>
      <c r="CH1145">
        <v>0</v>
      </c>
      <c r="CI1145">
        <v>0</v>
      </c>
      <c r="CJ1145">
        <v>0</v>
      </c>
      <c r="CK1145">
        <v>0</v>
      </c>
      <c r="CL1145">
        <v>1</v>
      </c>
      <c r="CM1145">
        <v>0</v>
      </c>
      <c r="CN1145">
        <v>0</v>
      </c>
      <c r="CO1145">
        <v>0</v>
      </c>
      <c r="CP1145" s="17">
        <v>0</v>
      </c>
      <c r="CQ1145">
        <v>3.0920000000000001</v>
      </c>
      <c r="CR1145">
        <v>3590</v>
      </c>
      <c r="CS1145">
        <v>1</v>
      </c>
      <c r="CT1145">
        <v>0</v>
      </c>
      <c r="CU1145">
        <v>12</v>
      </c>
      <c r="DA1145" s="33" t="s">
        <v>85</v>
      </c>
    </row>
    <row r="1146" spans="1:105" x14ac:dyDescent="0.25">
      <c r="A1146">
        <v>1145</v>
      </c>
      <c r="B1146">
        <v>77</v>
      </c>
      <c r="C1146" s="24" t="s">
        <v>4085</v>
      </c>
      <c r="D1146" s="12">
        <v>6.28</v>
      </c>
      <c r="E1146" s="13">
        <v>0.03</v>
      </c>
      <c r="F1146" s="7">
        <f t="shared" si="195"/>
        <v>209.33333333333334</v>
      </c>
      <c r="G1146" s="7">
        <f t="shared" si="184"/>
        <v>6.25</v>
      </c>
      <c r="H1146" s="15">
        <f t="shared" si="185"/>
        <v>6.3100000000000005</v>
      </c>
      <c r="I1146" s="11">
        <f>IFERROR(F1146/SQRT(F1146^2+U1146), "X")</f>
        <v>0.34261396720002396</v>
      </c>
      <c r="J1146" s="32">
        <f>IFERROR(SQRT((1-I1146^2)/U1146), "X")</f>
        <v>1.636690926114764E-3</v>
      </c>
      <c r="K1146" s="32">
        <f t="shared" si="186"/>
        <v>610.98890697331365</v>
      </c>
      <c r="L1146" s="8">
        <v>1</v>
      </c>
      <c r="M1146" s="9">
        <v>0</v>
      </c>
      <c r="N1146" s="8">
        <v>0</v>
      </c>
      <c r="O1146" s="9">
        <v>0</v>
      </c>
      <c r="P1146" s="9">
        <v>0</v>
      </c>
      <c r="Q1146" s="9">
        <v>1</v>
      </c>
      <c r="R1146" s="9">
        <v>0</v>
      </c>
      <c r="S1146" s="8">
        <v>329509</v>
      </c>
      <c r="T1146" s="9">
        <v>21</v>
      </c>
      <c r="U1146" s="9">
        <f t="shared" si="187"/>
        <v>329487</v>
      </c>
      <c r="V1146" s="9">
        <f>COUNTIF(B:B,B1146)</f>
        <v>28</v>
      </c>
      <c r="W1146" s="7">
        <v>12.79</v>
      </c>
      <c r="X1146" s="7">
        <f>BM1146-W1146-6</f>
        <v>35.71</v>
      </c>
      <c r="Y1146" s="9">
        <v>1</v>
      </c>
      <c r="Z1146" s="9">
        <v>0</v>
      </c>
      <c r="AA1146" s="9">
        <v>0</v>
      </c>
      <c r="AB1146" s="9">
        <v>0</v>
      </c>
      <c r="AC1146" s="9">
        <v>1</v>
      </c>
      <c r="AD1146" s="29">
        <v>0</v>
      </c>
      <c r="AE1146" s="9">
        <v>0</v>
      </c>
      <c r="AF1146" s="9">
        <v>1</v>
      </c>
      <c r="AG1146" s="29">
        <v>0</v>
      </c>
      <c r="AH1146" s="9">
        <v>1</v>
      </c>
      <c r="AI1146" s="29">
        <v>0</v>
      </c>
      <c r="AJ1146" s="20">
        <v>1980</v>
      </c>
      <c r="AK1146" s="32">
        <f t="shared" si="193"/>
        <v>0.11499999999999999</v>
      </c>
      <c r="AL1146" s="32">
        <f t="shared" si="193"/>
        <v>0.11499999999999999</v>
      </c>
      <c r="AM1146" s="32">
        <f t="shared" si="196"/>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v>0</v>
      </c>
      <c r="BU1146" s="17">
        <v>0</v>
      </c>
      <c r="BV1146">
        <v>0</v>
      </c>
      <c r="BW1146">
        <v>0</v>
      </c>
      <c r="BX1146">
        <v>1</v>
      </c>
      <c r="BY1146" s="17">
        <v>0</v>
      </c>
      <c r="BZ1146">
        <v>0</v>
      </c>
      <c r="CA1146">
        <v>0</v>
      </c>
      <c r="CB1146">
        <v>0</v>
      </c>
      <c r="CC1146">
        <v>0</v>
      </c>
      <c r="CD1146" s="17">
        <v>0</v>
      </c>
      <c r="CE1146">
        <v>0</v>
      </c>
      <c r="CF1146">
        <v>0</v>
      </c>
      <c r="CG1146">
        <v>0</v>
      </c>
      <c r="CH1146">
        <v>0</v>
      </c>
      <c r="CI1146">
        <v>0</v>
      </c>
      <c r="CJ1146">
        <v>0</v>
      </c>
      <c r="CK1146">
        <v>0</v>
      </c>
      <c r="CL1146">
        <v>1</v>
      </c>
      <c r="CM1146">
        <v>0</v>
      </c>
      <c r="CN1146">
        <v>0</v>
      </c>
      <c r="CO1146">
        <v>0</v>
      </c>
      <c r="CP1146" s="17">
        <v>0</v>
      </c>
      <c r="CQ1146">
        <v>3.0920000000000001</v>
      </c>
      <c r="CR1146">
        <v>3590</v>
      </c>
      <c r="CS1146">
        <v>1</v>
      </c>
      <c r="CT1146">
        <v>0</v>
      </c>
      <c r="CU1146">
        <v>12</v>
      </c>
      <c r="DA1146" s="33" t="s">
        <v>85</v>
      </c>
    </row>
    <row r="1147" spans="1:105" x14ac:dyDescent="0.25">
      <c r="A1147">
        <v>1146</v>
      </c>
      <c r="B1147">
        <v>77</v>
      </c>
      <c r="C1147" s="24" t="s">
        <v>4085</v>
      </c>
      <c r="D1147" s="12">
        <v>8.31</v>
      </c>
      <c r="E1147" s="13">
        <v>0.95</v>
      </c>
      <c r="F1147" s="7">
        <f t="shared" si="195"/>
        <v>8.7473684210526326</v>
      </c>
      <c r="G1147" s="7">
        <f t="shared" si="184"/>
        <v>7.36</v>
      </c>
      <c r="H1147" s="15">
        <f t="shared" si="185"/>
        <v>9.26</v>
      </c>
      <c r="I1147" s="11">
        <f>IFERROR(F1147/SQRT(F1147^2+U1147), "X")</f>
        <v>1.5237294251999758E-2</v>
      </c>
      <c r="J1147" s="32">
        <f>IFERROR(SQRT((1-I1147^2)/U1147), "X")</f>
        <v>1.7419289457761458E-3</v>
      </c>
      <c r="K1147" s="32">
        <f t="shared" si="186"/>
        <v>574.07622878350708</v>
      </c>
      <c r="L1147" s="8">
        <v>1</v>
      </c>
      <c r="M1147" s="9">
        <v>0</v>
      </c>
      <c r="N1147" s="8">
        <v>0</v>
      </c>
      <c r="O1147" s="9">
        <v>0</v>
      </c>
      <c r="P1147" s="9">
        <v>0</v>
      </c>
      <c r="Q1147" s="9">
        <v>1</v>
      </c>
      <c r="R1147" s="9">
        <v>0</v>
      </c>
      <c r="S1147" s="8">
        <v>329509</v>
      </c>
      <c r="T1147" s="9">
        <v>21</v>
      </c>
      <c r="U1147" s="9">
        <f t="shared" si="187"/>
        <v>329487</v>
      </c>
      <c r="V1147" s="9">
        <f>COUNTIF(B:B,B1147)</f>
        <v>28</v>
      </c>
      <c r="W1147" s="7">
        <v>12.79</v>
      </c>
      <c r="X1147" s="7">
        <f>BM1147-W1147-6</f>
        <v>35.71</v>
      </c>
      <c r="Y1147" s="9">
        <v>1</v>
      </c>
      <c r="Z1147" s="9">
        <v>0</v>
      </c>
      <c r="AA1147" s="9">
        <v>0</v>
      </c>
      <c r="AB1147" s="9">
        <v>0</v>
      </c>
      <c r="AC1147" s="9">
        <v>1</v>
      </c>
      <c r="AD1147" s="29">
        <v>0</v>
      </c>
      <c r="AE1147" s="9">
        <v>0</v>
      </c>
      <c r="AF1147" s="9">
        <v>1</v>
      </c>
      <c r="AG1147" s="29">
        <v>0</v>
      </c>
      <c r="AH1147" s="9">
        <v>1</v>
      </c>
      <c r="AI1147" s="29">
        <v>0</v>
      </c>
      <c r="AJ1147" s="20">
        <v>1980</v>
      </c>
      <c r="AK1147" s="32">
        <f t="shared" si="193"/>
        <v>0.11499999999999999</v>
      </c>
      <c r="AL1147" s="32">
        <f t="shared" si="193"/>
        <v>0.11499999999999999</v>
      </c>
      <c r="AM1147" s="32">
        <f t="shared" si="196"/>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0</v>
      </c>
      <c r="BR1147">
        <v>1</v>
      </c>
      <c r="BS1147">
        <v>0</v>
      </c>
      <c r="BT1147">
        <v>0</v>
      </c>
      <c r="BU1147" s="17">
        <v>0</v>
      </c>
      <c r="BV1147">
        <v>0</v>
      </c>
      <c r="BW1147">
        <v>0</v>
      </c>
      <c r="BX1147">
        <v>1</v>
      </c>
      <c r="BY1147" s="17">
        <v>0</v>
      </c>
      <c r="BZ1147">
        <v>0</v>
      </c>
      <c r="CA1147">
        <v>0</v>
      </c>
      <c r="CB1147">
        <v>0</v>
      </c>
      <c r="CC1147">
        <v>0</v>
      </c>
      <c r="CD1147" s="17">
        <v>0</v>
      </c>
      <c r="CE1147">
        <v>0</v>
      </c>
      <c r="CF1147">
        <v>0</v>
      </c>
      <c r="CG1147">
        <v>0</v>
      </c>
      <c r="CH1147">
        <v>0</v>
      </c>
      <c r="CI1147">
        <v>0</v>
      </c>
      <c r="CJ1147">
        <v>0</v>
      </c>
      <c r="CK1147">
        <v>0</v>
      </c>
      <c r="CL1147">
        <v>1</v>
      </c>
      <c r="CM1147">
        <v>0</v>
      </c>
      <c r="CN1147">
        <v>0</v>
      </c>
      <c r="CO1147">
        <v>0</v>
      </c>
      <c r="CP1147" s="17">
        <v>0</v>
      </c>
      <c r="CQ1147">
        <v>3.0920000000000001</v>
      </c>
      <c r="CR1147">
        <v>3590</v>
      </c>
      <c r="CS1147">
        <v>1</v>
      </c>
      <c r="CT1147">
        <v>0</v>
      </c>
      <c r="CU1147">
        <v>12</v>
      </c>
      <c r="DA1147" s="33" t="s">
        <v>85</v>
      </c>
    </row>
    <row r="1148" spans="1:105" x14ac:dyDescent="0.25">
      <c r="A1148">
        <v>1147</v>
      </c>
      <c r="B1148">
        <v>77</v>
      </c>
      <c r="C1148" s="24" t="s">
        <v>4085</v>
      </c>
      <c r="D1148" s="12">
        <v>6.28</v>
      </c>
      <c r="E1148" s="13">
        <v>0.03</v>
      </c>
      <c r="F1148" s="7">
        <f t="shared" si="195"/>
        <v>209.33333333333334</v>
      </c>
      <c r="G1148" s="7">
        <f t="shared" si="184"/>
        <v>6.25</v>
      </c>
      <c r="H1148" s="15">
        <f t="shared" si="185"/>
        <v>6.3100000000000005</v>
      </c>
      <c r="I1148" s="11">
        <f>IFERROR(F1148/SQRT(F1148^2+U1148), "X")</f>
        <v>0.34261488498333897</v>
      </c>
      <c r="J1148" s="32">
        <f>IFERROR(SQRT((1-I1148^2)/U1148), "X")</f>
        <v>1.6366953104299631E-3</v>
      </c>
      <c r="K1148" s="32">
        <f t="shared" si="186"/>
        <v>610.98727028019528</v>
      </c>
      <c r="L1148" s="8">
        <v>1</v>
      </c>
      <c r="M1148" s="9">
        <v>0</v>
      </c>
      <c r="N1148" s="8">
        <v>0</v>
      </c>
      <c r="O1148" s="9">
        <v>0</v>
      </c>
      <c r="P1148" s="9">
        <v>0</v>
      </c>
      <c r="Q1148" s="9">
        <v>1</v>
      </c>
      <c r="R1148" s="9">
        <v>0</v>
      </c>
      <c r="S1148" s="8">
        <v>329509</v>
      </c>
      <c r="T1148" s="9">
        <v>23</v>
      </c>
      <c r="U1148" s="9">
        <f t="shared" si="187"/>
        <v>329485</v>
      </c>
      <c r="V1148" s="9">
        <f>COUNTIF(B:B,B1148)</f>
        <v>28</v>
      </c>
      <c r="W1148" s="7">
        <v>12.79</v>
      </c>
      <c r="X1148" s="7">
        <f>BM1148-W1148-6</f>
        <v>35.71</v>
      </c>
      <c r="Y1148" s="9">
        <v>1</v>
      </c>
      <c r="Z1148" s="9">
        <v>0</v>
      </c>
      <c r="AA1148" s="9">
        <v>0</v>
      </c>
      <c r="AB1148" s="9">
        <v>0</v>
      </c>
      <c r="AC1148" s="9">
        <v>1</v>
      </c>
      <c r="AD1148" s="29">
        <v>0</v>
      </c>
      <c r="AE1148" s="9">
        <v>0</v>
      </c>
      <c r="AF1148" s="9">
        <v>1</v>
      </c>
      <c r="AG1148" s="29">
        <v>0</v>
      </c>
      <c r="AH1148" s="9">
        <v>1</v>
      </c>
      <c r="AI1148" s="29">
        <v>0</v>
      </c>
      <c r="AJ1148" s="20">
        <v>1980</v>
      </c>
      <c r="AK1148" s="32">
        <f t="shared" si="193"/>
        <v>0.11499999999999999</v>
      </c>
      <c r="AL1148" s="32">
        <f t="shared" si="193"/>
        <v>0.11499999999999999</v>
      </c>
      <c r="AM1148" s="32">
        <f t="shared" si="196"/>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v>0</v>
      </c>
      <c r="BU1148" s="17">
        <v>0</v>
      </c>
      <c r="BV1148">
        <v>0</v>
      </c>
      <c r="BW1148">
        <v>0</v>
      </c>
      <c r="BX1148">
        <v>1</v>
      </c>
      <c r="BY1148" s="17">
        <v>0</v>
      </c>
      <c r="BZ1148">
        <v>0</v>
      </c>
      <c r="CA1148">
        <v>0</v>
      </c>
      <c r="CB1148">
        <v>0</v>
      </c>
      <c r="CC1148">
        <v>0</v>
      </c>
      <c r="CD1148" s="17">
        <v>0</v>
      </c>
      <c r="CE1148">
        <v>1</v>
      </c>
      <c r="CF1148">
        <v>1</v>
      </c>
      <c r="CG1148">
        <v>0</v>
      </c>
      <c r="CH1148">
        <v>0</v>
      </c>
      <c r="CI1148">
        <v>1</v>
      </c>
      <c r="CJ1148">
        <v>0</v>
      </c>
      <c r="CK1148">
        <v>0</v>
      </c>
      <c r="CL1148">
        <v>1</v>
      </c>
      <c r="CM1148">
        <v>0</v>
      </c>
      <c r="CN1148">
        <v>0</v>
      </c>
      <c r="CO1148">
        <v>1</v>
      </c>
      <c r="CP1148" s="17">
        <v>1</v>
      </c>
      <c r="CQ1148">
        <v>3.0920000000000001</v>
      </c>
      <c r="CR1148">
        <v>3590</v>
      </c>
      <c r="CS1148">
        <v>1</v>
      </c>
      <c r="CT1148">
        <v>0</v>
      </c>
      <c r="CU1148">
        <v>12</v>
      </c>
      <c r="DA1148" s="33" t="s">
        <v>85</v>
      </c>
    </row>
    <row r="1149" spans="1:105" x14ac:dyDescent="0.25">
      <c r="A1149">
        <v>1148</v>
      </c>
      <c r="B1149">
        <v>77</v>
      </c>
      <c r="C1149" s="24" t="s">
        <v>4085</v>
      </c>
      <c r="D1149" s="12">
        <v>8.11</v>
      </c>
      <c r="E1149" s="13">
        <v>1.0900000000000001</v>
      </c>
      <c r="F1149" s="7">
        <f t="shared" si="195"/>
        <v>7.4403669724770634</v>
      </c>
      <c r="G1149" s="7">
        <f t="shared" si="184"/>
        <v>7.02</v>
      </c>
      <c r="H1149" s="15">
        <f t="shared" si="185"/>
        <v>9.1999999999999993</v>
      </c>
      <c r="I1149" s="11">
        <f>IFERROR(F1149/SQRT(F1149^2+U1149), "X")</f>
        <v>1.2961045970558211E-2</v>
      </c>
      <c r="J1149" s="32">
        <f>IFERROR(SQRT((1-I1149^2)/U1149), "X")</f>
        <v>1.741990148940623E-3</v>
      </c>
      <c r="K1149" s="32">
        <f t="shared" si="186"/>
        <v>574.05605916206923</v>
      </c>
      <c r="L1149" s="8">
        <v>1</v>
      </c>
      <c r="M1149" s="9">
        <v>0</v>
      </c>
      <c r="N1149" s="8">
        <v>0</v>
      </c>
      <c r="O1149" s="9">
        <v>0</v>
      </c>
      <c r="P1149" s="9">
        <v>0</v>
      </c>
      <c r="Q1149" s="9">
        <v>1</v>
      </c>
      <c r="R1149" s="9">
        <v>0</v>
      </c>
      <c r="S1149" s="8">
        <v>329509</v>
      </c>
      <c r="T1149" s="9">
        <v>23</v>
      </c>
      <c r="U1149" s="9">
        <f t="shared" si="187"/>
        <v>329485</v>
      </c>
      <c r="V1149" s="9">
        <f>COUNTIF(B:B,B1149)</f>
        <v>28</v>
      </c>
      <c r="W1149" s="7">
        <v>12.79</v>
      </c>
      <c r="X1149" s="7">
        <f>BM1149-W1149-6</f>
        <v>35.71</v>
      </c>
      <c r="Y1149" s="9">
        <v>1</v>
      </c>
      <c r="Z1149" s="9">
        <v>0</v>
      </c>
      <c r="AA1149" s="9">
        <v>0</v>
      </c>
      <c r="AB1149" s="9">
        <v>0</v>
      </c>
      <c r="AC1149" s="9">
        <v>1</v>
      </c>
      <c r="AD1149" s="29">
        <v>0</v>
      </c>
      <c r="AE1149" s="9">
        <v>0</v>
      </c>
      <c r="AF1149" s="9">
        <v>1</v>
      </c>
      <c r="AG1149" s="29">
        <v>0</v>
      </c>
      <c r="AH1149" s="9">
        <v>1</v>
      </c>
      <c r="AI1149" s="29">
        <v>0</v>
      </c>
      <c r="AJ1149" s="20">
        <v>1980</v>
      </c>
      <c r="AK1149" s="32">
        <f t="shared" si="193"/>
        <v>0.11499999999999999</v>
      </c>
      <c r="AL1149" s="32">
        <f t="shared" si="193"/>
        <v>0.11499999999999999</v>
      </c>
      <c r="AM1149" s="32">
        <f t="shared" si="196"/>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0</v>
      </c>
      <c r="BR1149">
        <v>1</v>
      </c>
      <c r="BS1149">
        <v>0</v>
      </c>
      <c r="BT1149">
        <v>0</v>
      </c>
      <c r="BU1149" s="17">
        <v>0</v>
      </c>
      <c r="BV1149">
        <v>0</v>
      </c>
      <c r="BW1149">
        <v>0</v>
      </c>
      <c r="BX1149">
        <v>1</v>
      </c>
      <c r="BY1149" s="17">
        <v>0</v>
      </c>
      <c r="BZ1149">
        <v>0</v>
      </c>
      <c r="CA1149">
        <v>0</v>
      </c>
      <c r="CB1149">
        <v>0</v>
      </c>
      <c r="CC1149">
        <v>0</v>
      </c>
      <c r="CD1149" s="17">
        <v>0</v>
      </c>
      <c r="CE1149">
        <v>1</v>
      </c>
      <c r="CF1149">
        <v>1</v>
      </c>
      <c r="CG1149">
        <v>0</v>
      </c>
      <c r="CH1149">
        <v>0</v>
      </c>
      <c r="CI1149">
        <v>1</v>
      </c>
      <c r="CJ1149">
        <v>0</v>
      </c>
      <c r="CK1149">
        <v>0</v>
      </c>
      <c r="CL1149">
        <v>1</v>
      </c>
      <c r="CM1149">
        <v>0</v>
      </c>
      <c r="CN1149">
        <v>0</v>
      </c>
      <c r="CO1149">
        <v>1</v>
      </c>
      <c r="CP1149" s="17">
        <v>1</v>
      </c>
      <c r="CQ1149">
        <v>3.0920000000000001</v>
      </c>
      <c r="CR1149">
        <v>3590</v>
      </c>
      <c r="CS1149">
        <v>1</v>
      </c>
      <c r="CT1149">
        <v>0</v>
      </c>
      <c r="CU1149">
        <v>12</v>
      </c>
      <c r="DA1149" s="33" t="s">
        <v>85</v>
      </c>
    </row>
    <row r="1150" spans="1:105" x14ac:dyDescent="0.25">
      <c r="A1150">
        <v>1149</v>
      </c>
      <c r="B1150">
        <v>77</v>
      </c>
      <c r="C1150" s="24" t="s">
        <v>4085</v>
      </c>
      <c r="D1150" s="12">
        <v>6.72</v>
      </c>
      <c r="E1150" s="13">
        <v>0.13</v>
      </c>
      <c r="F1150" s="7">
        <f t="shared" si="195"/>
        <v>51.692307692307686</v>
      </c>
      <c r="G1150" s="7">
        <f t="shared" si="184"/>
        <v>6.59</v>
      </c>
      <c r="H1150" s="15">
        <f t="shared" si="185"/>
        <v>6.85</v>
      </c>
      <c r="I1150" s="11">
        <f>IFERROR(F1150/SQRT(F1150^2+U1150), "X")</f>
        <v>0.30083122817518793</v>
      </c>
      <c r="J1150" s="32">
        <f>IFERROR(SQRT((1-I1150^2)/U1150), "X")</f>
        <v>5.81965173553191E-3</v>
      </c>
      <c r="K1150" s="32">
        <f t="shared" si="186"/>
        <v>171.83158811626055</v>
      </c>
      <c r="L1150" s="8">
        <v>1</v>
      </c>
      <c r="M1150" s="9">
        <v>0</v>
      </c>
      <c r="N1150" s="8">
        <v>0</v>
      </c>
      <c r="O1150" s="9">
        <v>0</v>
      </c>
      <c r="P1150" s="9">
        <v>0</v>
      </c>
      <c r="Q1150" s="9">
        <v>1</v>
      </c>
      <c r="R1150" s="9">
        <v>0</v>
      </c>
      <c r="S1150" s="8">
        <v>26913</v>
      </c>
      <c r="T1150" s="9">
        <v>58</v>
      </c>
      <c r="U1150" s="9">
        <f t="shared" si="187"/>
        <v>26854</v>
      </c>
      <c r="V1150" s="9">
        <f>COUNTIF(B:B,B1150)</f>
        <v>28</v>
      </c>
      <c r="W1150" s="7">
        <v>12.79</v>
      </c>
      <c r="X1150" s="7">
        <f>BM1150-W1150-6</f>
        <v>35.71</v>
      </c>
      <c r="Y1150" s="9">
        <v>1</v>
      </c>
      <c r="Z1150" s="9">
        <v>0</v>
      </c>
      <c r="AA1150" s="9">
        <v>0</v>
      </c>
      <c r="AB1150" s="9">
        <v>0</v>
      </c>
      <c r="AC1150" s="9">
        <v>1</v>
      </c>
      <c r="AD1150" s="29">
        <v>0</v>
      </c>
      <c r="AE1150" s="9">
        <v>0</v>
      </c>
      <c r="AF1150" s="9">
        <v>1</v>
      </c>
      <c r="AG1150" s="29">
        <v>0</v>
      </c>
      <c r="AH1150" s="9">
        <v>1</v>
      </c>
      <c r="AI1150" s="29">
        <v>0</v>
      </c>
      <c r="AJ1150" s="20">
        <v>1980</v>
      </c>
      <c r="AK1150" s="32">
        <f t="shared" si="193"/>
        <v>0.11499999999999999</v>
      </c>
      <c r="AL1150" s="32">
        <f t="shared" si="193"/>
        <v>0.11499999999999999</v>
      </c>
      <c r="AM1150" s="32">
        <f t="shared" si="196"/>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v>0</v>
      </c>
      <c r="BU1150" s="17">
        <v>0</v>
      </c>
      <c r="BV1150">
        <v>0</v>
      </c>
      <c r="BW1150">
        <v>0</v>
      </c>
      <c r="BX1150">
        <v>1</v>
      </c>
      <c r="BY1150" s="17">
        <v>0</v>
      </c>
      <c r="BZ1150">
        <v>0</v>
      </c>
      <c r="CA1150">
        <v>0</v>
      </c>
      <c r="CB1150">
        <v>0</v>
      </c>
      <c r="CC1150">
        <v>0</v>
      </c>
      <c r="CD1150" s="17">
        <v>0</v>
      </c>
      <c r="CE1150">
        <v>0</v>
      </c>
      <c r="CF1150">
        <v>0</v>
      </c>
      <c r="CG1150">
        <v>0</v>
      </c>
      <c r="CH1150">
        <v>0</v>
      </c>
      <c r="CI1150">
        <v>0</v>
      </c>
      <c r="CJ1150">
        <v>0</v>
      </c>
      <c r="CK1150">
        <v>0</v>
      </c>
      <c r="CL1150">
        <v>1</v>
      </c>
      <c r="CM1150">
        <v>0</v>
      </c>
      <c r="CN1150">
        <v>0</v>
      </c>
      <c r="CO1150">
        <v>0</v>
      </c>
      <c r="CP1150" s="17">
        <v>0</v>
      </c>
      <c r="CQ1150">
        <v>3.0920000000000001</v>
      </c>
      <c r="CR1150">
        <v>3590</v>
      </c>
      <c r="CS1150">
        <v>1</v>
      </c>
      <c r="CT1150">
        <v>0</v>
      </c>
      <c r="CU1150">
        <v>12</v>
      </c>
      <c r="DA1150" s="33" t="s">
        <v>85</v>
      </c>
    </row>
    <row r="1151" spans="1:105" x14ac:dyDescent="0.25">
      <c r="A1151">
        <v>1150</v>
      </c>
      <c r="B1151">
        <v>77</v>
      </c>
      <c r="C1151" s="24" t="s">
        <v>4085</v>
      </c>
      <c r="D1151" s="12">
        <v>6.35</v>
      </c>
      <c r="E1151" s="13">
        <v>1.85</v>
      </c>
      <c r="F1151" s="7">
        <f t="shared" si="195"/>
        <v>3.432432432432432</v>
      </c>
      <c r="G1151" s="7">
        <f t="shared" si="184"/>
        <v>4.5</v>
      </c>
      <c r="H1151" s="15">
        <f t="shared" si="185"/>
        <v>8.1999999999999993</v>
      </c>
      <c r="I1151" s="11">
        <f>IFERROR(F1151/SQRT(F1151^2+U1151), "X")</f>
        <v>2.0941233388031517E-2</v>
      </c>
      <c r="J1151" s="32">
        <f>IFERROR(SQRT((1-I1151^2)/U1151), "X")</f>
        <v>6.1009892547808356E-3</v>
      </c>
      <c r="K1151" s="32">
        <f t="shared" si="186"/>
        <v>163.90784481654077</v>
      </c>
      <c r="L1151" s="8">
        <v>1</v>
      </c>
      <c r="M1151" s="9">
        <v>0</v>
      </c>
      <c r="N1151" s="8">
        <v>0</v>
      </c>
      <c r="O1151" s="9">
        <v>0</v>
      </c>
      <c r="P1151" s="9">
        <v>0</v>
      </c>
      <c r="Q1151" s="9">
        <v>1</v>
      </c>
      <c r="R1151" s="9">
        <v>0</v>
      </c>
      <c r="S1151" s="8">
        <v>26913</v>
      </c>
      <c r="T1151" s="9">
        <v>58</v>
      </c>
      <c r="U1151" s="9">
        <f t="shared" si="187"/>
        <v>26854</v>
      </c>
      <c r="V1151" s="9">
        <f>COUNTIF(B:B,B1151)</f>
        <v>28</v>
      </c>
      <c r="W1151" s="7">
        <v>12.79</v>
      </c>
      <c r="X1151" s="7">
        <f>BM1151-W1151-6</f>
        <v>35.71</v>
      </c>
      <c r="Y1151" s="9">
        <v>1</v>
      </c>
      <c r="Z1151" s="9">
        <v>0</v>
      </c>
      <c r="AA1151" s="9">
        <v>0</v>
      </c>
      <c r="AB1151" s="9">
        <v>0</v>
      </c>
      <c r="AC1151" s="9">
        <v>1</v>
      </c>
      <c r="AD1151" s="29">
        <v>0</v>
      </c>
      <c r="AE1151" s="9">
        <v>0</v>
      </c>
      <c r="AF1151" s="9">
        <v>1</v>
      </c>
      <c r="AG1151" s="29">
        <v>0</v>
      </c>
      <c r="AH1151" s="9">
        <v>1</v>
      </c>
      <c r="AI1151" s="29">
        <v>0</v>
      </c>
      <c r="AJ1151" s="20">
        <v>1980</v>
      </c>
      <c r="AK1151" s="32">
        <f t="shared" si="193"/>
        <v>0.11499999999999999</v>
      </c>
      <c r="AL1151" s="32">
        <f t="shared" si="193"/>
        <v>0.11499999999999999</v>
      </c>
      <c r="AM1151" s="32">
        <f t="shared" si="196"/>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0</v>
      </c>
      <c r="BR1151">
        <v>1</v>
      </c>
      <c r="BS1151">
        <v>0</v>
      </c>
      <c r="BT1151">
        <v>0</v>
      </c>
      <c r="BU1151" s="17">
        <v>0</v>
      </c>
      <c r="BV1151">
        <v>0</v>
      </c>
      <c r="BW1151">
        <v>0</v>
      </c>
      <c r="BX1151">
        <v>1</v>
      </c>
      <c r="BY1151" s="17">
        <v>0</v>
      </c>
      <c r="BZ1151">
        <v>0</v>
      </c>
      <c r="CA1151">
        <v>0</v>
      </c>
      <c r="CB1151">
        <v>0</v>
      </c>
      <c r="CC1151">
        <v>0</v>
      </c>
      <c r="CD1151" s="17">
        <v>0</v>
      </c>
      <c r="CE1151">
        <v>0</v>
      </c>
      <c r="CF1151">
        <v>0</v>
      </c>
      <c r="CG1151">
        <v>0</v>
      </c>
      <c r="CH1151">
        <v>0</v>
      </c>
      <c r="CI1151">
        <v>0</v>
      </c>
      <c r="CJ1151">
        <v>0</v>
      </c>
      <c r="CK1151">
        <v>0</v>
      </c>
      <c r="CL1151">
        <v>1</v>
      </c>
      <c r="CM1151">
        <v>0</v>
      </c>
      <c r="CN1151">
        <v>0</v>
      </c>
      <c r="CO1151">
        <v>0</v>
      </c>
      <c r="CP1151" s="17">
        <v>0</v>
      </c>
      <c r="CQ1151">
        <v>3.0920000000000001</v>
      </c>
      <c r="CR1151">
        <v>3590</v>
      </c>
      <c r="CS1151">
        <v>1</v>
      </c>
      <c r="CT1151">
        <v>0</v>
      </c>
      <c r="CU1151">
        <v>12</v>
      </c>
      <c r="DA1151" s="33" t="s">
        <v>85</v>
      </c>
    </row>
    <row r="1152" spans="1:105" x14ac:dyDescent="0.25">
      <c r="A1152">
        <v>1151</v>
      </c>
      <c r="B1152">
        <v>77</v>
      </c>
      <c r="C1152" s="24" t="s">
        <v>4085</v>
      </c>
      <c r="D1152" s="12">
        <v>6.71</v>
      </c>
      <c r="E1152" s="13">
        <v>0.03</v>
      </c>
      <c r="F1152" s="7">
        <f t="shared" si="195"/>
        <v>223.66666666666669</v>
      </c>
      <c r="G1152" s="7">
        <f t="shared" si="184"/>
        <v>6.68</v>
      </c>
      <c r="H1152" s="15">
        <f t="shared" si="185"/>
        <v>6.74</v>
      </c>
      <c r="I1152" s="11">
        <f>IFERROR(F1152/SQRT(F1152^2+U1152), "X")</f>
        <v>0.80667394601112008</v>
      </c>
      <c r="J1152" s="32">
        <f>IFERROR(SQRT((1-I1152^2)/U1152), "X")</f>
        <v>3.6065899225534424E-3</v>
      </c>
      <c r="K1152" s="32">
        <f t="shared" si="186"/>
        <v>277.27022519155889</v>
      </c>
      <c r="L1152" s="8">
        <v>1</v>
      </c>
      <c r="M1152" s="9">
        <v>0</v>
      </c>
      <c r="N1152" s="8">
        <v>0</v>
      </c>
      <c r="O1152" s="9">
        <v>0</v>
      </c>
      <c r="P1152" s="9">
        <v>0</v>
      </c>
      <c r="Q1152" s="9">
        <v>1</v>
      </c>
      <c r="R1152" s="9">
        <v>0</v>
      </c>
      <c r="S1152" s="8">
        <v>26913</v>
      </c>
      <c r="T1152" s="9">
        <v>60</v>
      </c>
      <c r="U1152" s="9">
        <f t="shared" si="187"/>
        <v>26852</v>
      </c>
      <c r="V1152" s="9">
        <f>COUNTIF(B:B,B1152)</f>
        <v>28</v>
      </c>
      <c r="W1152" s="7">
        <v>12.79</v>
      </c>
      <c r="X1152" s="7">
        <f>BM1152-W1152-6</f>
        <v>35.71</v>
      </c>
      <c r="Y1152" s="9">
        <v>1</v>
      </c>
      <c r="Z1152" s="9">
        <v>0</v>
      </c>
      <c r="AA1152" s="9">
        <v>0</v>
      </c>
      <c r="AB1152" s="9">
        <v>0</v>
      </c>
      <c r="AC1152" s="9">
        <v>1</v>
      </c>
      <c r="AD1152" s="29">
        <v>0</v>
      </c>
      <c r="AE1152" s="9">
        <v>0</v>
      </c>
      <c r="AF1152" s="9">
        <v>1</v>
      </c>
      <c r="AG1152" s="29">
        <v>0</v>
      </c>
      <c r="AH1152" s="9">
        <v>1</v>
      </c>
      <c r="AI1152" s="29">
        <v>0</v>
      </c>
      <c r="AJ1152" s="20">
        <v>1980</v>
      </c>
      <c r="AK1152" s="32">
        <f t="shared" si="193"/>
        <v>0.11499999999999999</v>
      </c>
      <c r="AL1152" s="32">
        <f t="shared" si="193"/>
        <v>0.11499999999999999</v>
      </c>
      <c r="AM1152" s="32">
        <f t="shared" si="196"/>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v>0</v>
      </c>
      <c r="BU1152" s="17">
        <v>0</v>
      </c>
      <c r="BV1152">
        <v>0</v>
      </c>
      <c r="BW1152">
        <v>0</v>
      </c>
      <c r="BX1152">
        <v>1</v>
      </c>
      <c r="BY1152" s="17">
        <v>0</v>
      </c>
      <c r="BZ1152">
        <v>0</v>
      </c>
      <c r="CA1152">
        <v>0</v>
      </c>
      <c r="CB1152">
        <v>0</v>
      </c>
      <c r="CC1152">
        <v>0</v>
      </c>
      <c r="CD1152" s="17">
        <v>0</v>
      </c>
      <c r="CE1152">
        <v>1</v>
      </c>
      <c r="CF1152">
        <v>1</v>
      </c>
      <c r="CG1152">
        <v>0</v>
      </c>
      <c r="CH1152">
        <v>0</v>
      </c>
      <c r="CI1152">
        <v>0</v>
      </c>
      <c r="CJ1152">
        <v>0</v>
      </c>
      <c r="CK1152">
        <v>0</v>
      </c>
      <c r="CL1152">
        <v>1</v>
      </c>
      <c r="CM1152">
        <v>0</v>
      </c>
      <c r="CN1152">
        <v>0</v>
      </c>
      <c r="CO1152">
        <v>0</v>
      </c>
      <c r="CP1152" s="17">
        <v>0</v>
      </c>
      <c r="CQ1152">
        <v>3.0920000000000001</v>
      </c>
      <c r="CR1152">
        <v>3590</v>
      </c>
      <c r="CS1152">
        <v>1</v>
      </c>
      <c r="CT1152">
        <v>0</v>
      </c>
      <c r="CU1152">
        <v>12</v>
      </c>
      <c r="DA1152" s="33" t="s">
        <v>85</v>
      </c>
    </row>
    <row r="1153" spans="1:105" x14ac:dyDescent="0.25">
      <c r="A1153">
        <v>1152</v>
      </c>
      <c r="B1153">
        <v>77</v>
      </c>
      <c r="C1153" s="24" t="s">
        <v>4085</v>
      </c>
      <c r="D1153" s="12">
        <v>5.55</v>
      </c>
      <c r="E1153" s="13">
        <v>1.99</v>
      </c>
      <c r="F1153" s="7">
        <f t="shared" si="195"/>
        <v>2.7889447236180902</v>
      </c>
      <c r="G1153" s="7">
        <f t="shared" si="184"/>
        <v>3.5599999999999996</v>
      </c>
      <c r="H1153" s="15">
        <f t="shared" si="185"/>
        <v>7.54</v>
      </c>
      <c r="I1153" s="11">
        <f>IFERROR(F1153/SQRT(F1153^2+U1153), "X")</f>
        <v>1.701722321640399E-2</v>
      </c>
      <c r="J1153" s="32">
        <f>IFERROR(SQRT((1-I1153^2)/U1153), "X")</f>
        <v>6.101671027143052E-3</v>
      </c>
      <c r="K1153" s="32">
        <f t="shared" si="186"/>
        <v>163.88953051574526</v>
      </c>
      <c r="L1153" s="8">
        <v>1</v>
      </c>
      <c r="M1153" s="9">
        <v>0</v>
      </c>
      <c r="N1153" s="8">
        <v>0</v>
      </c>
      <c r="O1153" s="9">
        <v>0</v>
      </c>
      <c r="P1153" s="9">
        <v>0</v>
      </c>
      <c r="Q1153" s="9">
        <v>1</v>
      </c>
      <c r="R1153" s="9">
        <v>0</v>
      </c>
      <c r="S1153" s="8">
        <v>26913</v>
      </c>
      <c r="T1153" s="9">
        <v>60</v>
      </c>
      <c r="U1153" s="9">
        <f t="shared" si="187"/>
        <v>26852</v>
      </c>
      <c r="V1153" s="9">
        <f>COUNTIF(B:B,B1153)</f>
        <v>28</v>
      </c>
      <c r="W1153" s="7">
        <v>12.79</v>
      </c>
      <c r="X1153" s="7">
        <f>BM1153-W1153-6</f>
        <v>35.71</v>
      </c>
      <c r="Y1153" s="9">
        <v>1</v>
      </c>
      <c r="Z1153" s="9">
        <v>0</v>
      </c>
      <c r="AA1153" s="9">
        <v>0</v>
      </c>
      <c r="AB1153" s="9">
        <v>0</v>
      </c>
      <c r="AC1153" s="9">
        <v>1</v>
      </c>
      <c r="AD1153" s="29">
        <v>0</v>
      </c>
      <c r="AE1153" s="9">
        <v>0</v>
      </c>
      <c r="AF1153" s="9">
        <v>1</v>
      </c>
      <c r="AG1153" s="29">
        <v>0</v>
      </c>
      <c r="AH1153" s="9">
        <v>1</v>
      </c>
      <c r="AI1153" s="29">
        <v>0</v>
      </c>
      <c r="AJ1153" s="20">
        <v>1980</v>
      </c>
      <c r="AK1153" s="32">
        <f t="shared" si="193"/>
        <v>0.11499999999999999</v>
      </c>
      <c r="AL1153" s="32">
        <f t="shared" si="193"/>
        <v>0.11499999999999999</v>
      </c>
      <c r="AM1153" s="32">
        <f t="shared" si="196"/>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0</v>
      </c>
      <c r="BR1153">
        <v>1</v>
      </c>
      <c r="BS1153">
        <v>0</v>
      </c>
      <c r="BT1153">
        <v>0</v>
      </c>
      <c r="BU1153" s="17">
        <v>0</v>
      </c>
      <c r="BV1153">
        <v>0</v>
      </c>
      <c r="BW1153">
        <v>0</v>
      </c>
      <c r="BX1153">
        <v>1</v>
      </c>
      <c r="BY1153" s="17">
        <v>0</v>
      </c>
      <c r="BZ1153">
        <v>0</v>
      </c>
      <c r="CA1153">
        <v>0</v>
      </c>
      <c r="CB1153">
        <v>0</v>
      </c>
      <c r="CC1153">
        <v>0</v>
      </c>
      <c r="CD1153" s="17">
        <v>0</v>
      </c>
      <c r="CE1153">
        <v>1</v>
      </c>
      <c r="CF1153">
        <v>1</v>
      </c>
      <c r="CG1153">
        <v>0</v>
      </c>
      <c r="CH1153">
        <v>0</v>
      </c>
      <c r="CI1153">
        <v>0</v>
      </c>
      <c r="CJ1153">
        <v>0</v>
      </c>
      <c r="CK1153">
        <v>0</v>
      </c>
      <c r="CL1153">
        <v>1</v>
      </c>
      <c r="CM1153">
        <v>0</v>
      </c>
      <c r="CN1153">
        <v>0</v>
      </c>
      <c r="CO1153">
        <v>0</v>
      </c>
      <c r="CP1153" s="17">
        <v>0</v>
      </c>
      <c r="CQ1153">
        <v>3.0920000000000001</v>
      </c>
      <c r="CR1153">
        <v>3590</v>
      </c>
      <c r="CS1153">
        <v>1</v>
      </c>
      <c r="CT1153">
        <v>0</v>
      </c>
      <c r="CU1153">
        <v>12</v>
      </c>
      <c r="DA1153" s="33" t="s">
        <v>85</v>
      </c>
    </row>
    <row r="1154" spans="1:105" x14ac:dyDescent="0.25">
      <c r="A1154">
        <v>1153</v>
      </c>
      <c r="B1154">
        <v>77</v>
      </c>
      <c r="C1154" s="24" t="s">
        <v>4085</v>
      </c>
      <c r="D1154" s="12">
        <v>5.76</v>
      </c>
      <c r="E1154" s="13">
        <v>0.13</v>
      </c>
      <c r="F1154" s="7">
        <f t="shared" si="195"/>
        <v>44.307692307692307</v>
      </c>
      <c r="G1154" s="7">
        <f t="shared" ref="G1154:G1217" si="197">D1154-E1154</f>
        <v>5.63</v>
      </c>
      <c r="H1154" s="15">
        <f t="shared" ref="H1154:H1217" si="198">D1154+E1154</f>
        <v>5.89</v>
      </c>
      <c r="I1154" s="11">
        <f>IFERROR(F1154/SQRT(F1154^2+U1154), "X")</f>
        <v>0.26105761101958763</v>
      </c>
      <c r="J1154" s="32">
        <f>IFERROR(SQRT((1-I1154^2)/U1154), "X")</f>
        <v>5.8919252487059717E-3</v>
      </c>
      <c r="K1154" s="32">
        <f t="shared" ref="K1154:K1217" si="199">IFERROR(1/J1154, "X")</f>
        <v>169.72380975465148</v>
      </c>
      <c r="L1154" s="8">
        <v>1</v>
      </c>
      <c r="M1154" s="9">
        <v>0</v>
      </c>
      <c r="N1154" s="8">
        <v>0</v>
      </c>
      <c r="O1154" s="9">
        <v>0</v>
      </c>
      <c r="P1154" s="9">
        <v>0</v>
      </c>
      <c r="Q1154" s="9">
        <v>1</v>
      </c>
      <c r="R1154" s="9">
        <v>0</v>
      </c>
      <c r="S1154" s="8">
        <v>26913</v>
      </c>
      <c r="T1154" s="9">
        <v>69</v>
      </c>
      <c r="U1154" s="9">
        <f t="shared" ref="U1154:U1217" si="200">S1154-T1154-1</f>
        <v>26843</v>
      </c>
      <c r="V1154" s="9">
        <f>COUNTIF(B:B,B1154)</f>
        <v>28</v>
      </c>
      <c r="W1154" s="7">
        <v>12.79</v>
      </c>
      <c r="X1154" s="7">
        <f>BM1154-W1154-6</f>
        <v>35.71</v>
      </c>
      <c r="Y1154" s="9">
        <v>1</v>
      </c>
      <c r="Z1154" s="9">
        <v>0</v>
      </c>
      <c r="AA1154" s="9">
        <v>0</v>
      </c>
      <c r="AB1154" s="9">
        <v>0</v>
      </c>
      <c r="AC1154" s="9">
        <v>1</v>
      </c>
      <c r="AD1154" s="29">
        <v>0</v>
      </c>
      <c r="AE1154" s="9">
        <v>0</v>
      </c>
      <c r="AF1154" s="9">
        <v>1</v>
      </c>
      <c r="AG1154" s="29">
        <v>0</v>
      </c>
      <c r="AH1154" s="9">
        <v>1</v>
      </c>
      <c r="AI1154" s="29">
        <v>0</v>
      </c>
      <c r="AJ1154" s="20">
        <v>1980</v>
      </c>
      <c r="AK1154" s="32">
        <f t="shared" si="193"/>
        <v>0.11499999999999999</v>
      </c>
      <c r="AL1154" s="32">
        <f t="shared" si="193"/>
        <v>0.11499999999999999</v>
      </c>
      <c r="AM1154" s="32">
        <f t="shared" si="196"/>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v>0</v>
      </c>
      <c r="BU1154" s="17">
        <v>0</v>
      </c>
      <c r="BV1154">
        <v>0</v>
      </c>
      <c r="BW1154">
        <v>0</v>
      </c>
      <c r="BX1154">
        <v>1</v>
      </c>
      <c r="BY1154" s="17">
        <v>0</v>
      </c>
      <c r="BZ1154">
        <v>0</v>
      </c>
      <c r="CA1154">
        <v>0</v>
      </c>
      <c r="CB1154">
        <v>0</v>
      </c>
      <c r="CC1154">
        <v>0</v>
      </c>
      <c r="CD1154" s="17">
        <v>0</v>
      </c>
      <c r="CE1154">
        <v>0</v>
      </c>
      <c r="CF1154">
        <v>0</v>
      </c>
      <c r="CG1154">
        <v>0</v>
      </c>
      <c r="CH1154">
        <v>0</v>
      </c>
      <c r="CI1154">
        <v>0</v>
      </c>
      <c r="CJ1154">
        <v>0</v>
      </c>
      <c r="CK1154">
        <v>0</v>
      </c>
      <c r="CL1154">
        <v>1</v>
      </c>
      <c r="CM1154">
        <v>0</v>
      </c>
      <c r="CN1154">
        <v>0</v>
      </c>
      <c r="CO1154">
        <v>0</v>
      </c>
      <c r="CP1154" s="17">
        <v>0</v>
      </c>
      <c r="CQ1154">
        <v>3.0920000000000001</v>
      </c>
      <c r="CR1154">
        <v>3590</v>
      </c>
      <c r="CS1154">
        <v>1</v>
      </c>
      <c r="CT1154">
        <v>0</v>
      </c>
      <c r="CU1154">
        <v>12</v>
      </c>
      <c r="DA1154" s="33" t="s">
        <v>85</v>
      </c>
    </row>
    <row r="1155" spans="1:105" x14ac:dyDescent="0.25">
      <c r="A1155">
        <v>1154</v>
      </c>
      <c r="B1155">
        <v>77</v>
      </c>
      <c r="C1155" s="24" t="s">
        <v>4085</v>
      </c>
      <c r="D1155" s="12">
        <v>4.6100000000000003</v>
      </c>
      <c r="E1155" s="13">
        <v>1.87</v>
      </c>
      <c r="F1155" s="7">
        <f t="shared" si="195"/>
        <v>2.46524064171123</v>
      </c>
      <c r="G1155" s="7">
        <f t="shared" si="197"/>
        <v>2.74</v>
      </c>
      <c r="H1155" s="15">
        <f t="shared" si="198"/>
        <v>6.48</v>
      </c>
      <c r="I1155" s="11">
        <f>IFERROR(F1155/SQRT(F1155^2+U1155), "X")</f>
        <v>1.5045084640238314E-2</v>
      </c>
      <c r="J1155" s="32">
        <f>IFERROR(SQRT((1-I1155^2)/U1155), "X")</f>
        <v>6.1028868280359324E-3</v>
      </c>
      <c r="K1155" s="32">
        <f t="shared" si="199"/>
        <v>163.85688087908161</v>
      </c>
      <c r="L1155" s="8">
        <v>1</v>
      </c>
      <c r="M1155" s="9">
        <v>0</v>
      </c>
      <c r="N1155" s="8">
        <v>0</v>
      </c>
      <c r="O1155" s="9">
        <v>0</v>
      </c>
      <c r="P1155" s="9">
        <v>0</v>
      </c>
      <c r="Q1155" s="9">
        <v>1</v>
      </c>
      <c r="R1155" s="9">
        <v>0</v>
      </c>
      <c r="S1155" s="8">
        <v>26913</v>
      </c>
      <c r="T1155" s="9">
        <v>69</v>
      </c>
      <c r="U1155" s="9">
        <f t="shared" si="200"/>
        <v>26843</v>
      </c>
      <c r="V1155" s="9">
        <f>COUNTIF(B:B,B1155)</f>
        <v>28</v>
      </c>
      <c r="W1155" s="7">
        <v>12.79</v>
      </c>
      <c r="X1155" s="7">
        <f>BM1155-W1155-6</f>
        <v>35.71</v>
      </c>
      <c r="Y1155" s="9">
        <v>1</v>
      </c>
      <c r="Z1155" s="9">
        <v>0</v>
      </c>
      <c r="AA1155" s="9">
        <v>0</v>
      </c>
      <c r="AB1155" s="9">
        <v>0</v>
      </c>
      <c r="AC1155" s="9">
        <v>1</v>
      </c>
      <c r="AD1155" s="29">
        <v>0</v>
      </c>
      <c r="AE1155" s="9">
        <v>0</v>
      </c>
      <c r="AF1155" s="9">
        <v>1</v>
      </c>
      <c r="AG1155" s="29">
        <v>0</v>
      </c>
      <c r="AH1155" s="9">
        <v>1</v>
      </c>
      <c r="AI1155" s="29">
        <v>0</v>
      </c>
      <c r="AJ1155" s="20">
        <v>1980</v>
      </c>
      <c r="AK1155" s="32">
        <f t="shared" si="193"/>
        <v>0.11499999999999999</v>
      </c>
      <c r="AL1155" s="32">
        <f t="shared" si="193"/>
        <v>0.11499999999999999</v>
      </c>
      <c r="AM1155" s="32">
        <f t="shared" si="196"/>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0</v>
      </c>
      <c r="BR1155">
        <v>1</v>
      </c>
      <c r="BS1155">
        <v>0</v>
      </c>
      <c r="BT1155">
        <v>0</v>
      </c>
      <c r="BU1155" s="17">
        <v>0</v>
      </c>
      <c r="BV1155">
        <v>0</v>
      </c>
      <c r="BW1155">
        <v>0</v>
      </c>
      <c r="BX1155">
        <v>1</v>
      </c>
      <c r="BY1155" s="17">
        <v>0</v>
      </c>
      <c r="BZ1155">
        <v>0</v>
      </c>
      <c r="CA1155">
        <v>0</v>
      </c>
      <c r="CB1155">
        <v>0</v>
      </c>
      <c r="CC1155">
        <v>0</v>
      </c>
      <c r="CD1155" s="17">
        <v>0</v>
      </c>
      <c r="CE1155">
        <v>0</v>
      </c>
      <c r="CF1155">
        <v>0</v>
      </c>
      <c r="CG1155">
        <v>0</v>
      </c>
      <c r="CH1155">
        <v>0</v>
      </c>
      <c r="CI1155">
        <v>0</v>
      </c>
      <c r="CJ1155">
        <v>0</v>
      </c>
      <c r="CK1155">
        <v>0</v>
      </c>
      <c r="CL1155">
        <v>1</v>
      </c>
      <c r="CM1155">
        <v>0</v>
      </c>
      <c r="CN1155">
        <v>0</v>
      </c>
      <c r="CO1155">
        <v>0</v>
      </c>
      <c r="CP1155" s="17">
        <v>0</v>
      </c>
      <c r="CQ1155">
        <v>3.0920000000000001</v>
      </c>
      <c r="CR1155">
        <v>3590</v>
      </c>
      <c r="CS1155">
        <v>1</v>
      </c>
      <c r="CT1155">
        <v>0</v>
      </c>
      <c r="CU1155">
        <v>12</v>
      </c>
      <c r="DA1155" s="33" t="s">
        <v>85</v>
      </c>
    </row>
    <row r="1156" spans="1:105" x14ac:dyDescent="0.25">
      <c r="A1156">
        <v>1155</v>
      </c>
      <c r="B1156">
        <v>77</v>
      </c>
      <c r="C1156" s="24" t="s">
        <v>4085</v>
      </c>
      <c r="D1156" s="12">
        <v>5.76</v>
      </c>
      <c r="E1156" s="13">
        <v>0.13</v>
      </c>
      <c r="F1156" s="7">
        <f t="shared" si="195"/>
        <v>44.307692307692307</v>
      </c>
      <c r="G1156" s="7">
        <f t="shared" si="197"/>
        <v>5.63</v>
      </c>
      <c r="H1156" s="15">
        <f t="shared" si="198"/>
        <v>5.89</v>
      </c>
      <c r="I1156" s="11">
        <f>IFERROR(F1156/SQRT(F1156^2+U1156), "X")</f>
        <v>0.26106667404987471</v>
      </c>
      <c r="J1156" s="32">
        <f>IFERROR(SQRT((1-I1156^2)/U1156), "X")</f>
        <v>5.8921297962645329E-3</v>
      </c>
      <c r="K1156" s="32">
        <f t="shared" si="199"/>
        <v>169.71791772713081</v>
      </c>
      <c r="L1156" s="8">
        <v>1</v>
      </c>
      <c r="M1156" s="9">
        <v>0</v>
      </c>
      <c r="N1156" s="8">
        <v>0</v>
      </c>
      <c r="O1156" s="9">
        <v>0</v>
      </c>
      <c r="P1156" s="9">
        <v>0</v>
      </c>
      <c r="Q1156" s="9">
        <v>1</v>
      </c>
      <c r="R1156" s="9">
        <v>0</v>
      </c>
      <c r="S1156" s="8">
        <v>26913</v>
      </c>
      <c r="T1156" s="9">
        <v>71</v>
      </c>
      <c r="U1156" s="9">
        <f t="shared" si="200"/>
        <v>26841</v>
      </c>
      <c r="V1156" s="9">
        <f>COUNTIF(B:B,B1156)</f>
        <v>28</v>
      </c>
      <c r="W1156" s="7">
        <v>12.79</v>
      </c>
      <c r="X1156" s="7">
        <f>BM1156-W1156-6</f>
        <v>35.71</v>
      </c>
      <c r="Y1156" s="9">
        <v>1</v>
      </c>
      <c r="Z1156" s="9">
        <v>0</v>
      </c>
      <c r="AA1156" s="9">
        <v>0</v>
      </c>
      <c r="AB1156" s="9">
        <v>0</v>
      </c>
      <c r="AC1156" s="9">
        <v>1</v>
      </c>
      <c r="AD1156" s="29">
        <v>0</v>
      </c>
      <c r="AE1156" s="9">
        <v>0</v>
      </c>
      <c r="AF1156" s="9">
        <v>1</v>
      </c>
      <c r="AG1156" s="29">
        <v>0</v>
      </c>
      <c r="AH1156" s="9">
        <v>1</v>
      </c>
      <c r="AI1156" s="29">
        <v>0</v>
      </c>
      <c r="AJ1156" s="20">
        <v>1980</v>
      </c>
      <c r="AK1156" s="32">
        <f t="shared" si="193"/>
        <v>0.11499999999999999</v>
      </c>
      <c r="AL1156" s="32">
        <f t="shared" si="193"/>
        <v>0.11499999999999999</v>
      </c>
      <c r="AM1156" s="32">
        <f t="shared" si="196"/>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v>0</v>
      </c>
      <c r="BU1156" s="17">
        <v>0</v>
      </c>
      <c r="BV1156">
        <v>0</v>
      </c>
      <c r="BW1156">
        <v>0</v>
      </c>
      <c r="BX1156">
        <v>1</v>
      </c>
      <c r="BY1156" s="17">
        <v>0</v>
      </c>
      <c r="BZ1156">
        <v>0</v>
      </c>
      <c r="CA1156">
        <v>0</v>
      </c>
      <c r="CB1156">
        <v>0</v>
      </c>
      <c r="CC1156">
        <v>0</v>
      </c>
      <c r="CD1156" s="17">
        <v>0</v>
      </c>
      <c r="CE1156">
        <v>1</v>
      </c>
      <c r="CF1156">
        <v>1</v>
      </c>
      <c r="CG1156">
        <v>0</v>
      </c>
      <c r="CH1156">
        <v>0</v>
      </c>
      <c r="CI1156">
        <v>0</v>
      </c>
      <c r="CJ1156">
        <v>0</v>
      </c>
      <c r="CK1156">
        <v>0</v>
      </c>
      <c r="CL1156">
        <v>1</v>
      </c>
      <c r="CM1156">
        <v>0</v>
      </c>
      <c r="CN1156">
        <v>0</v>
      </c>
      <c r="CO1156">
        <v>1</v>
      </c>
      <c r="CP1156" s="17">
        <v>1</v>
      </c>
      <c r="CQ1156">
        <v>3.0920000000000001</v>
      </c>
      <c r="CR1156">
        <v>3590</v>
      </c>
      <c r="CS1156">
        <v>1</v>
      </c>
      <c r="CT1156">
        <v>0</v>
      </c>
      <c r="CU1156">
        <v>12</v>
      </c>
      <c r="DA1156" s="33" t="s">
        <v>85</v>
      </c>
    </row>
    <row r="1157" spans="1:105" x14ac:dyDescent="0.25">
      <c r="A1157">
        <v>1156</v>
      </c>
      <c r="B1157">
        <v>77</v>
      </c>
      <c r="C1157" s="24" t="s">
        <v>4085</v>
      </c>
      <c r="D1157" s="12">
        <v>3.91</v>
      </c>
      <c r="E1157" s="13">
        <v>1.99</v>
      </c>
      <c r="F1157" s="7">
        <f t="shared" si="195"/>
        <v>1.9648241206030153</v>
      </c>
      <c r="G1157" s="7">
        <f t="shared" si="197"/>
        <v>1.9200000000000002</v>
      </c>
      <c r="H1157" s="15">
        <f t="shared" si="198"/>
        <v>5.9</v>
      </c>
      <c r="I1157" s="11">
        <f>IFERROR(F1157/SQRT(F1157^2+U1157), "X")</f>
        <v>1.1992041008396971E-2</v>
      </c>
      <c r="J1157" s="32">
        <f>IFERROR(SQRT((1-I1157^2)/U1157), "X")</f>
        <v>6.1033661398235215E-3</v>
      </c>
      <c r="K1157" s="32">
        <f t="shared" si="199"/>
        <v>163.84401281043168</v>
      </c>
      <c r="L1157" s="8">
        <v>1</v>
      </c>
      <c r="M1157" s="9">
        <v>0</v>
      </c>
      <c r="N1157" s="8">
        <v>0</v>
      </c>
      <c r="O1157" s="9">
        <v>0</v>
      </c>
      <c r="P1157" s="9">
        <v>0</v>
      </c>
      <c r="Q1157" s="9">
        <v>1</v>
      </c>
      <c r="R1157" s="9">
        <v>0</v>
      </c>
      <c r="S1157" s="8">
        <v>26913</v>
      </c>
      <c r="T1157" s="9">
        <v>71</v>
      </c>
      <c r="U1157" s="9">
        <f t="shared" si="200"/>
        <v>26841</v>
      </c>
      <c r="V1157" s="9">
        <f>COUNTIF(B:B,B1157)</f>
        <v>28</v>
      </c>
      <c r="W1157" s="7">
        <v>12.79</v>
      </c>
      <c r="X1157" s="7">
        <f>BM1157-W1157-6</f>
        <v>35.71</v>
      </c>
      <c r="Y1157" s="9">
        <v>1</v>
      </c>
      <c r="Z1157" s="9">
        <v>0</v>
      </c>
      <c r="AA1157" s="9">
        <v>0</v>
      </c>
      <c r="AB1157" s="9">
        <v>0</v>
      </c>
      <c r="AC1157" s="9">
        <v>1</v>
      </c>
      <c r="AD1157" s="29">
        <v>0</v>
      </c>
      <c r="AE1157" s="9">
        <v>0</v>
      </c>
      <c r="AF1157" s="9">
        <v>1</v>
      </c>
      <c r="AG1157" s="29">
        <v>0</v>
      </c>
      <c r="AH1157" s="9">
        <v>1</v>
      </c>
      <c r="AI1157" s="29">
        <v>0</v>
      </c>
      <c r="AJ1157" s="20">
        <v>1980</v>
      </c>
      <c r="AK1157" s="32">
        <f t="shared" si="193"/>
        <v>0.11499999999999999</v>
      </c>
      <c r="AL1157" s="32">
        <f t="shared" si="193"/>
        <v>0.11499999999999999</v>
      </c>
      <c r="AM1157" s="32">
        <f t="shared" si="196"/>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0</v>
      </c>
      <c r="BR1157">
        <v>1</v>
      </c>
      <c r="BS1157">
        <v>0</v>
      </c>
      <c r="BT1157">
        <v>0</v>
      </c>
      <c r="BU1157" s="17">
        <v>0</v>
      </c>
      <c r="BV1157">
        <v>0</v>
      </c>
      <c r="BW1157">
        <v>0</v>
      </c>
      <c r="BX1157">
        <v>1</v>
      </c>
      <c r="BY1157" s="17">
        <v>0</v>
      </c>
      <c r="BZ1157">
        <v>0</v>
      </c>
      <c r="CA1157">
        <v>0</v>
      </c>
      <c r="CB1157">
        <v>0</v>
      </c>
      <c r="CC1157">
        <v>0</v>
      </c>
      <c r="CD1157" s="17">
        <v>0</v>
      </c>
      <c r="CE1157">
        <v>1</v>
      </c>
      <c r="CF1157">
        <v>1</v>
      </c>
      <c r="CG1157">
        <v>0</v>
      </c>
      <c r="CH1157">
        <v>0</v>
      </c>
      <c r="CI1157">
        <v>0</v>
      </c>
      <c r="CJ1157">
        <v>0</v>
      </c>
      <c r="CK1157">
        <v>0</v>
      </c>
      <c r="CL1157">
        <v>1</v>
      </c>
      <c r="CM1157">
        <v>0</v>
      </c>
      <c r="CN1157">
        <v>0</v>
      </c>
      <c r="CO1157">
        <v>1</v>
      </c>
      <c r="CP1157" s="17">
        <v>1</v>
      </c>
      <c r="CQ1157">
        <v>3.0920000000000001</v>
      </c>
      <c r="CR1157">
        <v>3590</v>
      </c>
      <c r="CS1157">
        <v>1</v>
      </c>
      <c r="CT1157">
        <v>0</v>
      </c>
      <c r="CU1157">
        <v>12</v>
      </c>
      <c r="DA1157" s="33" t="s">
        <v>85</v>
      </c>
    </row>
    <row r="1158" spans="1:105" x14ac:dyDescent="0.25">
      <c r="A1158">
        <v>1157</v>
      </c>
      <c r="B1158">
        <v>78</v>
      </c>
      <c r="C1158" s="24" t="s">
        <v>4090</v>
      </c>
      <c r="D1158" s="12">
        <v>0.4</v>
      </c>
      <c r="E1158" s="13">
        <v>0.12</v>
      </c>
      <c r="F1158" s="7">
        <v>3.333333333333333</v>
      </c>
      <c r="G1158" s="7">
        <f t="shared" si="197"/>
        <v>0.28000000000000003</v>
      </c>
      <c r="H1158" s="15">
        <f t="shared" si="198"/>
        <v>0.52</v>
      </c>
      <c r="I1158" s="11">
        <f>IFERROR(F1158/SQRT(F1158^2+U1158), "X")</f>
        <v>8.0441386220384534E-2</v>
      </c>
      <c r="J1158" s="32">
        <f>IFERROR(SQRT((1-I1158^2)/U1158), "X")</f>
        <v>2.4132415866115364E-2</v>
      </c>
      <c r="K1158" s="32">
        <f t="shared" si="199"/>
        <v>41.438039421660754</v>
      </c>
      <c r="L1158" s="8">
        <v>1</v>
      </c>
      <c r="M1158" s="9">
        <v>0</v>
      </c>
      <c r="N1158" s="8">
        <v>0</v>
      </c>
      <c r="O1158" s="9">
        <v>0</v>
      </c>
      <c r="P1158" s="9">
        <v>0</v>
      </c>
      <c r="Q1158" s="9">
        <v>1</v>
      </c>
      <c r="R1158" s="9">
        <v>0</v>
      </c>
      <c r="S1158" s="8">
        <v>1710</v>
      </c>
      <c r="T1158" s="9">
        <v>3</v>
      </c>
      <c r="U1158" s="9">
        <f t="shared" si="200"/>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v>0</v>
      </c>
      <c r="BU1158" s="17">
        <v>0</v>
      </c>
      <c r="BV1158">
        <v>1</v>
      </c>
      <c r="BW1158">
        <v>0</v>
      </c>
      <c r="BX1158">
        <v>0</v>
      </c>
      <c r="BY1158" s="17">
        <v>0</v>
      </c>
      <c r="BZ1158">
        <v>0</v>
      </c>
      <c r="CA1158">
        <v>0</v>
      </c>
      <c r="CB1158">
        <v>0</v>
      </c>
      <c r="CC1158">
        <v>0</v>
      </c>
      <c r="CD1158" s="17">
        <v>0</v>
      </c>
      <c r="CE1158">
        <v>0</v>
      </c>
      <c r="CF1158">
        <v>0</v>
      </c>
      <c r="CG1158">
        <v>1</v>
      </c>
      <c r="CH1158">
        <v>1</v>
      </c>
      <c r="CI1158">
        <v>0</v>
      </c>
      <c r="CJ1158">
        <v>0</v>
      </c>
      <c r="CK1158">
        <v>0</v>
      </c>
      <c r="CL1158">
        <v>0</v>
      </c>
      <c r="CM1158">
        <v>0</v>
      </c>
      <c r="CN1158">
        <v>0</v>
      </c>
      <c r="CO1158">
        <v>0</v>
      </c>
      <c r="CP1158" s="17">
        <v>0</v>
      </c>
      <c r="CQ1158">
        <v>3.879</v>
      </c>
      <c r="CR1158">
        <v>321</v>
      </c>
      <c r="CS1158">
        <v>1</v>
      </c>
      <c r="CT1158">
        <v>0</v>
      </c>
      <c r="CU1158">
        <v>23</v>
      </c>
      <c r="DA1158" s="33" t="s">
        <v>85</v>
      </c>
    </row>
    <row r="1159" spans="1:105" x14ac:dyDescent="0.25">
      <c r="A1159">
        <v>1158</v>
      </c>
      <c r="B1159">
        <v>78</v>
      </c>
      <c r="C1159" s="24" t="s">
        <v>4090</v>
      </c>
      <c r="D1159" s="12">
        <v>0.56000000000000005</v>
      </c>
      <c r="E1159" s="13">
        <v>0.13300000000000001</v>
      </c>
      <c r="F1159" s="7">
        <v>4.2105263157894726</v>
      </c>
      <c r="G1159" s="7">
        <f t="shared" si="197"/>
        <v>0.42700000000000005</v>
      </c>
      <c r="H1159" s="15">
        <f t="shared" si="198"/>
        <v>0.69300000000000006</v>
      </c>
      <c r="I1159" s="11">
        <f>IFERROR(F1159/SQRT(F1159^2+U1159), "X")</f>
        <v>0.10141494299735571</v>
      </c>
      <c r="J1159" s="32">
        <f>IFERROR(SQRT((1-I1159^2)/U1159), "X")</f>
        <v>2.4086048961871987E-2</v>
      </c>
      <c r="K1159" s="32">
        <f t="shared" si="199"/>
        <v>41.517809815258268</v>
      </c>
      <c r="L1159" s="8">
        <v>1</v>
      </c>
      <c r="M1159" s="9">
        <v>0</v>
      </c>
      <c r="N1159" s="8">
        <v>0</v>
      </c>
      <c r="O1159" s="9">
        <v>0</v>
      </c>
      <c r="P1159" s="9">
        <v>0</v>
      </c>
      <c r="Q1159" s="9">
        <v>1</v>
      </c>
      <c r="R1159" s="9">
        <v>0</v>
      </c>
      <c r="S1159" s="8">
        <v>1710</v>
      </c>
      <c r="T1159" s="9">
        <v>3</v>
      </c>
      <c r="U1159" s="9">
        <f t="shared" si="200"/>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v>0</v>
      </c>
      <c r="BU1159" s="17">
        <v>0</v>
      </c>
      <c r="BV1159">
        <v>1</v>
      </c>
      <c r="BW1159">
        <v>0</v>
      </c>
      <c r="BX1159">
        <v>0</v>
      </c>
      <c r="BY1159" s="17">
        <v>0</v>
      </c>
      <c r="BZ1159">
        <v>0</v>
      </c>
      <c r="CA1159">
        <v>0</v>
      </c>
      <c r="CB1159">
        <v>0</v>
      </c>
      <c r="CC1159">
        <v>0</v>
      </c>
      <c r="CD1159" s="17">
        <v>0</v>
      </c>
      <c r="CE1159">
        <v>0</v>
      </c>
      <c r="CF1159">
        <v>0</v>
      </c>
      <c r="CG1159">
        <v>1</v>
      </c>
      <c r="CH1159">
        <v>1</v>
      </c>
      <c r="CI1159">
        <v>0</v>
      </c>
      <c r="CJ1159">
        <v>0</v>
      </c>
      <c r="CK1159">
        <v>0</v>
      </c>
      <c r="CL1159">
        <v>0</v>
      </c>
      <c r="CM1159">
        <v>0</v>
      </c>
      <c r="CN1159">
        <v>0</v>
      </c>
      <c r="CO1159">
        <v>0</v>
      </c>
      <c r="CP1159" s="17">
        <v>0</v>
      </c>
      <c r="CQ1159">
        <v>3.879</v>
      </c>
      <c r="CR1159">
        <v>321</v>
      </c>
      <c r="CS1159">
        <v>1</v>
      </c>
      <c r="CT1159">
        <v>0</v>
      </c>
      <c r="CU1159">
        <v>23</v>
      </c>
      <c r="DA1159" s="33" t="s">
        <v>85</v>
      </c>
    </row>
    <row r="1160" spans="1:105" x14ac:dyDescent="0.25">
      <c r="A1160">
        <v>1159</v>
      </c>
      <c r="B1160">
        <v>78</v>
      </c>
      <c r="C1160" s="24" t="s">
        <v>4090</v>
      </c>
      <c r="D1160" s="12">
        <v>0.71</v>
      </c>
      <c r="E1160" s="13">
        <v>7.0436507936507936E-2</v>
      </c>
      <c r="F1160" s="7">
        <v>10.08</v>
      </c>
      <c r="G1160" s="7">
        <f t="shared" si="197"/>
        <v>0.63956349206349206</v>
      </c>
      <c r="H1160" s="15">
        <f t="shared" si="198"/>
        <v>0.78043650793650787</v>
      </c>
      <c r="I1160" s="11">
        <f>IFERROR(F1160/SQRT(F1160^2+U1160), "X")</f>
        <v>0.23708746710324063</v>
      </c>
      <c r="J1160" s="32">
        <f>IFERROR(SQRT((1-I1160^2)/U1160), "X")</f>
        <v>2.352058205389292E-2</v>
      </c>
      <c r="K1160" s="32">
        <f t="shared" si="199"/>
        <v>42.515954652341982</v>
      </c>
      <c r="L1160" s="8">
        <v>1</v>
      </c>
      <c r="M1160" s="9">
        <v>0</v>
      </c>
      <c r="N1160" s="8">
        <v>0</v>
      </c>
      <c r="O1160" s="9">
        <v>0</v>
      </c>
      <c r="P1160" s="9">
        <v>0</v>
      </c>
      <c r="Q1160" s="9">
        <v>1</v>
      </c>
      <c r="R1160" s="9">
        <v>0</v>
      </c>
      <c r="S1160" s="8">
        <v>1710</v>
      </c>
      <c r="T1160" s="9">
        <v>3</v>
      </c>
      <c r="U1160" s="9">
        <f t="shared" si="200"/>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v>0</v>
      </c>
      <c r="BU1160" s="17">
        <v>0</v>
      </c>
      <c r="BV1160">
        <v>1</v>
      </c>
      <c r="BW1160">
        <v>0</v>
      </c>
      <c r="BX1160">
        <v>0</v>
      </c>
      <c r="BY1160" s="17">
        <v>0</v>
      </c>
      <c r="BZ1160">
        <v>0</v>
      </c>
      <c r="CA1160">
        <v>0</v>
      </c>
      <c r="CB1160">
        <v>0</v>
      </c>
      <c r="CC1160">
        <v>0</v>
      </c>
      <c r="CD1160" s="17">
        <v>0</v>
      </c>
      <c r="CE1160">
        <v>0</v>
      </c>
      <c r="CF1160">
        <v>0</v>
      </c>
      <c r="CG1160">
        <v>1</v>
      </c>
      <c r="CH1160">
        <v>1</v>
      </c>
      <c r="CI1160">
        <v>0</v>
      </c>
      <c r="CJ1160">
        <v>0</v>
      </c>
      <c r="CK1160">
        <v>0</v>
      </c>
      <c r="CL1160">
        <v>0</v>
      </c>
      <c r="CM1160">
        <v>0</v>
      </c>
      <c r="CN1160">
        <v>0</v>
      </c>
      <c r="CO1160">
        <v>0</v>
      </c>
      <c r="CP1160" s="17">
        <v>0</v>
      </c>
      <c r="CQ1160">
        <v>3.879</v>
      </c>
      <c r="CR1160">
        <v>321</v>
      </c>
      <c r="CS1160">
        <v>1</v>
      </c>
      <c r="CT1160">
        <v>0</v>
      </c>
      <c r="CU1160">
        <v>23</v>
      </c>
      <c r="DA1160" s="33" t="s">
        <v>85</v>
      </c>
    </row>
    <row r="1161" spans="1:105" x14ac:dyDescent="0.25">
      <c r="A1161">
        <v>1160</v>
      </c>
      <c r="B1161">
        <v>78</v>
      </c>
      <c r="C1161" s="24" t="s">
        <v>4090</v>
      </c>
      <c r="D1161" s="12">
        <v>1.47</v>
      </c>
      <c r="E1161" s="13">
        <v>0.1230396475770925</v>
      </c>
      <c r="F1161" s="7">
        <v>11.94736842105263</v>
      </c>
      <c r="G1161" s="7">
        <f t="shared" si="197"/>
        <v>1.3469603524229075</v>
      </c>
      <c r="H1161" s="15">
        <f t="shared" si="198"/>
        <v>1.5930396475770925</v>
      </c>
      <c r="I1161" s="11">
        <f>IFERROR(F1161/SQRT(F1161^2+U1161), "X")</f>
        <v>0.2778653432954753</v>
      </c>
      <c r="J1161" s="32">
        <f>IFERROR(SQRT((1-I1161^2)/U1161), "X")</f>
        <v>2.3257451641471503E-2</v>
      </c>
      <c r="K1161" s="32">
        <f t="shared" si="199"/>
        <v>42.996972128143696</v>
      </c>
      <c r="L1161" s="8">
        <v>1</v>
      </c>
      <c r="M1161" s="9">
        <v>0</v>
      </c>
      <c r="N1161" s="8">
        <v>0</v>
      </c>
      <c r="O1161" s="9">
        <v>0</v>
      </c>
      <c r="P1161" s="9">
        <v>0</v>
      </c>
      <c r="Q1161" s="9">
        <v>1</v>
      </c>
      <c r="R1161" s="9">
        <v>0</v>
      </c>
      <c r="S1161" s="8">
        <v>1710</v>
      </c>
      <c r="T1161" s="9">
        <v>3</v>
      </c>
      <c r="U1161" s="9">
        <f t="shared" si="200"/>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v>0</v>
      </c>
      <c r="BU1161" s="17">
        <v>0</v>
      </c>
      <c r="BV1161">
        <v>1</v>
      </c>
      <c r="BW1161">
        <v>0</v>
      </c>
      <c r="BX1161">
        <v>0</v>
      </c>
      <c r="BY1161" s="17">
        <v>0</v>
      </c>
      <c r="BZ1161">
        <v>0</v>
      </c>
      <c r="CA1161">
        <v>0</v>
      </c>
      <c r="CB1161">
        <v>0</v>
      </c>
      <c r="CC1161">
        <v>0</v>
      </c>
      <c r="CD1161" s="17">
        <v>0</v>
      </c>
      <c r="CE1161">
        <v>0</v>
      </c>
      <c r="CF1161">
        <v>0</v>
      </c>
      <c r="CG1161">
        <v>1</v>
      </c>
      <c r="CH1161">
        <v>1</v>
      </c>
      <c r="CI1161">
        <v>0</v>
      </c>
      <c r="CJ1161">
        <v>0</v>
      </c>
      <c r="CK1161">
        <v>0</v>
      </c>
      <c r="CL1161">
        <v>0</v>
      </c>
      <c r="CM1161">
        <v>0</v>
      </c>
      <c r="CN1161">
        <v>0</v>
      </c>
      <c r="CO1161">
        <v>0</v>
      </c>
      <c r="CP1161" s="17">
        <v>0</v>
      </c>
      <c r="CQ1161">
        <v>3.879</v>
      </c>
      <c r="CR1161">
        <v>321</v>
      </c>
      <c r="CS1161">
        <v>1</v>
      </c>
      <c r="CT1161">
        <v>0</v>
      </c>
      <c r="CU1161">
        <v>23</v>
      </c>
      <c r="DA1161" s="33" t="s">
        <v>85</v>
      </c>
    </row>
    <row r="1162" spans="1:105" x14ac:dyDescent="0.25">
      <c r="A1162">
        <v>1161</v>
      </c>
      <c r="B1162">
        <v>78</v>
      </c>
      <c r="C1162" s="24" t="s">
        <v>4090</v>
      </c>
      <c r="D1162" s="12">
        <v>2.87</v>
      </c>
      <c r="E1162" s="13">
        <v>9.8522388059701482E-2</v>
      </c>
      <c r="F1162" s="7">
        <v>29.130434782608699</v>
      </c>
      <c r="G1162" s="7">
        <f t="shared" si="197"/>
        <v>2.7714776119402984</v>
      </c>
      <c r="H1162" s="15">
        <f t="shared" si="198"/>
        <v>2.9685223880597018</v>
      </c>
      <c r="I1162" s="11">
        <f>IFERROR(F1162/SQRT(F1162^2+U1162), "X")</f>
        <v>0.57635096309102218</v>
      </c>
      <c r="J1162" s="32">
        <f>IFERROR(SQRT((1-I1162^2)/U1162), "X")</f>
        <v>1.9785182315064934E-2</v>
      </c>
      <c r="K1162" s="32">
        <f t="shared" si="199"/>
        <v>50.542875171717519</v>
      </c>
      <c r="L1162" s="8">
        <v>1</v>
      </c>
      <c r="M1162" s="9">
        <v>0</v>
      </c>
      <c r="N1162" s="8">
        <v>0</v>
      </c>
      <c r="O1162" s="9">
        <v>0</v>
      </c>
      <c r="P1162" s="9">
        <v>0</v>
      </c>
      <c r="Q1162" s="9">
        <v>1</v>
      </c>
      <c r="R1162" s="9">
        <v>0</v>
      </c>
      <c r="S1162" s="8">
        <v>1710</v>
      </c>
      <c r="T1162" s="9">
        <v>3</v>
      </c>
      <c r="U1162" s="9">
        <f t="shared" si="200"/>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v>0</v>
      </c>
      <c r="BU1162" s="17">
        <v>0</v>
      </c>
      <c r="BV1162">
        <v>1</v>
      </c>
      <c r="BW1162">
        <v>0</v>
      </c>
      <c r="BX1162">
        <v>0</v>
      </c>
      <c r="BY1162" s="17">
        <v>0</v>
      </c>
      <c r="BZ1162">
        <v>0</v>
      </c>
      <c r="CA1162">
        <v>0</v>
      </c>
      <c r="CB1162">
        <v>0</v>
      </c>
      <c r="CC1162">
        <v>0</v>
      </c>
      <c r="CD1162" s="17">
        <v>0</v>
      </c>
      <c r="CE1162">
        <v>0</v>
      </c>
      <c r="CF1162">
        <v>0</v>
      </c>
      <c r="CG1162">
        <v>1</v>
      </c>
      <c r="CH1162">
        <v>1</v>
      </c>
      <c r="CI1162">
        <v>0</v>
      </c>
      <c r="CJ1162">
        <v>0</v>
      </c>
      <c r="CK1162">
        <v>0</v>
      </c>
      <c r="CL1162">
        <v>0</v>
      </c>
      <c r="CM1162">
        <v>0</v>
      </c>
      <c r="CN1162">
        <v>0</v>
      </c>
      <c r="CO1162">
        <v>0</v>
      </c>
      <c r="CP1162" s="17">
        <v>0</v>
      </c>
      <c r="CQ1162">
        <v>3.879</v>
      </c>
      <c r="CR1162">
        <v>321</v>
      </c>
      <c r="CS1162">
        <v>1</v>
      </c>
      <c r="CT1162">
        <v>0</v>
      </c>
      <c r="CU1162">
        <v>23</v>
      </c>
      <c r="DA1162" s="33" t="s">
        <v>85</v>
      </c>
    </row>
    <row r="1163" spans="1:105" x14ac:dyDescent="0.25">
      <c r="A1163">
        <v>1162</v>
      </c>
      <c r="B1163">
        <v>78</v>
      </c>
      <c r="C1163" s="24" t="s">
        <v>4090</v>
      </c>
      <c r="D1163" s="12">
        <v>3.74</v>
      </c>
      <c r="E1163" s="13">
        <v>0.67128205128205132</v>
      </c>
      <c r="F1163" s="7">
        <v>5.5714285714285712</v>
      </c>
      <c r="G1163" s="7">
        <f t="shared" si="197"/>
        <v>3.068717948717949</v>
      </c>
      <c r="H1163" s="15">
        <f t="shared" si="198"/>
        <v>4.4112820512820514</v>
      </c>
      <c r="I1163" s="11">
        <f>IFERROR(F1163/SQRT(F1163^2+U1163), "X")</f>
        <v>0.13367849740518223</v>
      </c>
      <c r="J1163" s="32">
        <f>IFERROR(SQRT((1-I1163^2)/U1163), "X")</f>
        <v>2.3993576457340401E-2</v>
      </c>
      <c r="K1163" s="32">
        <f t="shared" si="199"/>
        <v>41.677821636051597</v>
      </c>
      <c r="L1163" s="8">
        <v>1</v>
      </c>
      <c r="M1163" s="9">
        <v>0</v>
      </c>
      <c r="N1163" s="8">
        <v>0</v>
      </c>
      <c r="O1163" s="9">
        <v>0</v>
      </c>
      <c r="P1163" s="9">
        <v>0</v>
      </c>
      <c r="Q1163" s="9">
        <v>1</v>
      </c>
      <c r="R1163" s="9">
        <v>0</v>
      </c>
      <c r="S1163" s="8">
        <v>1710</v>
      </c>
      <c r="T1163" s="9">
        <v>3</v>
      </c>
      <c r="U1163" s="9">
        <f t="shared" si="200"/>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v>0</v>
      </c>
      <c r="BU1163" s="17">
        <v>0</v>
      </c>
      <c r="BV1163">
        <v>1</v>
      </c>
      <c r="BW1163">
        <v>0</v>
      </c>
      <c r="BX1163">
        <v>0</v>
      </c>
      <c r="BY1163" s="17">
        <v>0</v>
      </c>
      <c r="BZ1163">
        <v>0</v>
      </c>
      <c r="CA1163">
        <v>0</v>
      </c>
      <c r="CB1163">
        <v>0</v>
      </c>
      <c r="CC1163">
        <v>0</v>
      </c>
      <c r="CD1163" s="17">
        <v>0</v>
      </c>
      <c r="CE1163">
        <v>0</v>
      </c>
      <c r="CF1163">
        <v>0</v>
      </c>
      <c r="CG1163">
        <v>1</v>
      </c>
      <c r="CH1163">
        <v>1</v>
      </c>
      <c r="CI1163">
        <v>0</v>
      </c>
      <c r="CJ1163">
        <v>0</v>
      </c>
      <c r="CK1163">
        <v>0</v>
      </c>
      <c r="CL1163">
        <v>0</v>
      </c>
      <c r="CM1163">
        <v>0</v>
      </c>
      <c r="CN1163">
        <v>0</v>
      </c>
      <c r="CO1163">
        <v>0</v>
      </c>
      <c r="CP1163" s="17">
        <v>0</v>
      </c>
      <c r="CQ1163">
        <v>3.879</v>
      </c>
      <c r="CR1163">
        <v>321</v>
      </c>
      <c r="CS1163">
        <v>1</v>
      </c>
      <c r="CT1163">
        <v>0</v>
      </c>
      <c r="CU1163">
        <v>23</v>
      </c>
      <c r="DA1163" s="33" t="s">
        <v>85</v>
      </c>
    </row>
    <row r="1164" spans="1:105" x14ac:dyDescent="0.25">
      <c r="A1164">
        <v>1163</v>
      </c>
      <c r="B1164">
        <v>78</v>
      </c>
      <c r="C1164" s="24" t="s">
        <v>4090</v>
      </c>
      <c r="D1164" s="12">
        <v>4.59</v>
      </c>
      <c r="E1164" s="13">
        <v>1.023445945945946</v>
      </c>
      <c r="F1164" s="7">
        <v>4.4848484848484853</v>
      </c>
      <c r="G1164" s="7">
        <f t="shared" si="197"/>
        <v>3.5665540540540537</v>
      </c>
      <c r="H1164" s="15">
        <f t="shared" si="198"/>
        <v>5.613445945945946</v>
      </c>
      <c r="I1164" s="11">
        <f>IFERROR(F1164/SQRT(F1164^2+U1164), "X")</f>
        <v>0.1079476158522687</v>
      </c>
      <c r="J1164" s="32">
        <f>IFERROR(SQRT((1-I1164^2)/U1164), "X")</f>
        <v>2.4069400831924777E-2</v>
      </c>
      <c r="K1164" s="32">
        <f t="shared" si="199"/>
        <v>41.546526520661722</v>
      </c>
      <c r="L1164" s="8">
        <v>1</v>
      </c>
      <c r="M1164" s="9">
        <v>0</v>
      </c>
      <c r="N1164" s="8">
        <v>0</v>
      </c>
      <c r="O1164" s="9">
        <v>0</v>
      </c>
      <c r="P1164" s="9">
        <v>0</v>
      </c>
      <c r="Q1164" s="9">
        <v>1</v>
      </c>
      <c r="R1164" s="9">
        <v>0</v>
      </c>
      <c r="S1164" s="8">
        <v>1710</v>
      </c>
      <c r="T1164" s="9">
        <v>3</v>
      </c>
      <c r="U1164" s="9">
        <f t="shared" si="200"/>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v>0</v>
      </c>
      <c r="BU1164" s="17">
        <v>0</v>
      </c>
      <c r="BV1164">
        <v>1</v>
      </c>
      <c r="BW1164">
        <v>0</v>
      </c>
      <c r="BX1164">
        <v>0</v>
      </c>
      <c r="BY1164" s="17">
        <v>0</v>
      </c>
      <c r="BZ1164">
        <v>0</v>
      </c>
      <c r="CA1164">
        <v>0</v>
      </c>
      <c r="CB1164">
        <v>0</v>
      </c>
      <c r="CC1164">
        <v>0</v>
      </c>
      <c r="CD1164" s="17">
        <v>0</v>
      </c>
      <c r="CE1164">
        <v>0</v>
      </c>
      <c r="CF1164">
        <v>0</v>
      </c>
      <c r="CG1164">
        <v>1</v>
      </c>
      <c r="CH1164">
        <v>1</v>
      </c>
      <c r="CI1164">
        <v>0</v>
      </c>
      <c r="CJ1164">
        <v>0</v>
      </c>
      <c r="CK1164">
        <v>0</v>
      </c>
      <c r="CL1164">
        <v>0</v>
      </c>
      <c r="CM1164">
        <v>0</v>
      </c>
      <c r="CN1164">
        <v>0</v>
      </c>
      <c r="CO1164">
        <v>0</v>
      </c>
      <c r="CP1164" s="17">
        <v>0</v>
      </c>
      <c r="CQ1164">
        <v>3.879</v>
      </c>
      <c r="CR1164">
        <v>321</v>
      </c>
      <c r="CS1164">
        <v>1</v>
      </c>
      <c r="CT1164">
        <v>0</v>
      </c>
      <c r="CU1164">
        <v>23</v>
      </c>
      <c r="DA1164" s="33" t="s">
        <v>85</v>
      </c>
    </row>
    <row r="1165" spans="1:105" x14ac:dyDescent="0.25">
      <c r="A1165">
        <v>1164</v>
      </c>
      <c r="B1165">
        <v>78</v>
      </c>
      <c r="C1165" s="24" t="s">
        <v>4090</v>
      </c>
      <c r="D1165" s="12">
        <v>5.0599999999999996</v>
      </c>
      <c r="E1165" s="13">
        <v>0.39600000000000002</v>
      </c>
      <c r="F1165" s="7">
        <v>12.77777777777778</v>
      </c>
      <c r="G1165" s="7">
        <f t="shared" si="197"/>
        <v>4.6639999999999997</v>
      </c>
      <c r="H1165" s="15">
        <f t="shared" si="198"/>
        <v>5.4559999999999995</v>
      </c>
      <c r="I1165" s="11">
        <f>IFERROR(F1165/SQRT(F1165^2+U1165), "X")</f>
        <v>0.29554194453777705</v>
      </c>
      <c r="J1165" s="32">
        <f>IFERROR(SQRT((1-I1165^2)/U1165), "X")</f>
        <v>2.312936957252168E-2</v>
      </c>
      <c r="K1165" s="32">
        <f t="shared" si="199"/>
        <v>43.235073782038022</v>
      </c>
      <c r="L1165" s="8">
        <v>1</v>
      </c>
      <c r="M1165" s="9">
        <v>0</v>
      </c>
      <c r="N1165" s="8">
        <v>0</v>
      </c>
      <c r="O1165" s="9">
        <v>0</v>
      </c>
      <c r="P1165" s="9">
        <v>0</v>
      </c>
      <c r="Q1165" s="9">
        <v>1</v>
      </c>
      <c r="R1165" s="9">
        <v>0</v>
      </c>
      <c r="S1165" s="8">
        <v>1710</v>
      </c>
      <c r="T1165" s="9">
        <v>3</v>
      </c>
      <c r="U1165" s="9">
        <f t="shared" si="200"/>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v>0</v>
      </c>
      <c r="BU1165" s="17">
        <v>0</v>
      </c>
      <c r="BV1165">
        <v>1</v>
      </c>
      <c r="BW1165">
        <v>0</v>
      </c>
      <c r="BX1165">
        <v>0</v>
      </c>
      <c r="BY1165" s="17">
        <v>0</v>
      </c>
      <c r="BZ1165">
        <v>0</v>
      </c>
      <c r="CA1165">
        <v>0</v>
      </c>
      <c r="CB1165">
        <v>0</v>
      </c>
      <c r="CC1165">
        <v>0</v>
      </c>
      <c r="CD1165" s="17">
        <v>0</v>
      </c>
      <c r="CE1165">
        <v>0</v>
      </c>
      <c r="CF1165">
        <v>0</v>
      </c>
      <c r="CG1165">
        <v>1</v>
      </c>
      <c r="CH1165">
        <v>1</v>
      </c>
      <c r="CI1165">
        <v>0</v>
      </c>
      <c r="CJ1165">
        <v>0</v>
      </c>
      <c r="CK1165">
        <v>0</v>
      </c>
      <c r="CL1165">
        <v>0</v>
      </c>
      <c r="CM1165">
        <v>0</v>
      </c>
      <c r="CN1165">
        <v>0</v>
      </c>
      <c r="CO1165">
        <v>0</v>
      </c>
      <c r="CP1165" s="17">
        <v>0</v>
      </c>
      <c r="CQ1165">
        <v>3.879</v>
      </c>
      <c r="CR1165">
        <v>321</v>
      </c>
      <c r="CS1165">
        <v>1</v>
      </c>
      <c r="CT1165">
        <v>0</v>
      </c>
      <c r="CU1165">
        <v>23</v>
      </c>
      <c r="DA1165" s="33" t="s">
        <v>85</v>
      </c>
    </row>
    <row r="1166" spans="1:105" x14ac:dyDescent="0.25">
      <c r="A1166">
        <v>1165</v>
      </c>
      <c r="B1166">
        <v>78</v>
      </c>
      <c r="C1166" s="24" t="s">
        <v>4090</v>
      </c>
      <c r="D1166" s="12">
        <v>0.4</v>
      </c>
      <c r="E1166" s="13">
        <v>0.12</v>
      </c>
      <c r="F1166" s="7">
        <v>3.333333333333333</v>
      </c>
      <c r="G1166" s="7">
        <f t="shared" si="197"/>
        <v>0.28000000000000003</v>
      </c>
      <c r="H1166" s="15">
        <f t="shared" si="198"/>
        <v>0.52</v>
      </c>
      <c r="I1166" s="11">
        <f>IFERROR(F1166/SQRT(F1166^2+U1166), "X")</f>
        <v>8.0441386220384534E-2</v>
      </c>
      <c r="J1166" s="32">
        <f>IFERROR(SQRT((1-I1166^2)/U1166), "X")</f>
        <v>2.4132415866115364E-2</v>
      </c>
      <c r="K1166" s="32">
        <f t="shared" si="199"/>
        <v>41.438039421660754</v>
      </c>
      <c r="L1166" s="8">
        <v>1</v>
      </c>
      <c r="M1166" s="9">
        <v>0</v>
      </c>
      <c r="N1166" s="8">
        <v>0</v>
      </c>
      <c r="O1166" s="9">
        <v>0</v>
      </c>
      <c r="P1166" s="9">
        <v>0</v>
      </c>
      <c r="Q1166" s="9">
        <v>1</v>
      </c>
      <c r="R1166" s="9">
        <v>0</v>
      </c>
      <c r="S1166" s="8">
        <v>1710</v>
      </c>
      <c r="T1166" s="9">
        <v>3</v>
      </c>
      <c r="U1166" s="9">
        <f t="shared" si="200"/>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v>0</v>
      </c>
      <c r="BU1166" s="17">
        <v>0</v>
      </c>
      <c r="BV1166">
        <v>1</v>
      </c>
      <c r="BW1166">
        <v>0</v>
      </c>
      <c r="BX1166">
        <v>0</v>
      </c>
      <c r="BY1166" s="17">
        <v>0</v>
      </c>
      <c r="BZ1166">
        <v>0</v>
      </c>
      <c r="CA1166">
        <v>0</v>
      </c>
      <c r="CB1166">
        <v>0</v>
      </c>
      <c r="CC1166">
        <v>0</v>
      </c>
      <c r="CD1166" s="17">
        <v>0</v>
      </c>
      <c r="CE1166">
        <v>0</v>
      </c>
      <c r="CF1166">
        <v>0</v>
      </c>
      <c r="CG1166">
        <v>1</v>
      </c>
      <c r="CH1166">
        <v>1</v>
      </c>
      <c r="CI1166">
        <v>0</v>
      </c>
      <c r="CJ1166">
        <v>0</v>
      </c>
      <c r="CK1166">
        <v>0</v>
      </c>
      <c r="CL1166">
        <v>0</v>
      </c>
      <c r="CM1166">
        <v>0</v>
      </c>
      <c r="CN1166">
        <v>0</v>
      </c>
      <c r="CO1166">
        <v>0</v>
      </c>
      <c r="CP1166" s="17">
        <v>0</v>
      </c>
      <c r="CQ1166">
        <v>3.879</v>
      </c>
      <c r="CR1166">
        <v>321</v>
      </c>
      <c r="CS1166">
        <v>1</v>
      </c>
      <c r="CT1166">
        <v>0</v>
      </c>
      <c r="CU1166">
        <v>23</v>
      </c>
      <c r="DA1166" s="33" t="s">
        <v>85</v>
      </c>
    </row>
    <row r="1167" spans="1:105" x14ac:dyDescent="0.25">
      <c r="A1167">
        <v>1166</v>
      </c>
      <c r="B1167">
        <v>78</v>
      </c>
      <c r="C1167" s="24" t="s">
        <v>4090</v>
      </c>
      <c r="D1167" s="12">
        <v>0.8</v>
      </c>
      <c r="E1167" s="13">
        <v>0.19</v>
      </c>
      <c r="F1167" s="7">
        <v>4.2105263157894726</v>
      </c>
      <c r="G1167" s="7">
        <f t="shared" si="197"/>
        <v>0.6100000000000001</v>
      </c>
      <c r="H1167" s="15">
        <f t="shared" si="198"/>
        <v>0.99</v>
      </c>
      <c r="I1167" s="11">
        <f>IFERROR(F1167/SQRT(F1167^2+U1167), "X")</f>
        <v>0.10141494299735571</v>
      </c>
      <c r="J1167" s="32">
        <f>IFERROR(SQRT((1-I1167^2)/U1167), "X")</f>
        <v>2.4086048961871987E-2</v>
      </c>
      <c r="K1167" s="32">
        <f t="shared" si="199"/>
        <v>41.517809815258268</v>
      </c>
      <c r="L1167" s="8">
        <v>1</v>
      </c>
      <c r="M1167" s="9">
        <v>0</v>
      </c>
      <c r="N1167" s="8">
        <v>0</v>
      </c>
      <c r="O1167" s="9">
        <v>0</v>
      </c>
      <c r="P1167" s="9">
        <v>0</v>
      </c>
      <c r="Q1167" s="9">
        <v>1</v>
      </c>
      <c r="R1167" s="9">
        <v>0</v>
      </c>
      <c r="S1167" s="8">
        <v>1710</v>
      </c>
      <c r="T1167" s="9">
        <v>3</v>
      </c>
      <c r="U1167" s="9">
        <f t="shared" si="200"/>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v>0</v>
      </c>
      <c r="BU1167" s="17">
        <v>0</v>
      </c>
      <c r="BV1167">
        <v>1</v>
      </c>
      <c r="BW1167">
        <v>0</v>
      </c>
      <c r="BX1167">
        <v>0</v>
      </c>
      <c r="BY1167" s="17">
        <v>0</v>
      </c>
      <c r="BZ1167">
        <v>0</v>
      </c>
      <c r="CA1167">
        <v>0</v>
      </c>
      <c r="CB1167">
        <v>0</v>
      </c>
      <c r="CC1167">
        <v>0</v>
      </c>
      <c r="CD1167" s="17">
        <v>0</v>
      </c>
      <c r="CE1167">
        <v>0</v>
      </c>
      <c r="CF1167">
        <v>0</v>
      </c>
      <c r="CG1167">
        <v>1</v>
      </c>
      <c r="CH1167">
        <v>1</v>
      </c>
      <c r="CI1167">
        <v>0</v>
      </c>
      <c r="CJ1167">
        <v>0</v>
      </c>
      <c r="CK1167">
        <v>0</v>
      </c>
      <c r="CL1167">
        <v>0</v>
      </c>
      <c r="CM1167">
        <v>0</v>
      </c>
      <c r="CN1167">
        <v>0</v>
      </c>
      <c r="CO1167">
        <v>0</v>
      </c>
      <c r="CP1167" s="17">
        <v>0</v>
      </c>
      <c r="CQ1167">
        <v>3.879</v>
      </c>
      <c r="CR1167">
        <v>321</v>
      </c>
      <c r="CS1167">
        <v>1</v>
      </c>
      <c r="CT1167">
        <v>0</v>
      </c>
      <c r="CU1167">
        <v>23</v>
      </c>
      <c r="DA1167" s="33" t="s">
        <v>85</v>
      </c>
    </row>
    <row r="1168" spans="1:105" x14ac:dyDescent="0.25">
      <c r="A1168">
        <v>1167</v>
      </c>
      <c r="B1168">
        <v>78</v>
      </c>
      <c r="C1168" s="24" t="s">
        <v>4090</v>
      </c>
      <c r="D1168" s="12">
        <v>1.77</v>
      </c>
      <c r="E1168" s="13">
        <v>0.17559523809523811</v>
      </c>
      <c r="F1168" s="7">
        <v>10.08</v>
      </c>
      <c r="G1168" s="7">
        <f t="shared" si="197"/>
        <v>1.5944047619047619</v>
      </c>
      <c r="H1168" s="15">
        <f t="shared" si="198"/>
        <v>1.9455952380952382</v>
      </c>
      <c r="I1168" s="11">
        <f>IFERROR(F1168/SQRT(F1168^2+U1168), "X")</f>
        <v>0.23708746710324063</v>
      </c>
      <c r="J1168" s="32">
        <f>IFERROR(SQRT((1-I1168^2)/U1168), "X")</f>
        <v>2.352058205389292E-2</v>
      </c>
      <c r="K1168" s="32">
        <f t="shared" si="199"/>
        <v>42.515954652341982</v>
      </c>
      <c r="L1168" s="8">
        <v>1</v>
      </c>
      <c r="M1168" s="9">
        <v>0</v>
      </c>
      <c r="N1168" s="8">
        <v>0</v>
      </c>
      <c r="O1168" s="9">
        <v>0</v>
      </c>
      <c r="P1168" s="9">
        <v>0</v>
      </c>
      <c r="Q1168" s="9">
        <v>1</v>
      </c>
      <c r="R1168" s="9">
        <v>0</v>
      </c>
      <c r="S1168" s="8">
        <v>1710</v>
      </c>
      <c r="T1168" s="9">
        <v>3</v>
      </c>
      <c r="U1168" s="9">
        <f t="shared" si="200"/>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v>0</v>
      </c>
      <c r="BU1168" s="17">
        <v>0</v>
      </c>
      <c r="BV1168">
        <v>1</v>
      </c>
      <c r="BW1168">
        <v>0</v>
      </c>
      <c r="BX1168">
        <v>0</v>
      </c>
      <c r="BY1168" s="17">
        <v>0</v>
      </c>
      <c r="BZ1168">
        <v>0</v>
      </c>
      <c r="CA1168">
        <v>0</v>
      </c>
      <c r="CB1168">
        <v>0</v>
      </c>
      <c r="CC1168">
        <v>0</v>
      </c>
      <c r="CD1168" s="17">
        <v>0</v>
      </c>
      <c r="CE1168">
        <v>0</v>
      </c>
      <c r="CF1168">
        <v>0</v>
      </c>
      <c r="CG1168">
        <v>1</v>
      </c>
      <c r="CH1168">
        <v>1</v>
      </c>
      <c r="CI1168">
        <v>0</v>
      </c>
      <c r="CJ1168">
        <v>0</v>
      </c>
      <c r="CK1168">
        <v>0</v>
      </c>
      <c r="CL1168">
        <v>0</v>
      </c>
      <c r="CM1168">
        <v>0</v>
      </c>
      <c r="CN1168">
        <v>0</v>
      </c>
      <c r="CO1168">
        <v>0</v>
      </c>
      <c r="CP1168" s="17">
        <v>0</v>
      </c>
      <c r="CQ1168">
        <v>3.879</v>
      </c>
      <c r="CR1168">
        <v>321</v>
      </c>
      <c r="CS1168">
        <v>1</v>
      </c>
      <c r="CT1168">
        <v>0</v>
      </c>
      <c r="CU1168">
        <v>23</v>
      </c>
      <c r="DA1168" s="33" t="s">
        <v>85</v>
      </c>
    </row>
    <row r="1169" spans="1:105" x14ac:dyDescent="0.25">
      <c r="A1169">
        <v>1168</v>
      </c>
      <c r="B1169">
        <v>78</v>
      </c>
      <c r="C1169" s="24" t="s">
        <v>4090</v>
      </c>
      <c r="D1169" s="12">
        <v>2.8</v>
      </c>
      <c r="E1169" s="13">
        <v>0.23436123348017621</v>
      </c>
      <c r="F1169" s="7">
        <v>11.94736842105263</v>
      </c>
      <c r="G1169" s="7">
        <f t="shared" si="197"/>
        <v>2.5656387665198235</v>
      </c>
      <c r="H1169" s="15">
        <f t="shared" si="198"/>
        <v>3.0343612334801762</v>
      </c>
      <c r="I1169" s="11">
        <f>IFERROR(F1169/SQRT(F1169^2+U1169), "X")</f>
        <v>0.2778653432954753</v>
      </c>
      <c r="J1169" s="32">
        <f>IFERROR(SQRT((1-I1169^2)/U1169), "X")</f>
        <v>2.3257451641471503E-2</v>
      </c>
      <c r="K1169" s="32">
        <f t="shared" si="199"/>
        <v>42.996972128143696</v>
      </c>
      <c r="L1169" s="8">
        <v>1</v>
      </c>
      <c r="M1169" s="9">
        <v>0</v>
      </c>
      <c r="N1169" s="8">
        <v>0</v>
      </c>
      <c r="O1169" s="9">
        <v>0</v>
      </c>
      <c r="P1169" s="9">
        <v>0</v>
      </c>
      <c r="Q1169" s="9">
        <v>1</v>
      </c>
      <c r="R1169" s="9">
        <v>0</v>
      </c>
      <c r="S1169" s="8">
        <v>1710</v>
      </c>
      <c r="T1169" s="9">
        <v>3</v>
      </c>
      <c r="U1169" s="9">
        <f t="shared" si="200"/>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v>0</v>
      </c>
      <c r="BU1169" s="17">
        <v>0</v>
      </c>
      <c r="BV1169">
        <v>1</v>
      </c>
      <c r="BW1169">
        <v>0</v>
      </c>
      <c r="BX1169">
        <v>0</v>
      </c>
      <c r="BY1169" s="17">
        <v>0</v>
      </c>
      <c r="BZ1169">
        <v>0</v>
      </c>
      <c r="CA1169">
        <v>0</v>
      </c>
      <c r="CB1169">
        <v>0</v>
      </c>
      <c r="CC1169">
        <v>0</v>
      </c>
      <c r="CD1169" s="17">
        <v>0</v>
      </c>
      <c r="CE1169">
        <v>0</v>
      </c>
      <c r="CF1169">
        <v>0</v>
      </c>
      <c r="CG1169">
        <v>1</v>
      </c>
      <c r="CH1169">
        <v>1</v>
      </c>
      <c r="CI1169">
        <v>0</v>
      </c>
      <c r="CJ1169">
        <v>0</v>
      </c>
      <c r="CK1169">
        <v>0</v>
      </c>
      <c r="CL1169">
        <v>0</v>
      </c>
      <c r="CM1169">
        <v>0</v>
      </c>
      <c r="CN1169">
        <v>0</v>
      </c>
      <c r="CO1169">
        <v>0</v>
      </c>
      <c r="CP1169" s="17">
        <v>0</v>
      </c>
      <c r="CQ1169">
        <v>3.879</v>
      </c>
      <c r="CR1169">
        <v>321</v>
      </c>
      <c r="CS1169">
        <v>1</v>
      </c>
      <c r="CT1169">
        <v>0</v>
      </c>
      <c r="CU1169">
        <v>23</v>
      </c>
      <c r="DA1169" s="33" t="s">
        <v>85</v>
      </c>
    </row>
    <row r="1170" spans="1:105" x14ac:dyDescent="0.25">
      <c r="A1170">
        <v>1169</v>
      </c>
      <c r="B1170">
        <v>78</v>
      </c>
      <c r="C1170" s="24" t="s">
        <v>4090</v>
      </c>
      <c r="D1170" s="12">
        <v>4.78</v>
      </c>
      <c r="E1170" s="13">
        <v>0.16408955223880589</v>
      </c>
      <c r="F1170" s="7">
        <v>29.130434782608699</v>
      </c>
      <c r="G1170" s="7">
        <f t="shared" si="197"/>
        <v>4.6159104477611947</v>
      </c>
      <c r="H1170" s="15">
        <f t="shared" si="198"/>
        <v>4.9440895522388058</v>
      </c>
      <c r="I1170" s="11">
        <f>IFERROR(F1170/SQRT(F1170^2+U1170), "X")</f>
        <v>0.57635096309102218</v>
      </c>
      <c r="J1170" s="32">
        <f>IFERROR(SQRT((1-I1170^2)/U1170), "X")</f>
        <v>1.9785182315064934E-2</v>
      </c>
      <c r="K1170" s="32">
        <f t="shared" si="199"/>
        <v>50.542875171717519</v>
      </c>
      <c r="L1170" s="8">
        <v>1</v>
      </c>
      <c r="M1170" s="9">
        <v>0</v>
      </c>
      <c r="N1170" s="8">
        <v>0</v>
      </c>
      <c r="O1170" s="9">
        <v>0</v>
      </c>
      <c r="P1170" s="9">
        <v>0</v>
      </c>
      <c r="Q1170" s="9">
        <v>1</v>
      </c>
      <c r="R1170" s="9">
        <v>0</v>
      </c>
      <c r="S1170" s="8">
        <v>1710</v>
      </c>
      <c r="T1170" s="9">
        <v>3</v>
      </c>
      <c r="U1170" s="9">
        <f t="shared" si="200"/>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v>0</v>
      </c>
      <c r="BU1170" s="17">
        <v>0</v>
      </c>
      <c r="BV1170">
        <v>1</v>
      </c>
      <c r="BW1170">
        <v>0</v>
      </c>
      <c r="BX1170">
        <v>0</v>
      </c>
      <c r="BY1170" s="17">
        <v>0</v>
      </c>
      <c r="BZ1170">
        <v>0</v>
      </c>
      <c r="CA1170">
        <v>0</v>
      </c>
      <c r="CB1170">
        <v>0</v>
      </c>
      <c r="CC1170">
        <v>0</v>
      </c>
      <c r="CD1170" s="17">
        <v>0</v>
      </c>
      <c r="CE1170">
        <v>0</v>
      </c>
      <c r="CF1170">
        <v>0</v>
      </c>
      <c r="CG1170">
        <v>1</v>
      </c>
      <c r="CH1170">
        <v>1</v>
      </c>
      <c r="CI1170">
        <v>0</v>
      </c>
      <c r="CJ1170">
        <v>0</v>
      </c>
      <c r="CK1170">
        <v>0</v>
      </c>
      <c r="CL1170">
        <v>0</v>
      </c>
      <c r="CM1170">
        <v>0</v>
      </c>
      <c r="CN1170">
        <v>0</v>
      </c>
      <c r="CO1170">
        <v>0</v>
      </c>
      <c r="CP1170" s="17">
        <v>0</v>
      </c>
      <c r="CQ1170">
        <v>3.879</v>
      </c>
      <c r="CR1170">
        <v>321</v>
      </c>
      <c r="CS1170">
        <v>1</v>
      </c>
      <c r="CT1170">
        <v>0</v>
      </c>
      <c r="CU1170">
        <v>23</v>
      </c>
      <c r="DA1170" s="33" t="s">
        <v>85</v>
      </c>
    </row>
    <row r="1171" spans="1:105" x14ac:dyDescent="0.25">
      <c r="A1171">
        <v>1170</v>
      </c>
      <c r="B1171">
        <v>78</v>
      </c>
      <c r="C1171" s="24" t="s">
        <v>4090</v>
      </c>
      <c r="D1171" s="12">
        <v>5.77</v>
      </c>
      <c r="E1171" s="13">
        <v>1.035641025641026</v>
      </c>
      <c r="F1171" s="7">
        <v>5.5714285714285712</v>
      </c>
      <c r="G1171" s="7">
        <f t="shared" si="197"/>
        <v>4.7343589743589733</v>
      </c>
      <c r="H1171" s="15">
        <f t="shared" si="198"/>
        <v>6.8056410256410258</v>
      </c>
      <c r="I1171" s="11">
        <f>IFERROR(F1171/SQRT(F1171^2+U1171), "X")</f>
        <v>0.13367849740518223</v>
      </c>
      <c r="J1171" s="32">
        <f>IFERROR(SQRT((1-I1171^2)/U1171), "X")</f>
        <v>2.3993576457340401E-2</v>
      </c>
      <c r="K1171" s="32">
        <f t="shared" si="199"/>
        <v>41.677821636051597</v>
      </c>
      <c r="L1171" s="8">
        <v>1</v>
      </c>
      <c r="M1171" s="9">
        <v>0</v>
      </c>
      <c r="N1171" s="8">
        <v>0</v>
      </c>
      <c r="O1171" s="9">
        <v>0</v>
      </c>
      <c r="P1171" s="9">
        <v>0</v>
      </c>
      <c r="Q1171" s="9">
        <v>1</v>
      </c>
      <c r="R1171" s="9">
        <v>0</v>
      </c>
      <c r="S1171" s="8">
        <v>1710</v>
      </c>
      <c r="T1171" s="9">
        <v>3</v>
      </c>
      <c r="U1171" s="9">
        <f t="shared" si="200"/>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v>0</v>
      </c>
      <c r="BU1171" s="17">
        <v>0</v>
      </c>
      <c r="BV1171">
        <v>1</v>
      </c>
      <c r="BW1171">
        <v>0</v>
      </c>
      <c r="BX1171">
        <v>0</v>
      </c>
      <c r="BY1171" s="17">
        <v>0</v>
      </c>
      <c r="BZ1171">
        <v>0</v>
      </c>
      <c r="CA1171">
        <v>0</v>
      </c>
      <c r="CB1171">
        <v>0</v>
      </c>
      <c r="CC1171">
        <v>0</v>
      </c>
      <c r="CD1171" s="17">
        <v>0</v>
      </c>
      <c r="CE1171">
        <v>0</v>
      </c>
      <c r="CF1171">
        <v>0</v>
      </c>
      <c r="CG1171">
        <v>1</v>
      </c>
      <c r="CH1171">
        <v>1</v>
      </c>
      <c r="CI1171">
        <v>0</v>
      </c>
      <c r="CJ1171">
        <v>0</v>
      </c>
      <c r="CK1171">
        <v>0</v>
      </c>
      <c r="CL1171">
        <v>0</v>
      </c>
      <c r="CM1171">
        <v>0</v>
      </c>
      <c r="CN1171">
        <v>0</v>
      </c>
      <c r="CO1171">
        <v>0</v>
      </c>
      <c r="CP1171" s="17">
        <v>0</v>
      </c>
      <c r="CQ1171">
        <v>3.879</v>
      </c>
      <c r="CR1171">
        <v>321</v>
      </c>
      <c r="CS1171">
        <v>1</v>
      </c>
      <c r="CT1171">
        <v>0</v>
      </c>
      <c r="CU1171">
        <v>23</v>
      </c>
      <c r="DA1171" s="33" t="s">
        <v>85</v>
      </c>
    </row>
    <row r="1172" spans="1:105" x14ac:dyDescent="0.25">
      <c r="A1172">
        <v>1171</v>
      </c>
      <c r="B1172">
        <v>78</v>
      </c>
      <c r="C1172" s="24" t="s">
        <v>4090</v>
      </c>
      <c r="D1172" s="12">
        <v>6.69</v>
      </c>
      <c r="E1172" s="13">
        <v>1.491689189189189</v>
      </c>
      <c r="F1172" s="7">
        <v>4.4848484848484853</v>
      </c>
      <c r="G1172" s="7">
        <f t="shared" si="197"/>
        <v>5.1983108108108116</v>
      </c>
      <c r="H1172" s="15">
        <f t="shared" si="198"/>
        <v>8.1816891891891892</v>
      </c>
      <c r="I1172" s="11">
        <f>IFERROR(F1172/SQRT(F1172^2+U1172), "X")</f>
        <v>0.1079476158522687</v>
      </c>
      <c r="J1172" s="32">
        <f>IFERROR(SQRT((1-I1172^2)/U1172), "X")</f>
        <v>2.4069400831924777E-2</v>
      </c>
      <c r="K1172" s="32">
        <f t="shared" si="199"/>
        <v>41.546526520661722</v>
      </c>
      <c r="L1172" s="8">
        <v>1</v>
      </c>
      <c r="M1172" s="9">
        <v>0</v>
      </c>
      <c r="N1172" s="8">
        <v>0</v>
      </c>
      <c r="O1172" s="9">
        <v>0</v>
      </c>
      <c r="P1172" s="9">
        <v>0</v>
      </c>
      <c r="Q1172" s="9">
        <v>1</v>
      </c>
      <c r="R1172" s="9">
        <v>0</v>
      </c>
      <c r="S1172" s="8">
        <v>1710</v>
      </c>
      <c r="T1172" s="9">
        <v>3</v>
      </c>
      <c r="U1172" s="9">
        <f t="shared" si="200"/>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v>0</v>
      </c>
      <c r="BU1172" s="17">
        <v>0</v>
      </c>
      <c r="BV1172">
        <v>1</v>
      </c>
      <c r="BW1172">
        <v>0</v>
      </c>
      <c r="BX1172">
        <v>0</v>
      </c>
      <c r="BY1172" s="17">
        <v>0</v>
      </c>
      <c r="BZ1172">
        <v>0</v>
      </c>
      <c r="CA1172">
        <v>0</v>
      </c>
      <c r="CB1172">
        <v>0</v>
      </c>
      <c r="CC1172">
        <v>0</v>
      </c>
      <c r="CD1172" s="17">
        <v>0</v>
      </c>
      <c r="CE1172">
        <v>0</v>
      </c>
      <c r="CF1172">
        <v>0</v>
      </c>
      <c r="CG1172">
        <v>1</v>
      </c>
      <c r="CH1172">
        <v>1</v>
      </c>
      <c r="CI1172">
        <v>0</v>
      </c>
      <c r="CJ1172">
        <v>0</v>
      </c>
      <c r="CK1172">
        <v>0</v>
      </c>
      <c r="CL1172">
        <v>0</v>
      </c>
      <c r="CM1172">
        <v>0</v>
      </c>
      <c r="CN1172">
        <v>0</v>
      </c>
      <c r="CO1172">
        <v>0</v>
      </c>
      <c r="CP1172" s="17">
        <v>0</v>
      </c>
      <c r="CQ1172">
        <v>3.879</v>
      </c>
      <c r="CR1172">
        <v>321</v>
      </c>
      <c r="CS1172">
        <v>1</v>
      </c>
      <c r="CT1172">
        <v>0</v>
      </c>
      <c r="CU1172">
        <v>23</v>
      </c>
      <c r="DA1172" s="33" t="s">
        <v>85</v>
      </c>
    </row>
    <row r="1173" spans="1:105" x14ac:dyDescent="0.25">
      <c r="A1173">
        <v>1172</v>
      </c>
      <c r="B1173">
        <v>78</v>
      </c>
      <c r="C1173" s="24" t="s">
        <v>4090</v>
      </c>
      <c r="D1173" s="12">
        <v>6.96</v>
      </c>
      <c r="E1173" s="13">
        <v>0.54469565217391303</v>
      </c>
      <c r="F1173" s="7">
        <v>12.77777777777778</v>
      </c>
      <c r="G1173" s="7">
        <f t="shared" si="197"/>
        <v>6.4153043478260869</v>
      </c>
      <c r="H1173" s="15">
        <f t="shared" si="198"/>
        <v>7.504695652173913</v>
      </c>
      <c r="I1173" s="11">
        <f>IFERROR(F1173/SQRT(F1173^2+U1173), "X")</f>
        <v>0.29554194453777705</v>
      </c>
      <c r="J1173" s="32">
        <f>IFERROR(SQRT((1-I1173^2)/U1173), "X")</f>
        <v>2.312936957252168E-2</v>
      </c>
      <c r="K1173" s="32">
        <f t="shared" si="199"/>
        <v>43.235073782038022</v>
      </c>
      <c r="L1173" s="8">
        <v>1</v>
      </c>
      <c r="M1173" s="9">
        <v>0</v>
      </c>
      <c r="N1173" s="8">
        <v>0</v>
      </c>
      <c r="O1173" s="9">
        <v>0</v>
      </c>
      <c r="P1173" s="9">
        <v>0</v>
      </c>
      <c r="Q1173" s="9">
        <v>1</v>
      </c>
      <c r="R1173" s="9">
        <v>0</v>
      </c>
      <c r="S1173" s="8">
        <v>1710</v>
      </c>
      <c r="T1173" s="9">
        <v>3</v>
      </c>
      <c r="U1173" s="9">
        <f t="shared" si="200"/>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v>0</v>
      </c>
      <c r="BU1173" s="17">
        <v>0</v>
      </c>
      <c r="BV1173">
        <v>1</v>
      </c>
      <c r="BW1173">
        <v>0</v>
      </c>
      <c r="BX1173">
        <v>0</v>
      </c>
      <c r="BY1173" s="17">
        <v>0</v>
      </c>
      <c r="BZ1173">
        <v>0</v>
      </c>
      <c r="CA1173">
        <v>0</v>
      </c>
      <c r="CB1173">
        <v>0</v>
      </c>
      <c r="CC1173">
        <v>0</v>
      </c>
      <c r="CD1173" s="17">
        <v>0</v>
      </c>
      <c r="CE1173">
        <v>0</v>
      </c>
      <c r="CF1173">
        <v>0</v>
      </c>
      <c r="CG1173">
        <v>1</v>
      </c>
      <c r="CH1173">
        <v>1</v>
      </c>
      <c r="CI1173">
        <v>0</v>
      </c>
      <c r="CJ1173">
        <v>0</v>
      </c>
      <c r="CK1173">
        <v>0</v>
      </c>
      <c r="CL1173">
        <v>0</v>
      </c>
      <c r="CM1173">
        <v>0</v>
      </c>
      <c r="CN1173">
        <v>0</v>
      </c>
      <c r="CO1173">
        <v>0</v>
      </c>
      <c r="CP1173" s="17">
        <v>0</v>
      </c>
      <c r="CQ1173">
        <v>3.879</v>
      </c>
      <c r="CR1173">
        <v>321</v>
      </c>
      <c r="CS1173">
        <v>1</v>
      </c>
      <c r="CT1173">
        <v>0</v>
      </c>
      <c r="CU1173">
        <v>23</v>
      </c>
      <c r="DA1173" s="33" t="s">
        <v>85</v>
      </c>
    </row>
    <row r="1174" spans="1:105" x14ac:dyDescent="0.25">
      <c r="A1174">
        <v>1173</v>
      </c>
      <c r="B1174">
        <v>79</v>
      </c>
      <c r="C1174" s="24" t="s">
        <v>4104</v>
      </c>
      <c r="D1174" s="12">
        <v>3.1</v>
      </c>
      <c r="E1174" s="13">
        <f t="shared" ref="E1174:E1179" si="201">D1174/F1174</f>
        <v>0.60665362035225046</v>
      </c>
      <c r="F1174" s="7">
        <v>5.1100000000000003</v>
      </c>
      <c r="G1174" s="7">
        <f t="shared" si="197"/>
        <v>2.4933463796477495</v>
      </c>
      <c r="H1174" s="15">
        <f t="shared" si="198"/>
        <v>3.7066536203522507</v>
      </c>
      <c r="I1174" s="11">
        <f>IFERROR(F1174/SQRT(F1174^2+U1174), "X")</f>
        <v>0.16864483491355817</v>
      </c>
      <c r="J1174" s="32">
        <f>IFERROR(SQRT((1-I1174^2)/U1174), "X")</f>
        <v>3.3002903114199254E-2</v>
      </c>
      <c r="K1174" s="32">
        <f t="shared" si="199"/>
        <v>30.300364684274015</v>
      </c>
      <c r="L1174" s="8">
        <v>0</v>
      </c>
      <c r="M1174" s="9">
        <v>1</v>
      </c>
      <c r="N1174" s="8">
        <v>0</v>
      </c>
      <c r="O1174" s="9">
        <v>0</v>
      </c>
      <c r="P1174" s="9">
        <v>1</v>
      </c>
      <c r="Q1174" s="9">
        <v>0</v>
      </c>
      <c r="R1174" s="9">
        <v>0</v>
      </c>
      <c r="S1174" s="8">
        <v>900</v>
      </c>
      <c r="T1174" s="9">
        <v>7</v>
      </c>
      <c r="U1174" s="9">
        <f t="shared" si="200"/>
        <v>892</v>
      </c>
      <c r="V1174" s="9">
        <f>COUNTIF(B:B,B1174)</f>
        <v>6</v>
      </c>
      <c r="W1174" s="7">
        <v>10.900499999999999</v>
      </c>
      <c r="X1174" s="7">
        <f>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02">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v>0</v>
      </c>
      <c r="BU1174" s="17">
        <v>0</v>
      </c>
      <c r="BV1174">
        <v>0</v>
      </c>
      <c r="BW1174">
        <v>0</v>
      </c>
      <c r="BX1174">
        <v>0</v>
      </c>
      <c r="BY1174" s="17">
        <v>1</v>
      </c>
      <c r="BZ1174">
        <v>0</v>
      </c>
      <c r="CA1174">
        <v>0</v>
      </c>
      <c r="CB1174">
        <v>0</v>
      </c>
      <c r="CC1174">
        <v>0</v>
      </c>
      <c r="CD1174" s="17">
        <v>0</v>
      </c>
      <c r="CE1174">
        <v>0</v>
      </c>
      <c r="CF1174">
        <v>0</v>
      </c>
      <c r="CG1174">
        <v>1</v>
      </c>
      <c r="CH1174">
        <v>1</v>
      </c>
      <c r="CI1174">
        <v>0</v>
      </c>
      <c r="CJ1174">
        <v>0</v>
      </c>
      <c r="CK1174">
        <v>0</v>
      </c>
      <c r="CL1174">
        <v>1</v>
      </c>
      <c r="CM1174">
        <v>0</v>
      </c>
      <c r="CN1174">
        <v>0</v>
      </c>
      <c r="CO1174">
        <v>0</v>
      </c>
      <c r="CP1174" s="17">
        <v>0</v>
      </c>
      <c r="CQ1174">
        <v>3.0070000000000001</v>
      </c>
      <c r="CR1174">
        <v>588</v>
      </c>
      <c r="CS1174">
        <v>1</v>
      </c>
      <c r="CT1174">
        <v>0</v>
      </c>
      <c r="CU1174">
        <v>19</v>
      </c>
      <c r="DA1174" s="33" t="s">
        <v>85</v>
      </c>
    </row>
    <row r="1175" spans="1:105" x14ac:dyDescent="0.25">
      <c r="A1175">
        <v>1174</v>
      </c>
      <c r="B1175">
        <v>79</v>
      </c>
      <c r="C1175" s="24" t="s">
        <v>4104</v>
      </c>
      <c r="D1175" s="12">
        <v>6.6</v>
      </c>
      <c r="E1175" s="13">
        <f t="shared" si="201"/>
        <v>0.63461538461538458</v>
      </c>
      <c r="F1175" s="7">
        <v>10.4</v>
      </c>
      <c r="G1175" s="7">
        <f t="shared" si="197"/>
        <v>5.9653846153846146</v>
      </c>
      <c r="H1175" s="15">
        <f t="shared" si="198"/>
        <v>7.2346153846153847</v>
      </c>
      <c r="I1175" s="11">
        <f>IFERROR(F1175/SQRT(F1175^2+U1175), "X")</f>
        <v>0.18911716850434102</v>
      </c>
      <c r="J1175" s="32">
        <f>IFERROR(SQRT((1-I1175^2)/U1175), "X")</f>
        <v>1.8184343125417404E-2</v>
      </c>
      <c r="K1175" s="32">
        <f t="shared" si="199"/>
        <v>54.992363106162294</v>
      </c>
      <c r="L1175" s="8">
        <v>0</v>
      </c>
      <c r="M1175" s="9">
        <v>1</v>
      </c>
      <c r="N1175" s="8">
        <v>0</v>
      </c>
      <c r="O1175" s="9">
        <v>0</v>
      </c>
      <c r="P1175" s="9">
        <v>1</v>
      </c>
      <c r="Q1175" s="9">
        <v>0</v>
      </c>
      <c r="R1175" s="9">
        <v>0</v>
      </c>
      <c r="S1175" s="8">
        <v>2984</v>
      </c>
      <c r="T1175" s="9">
        <v>67</v>
      </c>
      <c r="U1175" s="9">
        <f t="shared" si="200"/>
        <v>2916</v>
      </c>
      <c r="V1175" s="9">
        <f>COUNTIF(B:B,B1175)</f>
        <v>6</v>
      </c>
      <c r="W1175" s="7">
        <v>11.75</v>
      </c>
      <c r="X1175" s="7">
        <f>BM1175-W1175-7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02"/>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v>0</v>
      </c>
      <c r="BU1175" s="17">
        <v>0</v>
      </c>
      <c r="BV1175">
        <v>0</v>
      </c>
      <c r="BW1175">
        <v>0</v>
      </c>
      <c r="BX1175">
        <v>0</v>
      </c>
      <c r="BY1175" s="17">
        <v>1</v>
      </c>
      <c r="BZ1175">
        <v>0</v>
      </c>
      <c r="CA1175">
        <v>0</v>
      </c>
      <c r="CB1175">
        <v>0</v>
      </c>
      <c r="CC1175">
        <v>0</v>
      </c>
      <c r="CD1175" s="17">
        <v>0</v>
      </c>
      <c r="CE1175">
        <v>0</v>
      </c>
      <c r="CF1175">
        <v>0</v>
      </c>
      <c r="CG1175">
        <v>1</v>
      </c>
      <c r="CH1175">
        <v>1</v>
      </c>
      <c r="CI1175">
        <v>0</v>
      </c>
      <c r="CJ1175">
        <v>0</v>
      </c>
      <c r="CK1175">
        <v>0</v>
      </c>
      <c r="CL1175">
        <v>1</v>
      </c>
      <c r="CM1175">
        <v>0</v>
      </c>
      <c r="CN1175">
        <v>0</v>
      </c>
      <c r="CO1175">
        <v>0</v>
      </c>
      <c r="CP1175" s="17">
        <v>0</v>
      </c>
      <c r="CQ1175">
        <v>3.0070000000000001</v>
      </c>
      <c r="CR1175">
        <v>588</v>
      </c>
      <c r="CS1175">
        <v>1</v>
      </c>
      <c r="CT1175">
        <v>0</v>
      </c>
      <c r="CU1175">
        <v>19</v>
      </c>
      <c r="DA1175" s="33" t="s">
        <v>85</v>
      </c>
    </row>
    <row r="1176" spans="1:105" x14ac:dyDescent="0.25">
      <c r="A1176">
        <v>1175</v>
      </c>
      <c r="B1176">
        <v>79</v>
      </c>
      <c r="C1176" s="24" t="s">
        <v>4104</v>
      </c>
      <c r="D1176" s="12">
        <v>6.7</v>
      </c>
      <c r="E1176" s="13">
        <f t="shared" si="201"/>
        <v>0.72198275862068972</v>
      </c>
      <c r="F1176" s="7">
        <v>9.2799999999999994</v>
      </c>
      <c r="G1176" s="7">
        <f t="shared" si="197"/>
        <v>5.9780172413793107</v>
      </c>
      <c r="H1176" s="15">
        <f t="shared" si="198"/>
        <v>7.4219827586206897</v>
      </c>
      <c r="I1176" s="11">
        <f>IFERROR(F1176/SQRT(F1176^2+U1176), "X")</f>
        <v>0.19712944373560221</v>
      </c>
      <c r="J1176" s="32">
        <f>IFERROR(SQRT((1-I1176^2)/U1176), "X")</f>
        <v>2.1242396954267481E-2</v>
      </c>
      <c r="K1176" s="32">
        <f t="shared" si="199"/>
        <v>47.075666750456122</v>
      </c>
      <c r="L1176" s="8">
        <v>0</v>
      </c>
      <c r="M1176" s="9">
        <v>1</v>
      </c>
      <c r="N1176" s="8">
        <v>0</v>
      </c>
      <c r="O1176" s="9">
        <v>0</v>
      </c>
      <c r="P1176" s="9">
        <v>1</v>
      </c>
      <c r="Q1176" s="9">
        <v>0</v>
      </c>
      <c r="R1176" s="9">
        <v>0</v>
      </c>
      <c r="S1176" s="8">
        <v>2198</v>
      </c>
      <c r="T1176" s="9">
        <v>67</v>
      </c>
      <c r="U1176" s="9">
        <f t="shared" si="200"/>
        <v>2130</v>
      </c>
      <c r="V1176" s="9">
        <f>COUNTIF(B:B,B1176)</f>
        <v>6</v>
      </c>
      <c r="W1176" s="7">
        <v>11.291</v>
      </c>
      <c r="X1176" s="7">
        <f>BM1176-W1176-7</f>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02"/>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v>0</v>
      </c>
      <c r="BU1176" s="17">
        <v>0</v>
      </c>
      <c r="BV1176">
        <v>0</v>
      </c>
      <c r="BW1176">
        <v>0</v>
      </c>
      <c r="BX1176">
        <v>0</v>
      </c>
      <c r="BY1176" s="17">
        <v>1</v>
      </c>
      <c r="BZ1176">
        <v>0</v>
      </c>
      <c r="CA1176">
        <v>0</v>
      </c>
      <c r="CB1176">
        <v>0</v>
      </c>
      <c r="CC1176">
        <v>0</v>
      </c>
      <c r="CD1176" s="17">
        <v>0</v>
      </c>
      <c r="CE1176">
        <v>0</v>
      </c>
      <c r="CF1176">
        <v>0</v>
      </c>
      <c r="CG1176">
        <v>1</v>
      </c>
      <c r="CH1176">
        <v>1</v>
      </c>
      <c r="CI1176">
        <v>0</v>
      </c>
      <c r="CJ1176">
        <v>0</v>
      </c>
      <c r="CK1176">
        <v>0</v>
      </c>
      <c r="CL1176">
        <v>1</v>
      </c>
      <c r="CM1176">
        <v>0</v>
      </c>
      <c r="CN1176">
        <v>0</v>
      </c>
      <c r="CO1176">
        <v>0</v>
      </c>
      <c r="CP1176" s="17">
        <v>0</v>
      </c>
      <c r="CQ1176">
        <v>3.0070000000000001</v>
      </c>
      <c r="CR1176">
        <v>588</v>
      </c>
      <c r="CS1176">
        <v>1</v>
      </c>
      <c r="CT1176">
        <v>0</v>
      </c>
      <c r="CU1176">
        <v>19</v>
      </c>
      <c r="DA1176" s="33" t="s">
        <v>85</v>
      </c>
    </row>
    <row r="1177" spans="1:105" x14ac:dyDescent="0.25">
      <c r="A1177">
        <v>1176</v>
      </c>
      <c r="B1177">
        <v>79</v>
      </c>
      <c r="C1177" s="24" t="s">
        <v>4104</v>
      </c>
      <c r="D1177" s="12">
        <v>5.4</v>
      </c>
      <c r="E1177" s="13">
        <f t="shared" si="201"/>
        <v>0.61784897025171626</v>
      </c>
      <c r="F1177" s="7">
        <v>8.74</v>
      </c>
      <c r="G1177" s="7">
        <f t="shared" si="197"/>
        <v>4.7821510297482845</v>
      </c>
      <c r="H1177" s="15">
        <f t="shared" si="198"/>
        <v>6.0178489702517162</v>
      </c>
      <c r="I1177" s="11">
        <f>IFERROR(F1177/SQRT(F1177^2+U1177), "X")</f>
        <v>0.29339638246480187</v>
      </c>
      <c r="J1177" s="32">
        <f>IFERROR(SQRT((1-I1177^2)/U1177), "X")</f>
        <v>3.3569380144714174E-2</v>
      </c>
      <c r="K1177" s="32">
        <f t="shared" si="199"/>
        <v>29.789051680105562</v>
      </c>
      <c r="L1177" s="8">
        <v>0</v>
      </c>
      <c r="M1177" s="9">
        <v>1</v>
      </c>
      <c r="N1177" s="8">
        <v>0</v>
      </c>
      <c r="O1177" s="9">
        <v>0</v>
      </c>
      <c r="P1177" s="9">
        <v>1</v>
      </c>
      <c r="Q1177" s="9">
        <v>0</v>
      </c>
      <c r="R1177" s="9">
        <v>0</v>
      </c>
      <c r="S1177" s="8">
        <v>819</v>
      </c>
      <c r="T1177" s="9">
        <v>7</v>
      </c>
      <c r="U1177" s="9">
        <f t="shared" si="200"/>
        <v>811</v>
      </c>
      <c r="V1177" s="9">
        <f>COUNTIF(B:B,B1177)</f>
        <v>6</v>
      </c>
      <c r="W1177" s="7">
        <v>10.900499999999999</v>
      </c>
      <c r="X1177" s="7">
        <f>BM1177-W1177-7</f>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02"/>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v>0</v>
      </c>
      <c r="BU1177" s="17">
        <v>0</v>
      </c>
      <c r="BV1177">
        <v>0</v>
      </c>
      <c r="BW1177">
        <v>0</v>
      </c>
      <c r="BX1177">
        <v>0</v>
      </c>
      <c r="BY1177" s="17">
        <v>1</v>
      </c>
      <c r="BZ1177">
        <v>0</v>
      </c>
      <c r="CA1177">
        <v>0</v>
      </c>
      <c r="CB1177">
        <v>0</v>
      </c>
      <c r="CC1177">
        <v>0</v>
      </c>
      <c r="CD1177" s="17">
        <v>0</v>
      </c>
      <c r="CE1177">
        <v>0</v>
      </c>
      <c r="CF1177">
        <v>0</v>
      </c>
      <c r="CG1177">
        <v>1</v>
      </c>
      <c r="CH1177">
        <v>1</v>
      </c>
      <c r="CI1177">
        <v>0</v>
      </c>
      <c r="CJ1177">
        <v>0</v>
      </c>
      <c r="CK1177">
        <v>0</v>
      </c>
      <c r="CL1177">
        <v>1</v>
      </c>
      <c r="CM1177">
        <v>0</v>
      </c>
      <c r="CN1177">
        <v>0</v>
      </c>
      <c r="CO1177">
        <v>0</v>
      </c>
      <c r="CP1177" s="17">
        <v>0</v>
      </c>
      <c r="CQ1177">
        <v>3.0070000000000001</v>
      </c>
      <c r="CR1177">
        <v>588</v>
      </c>
      <c r="CS1177">
        <v>1</v>
      </c>
      <c r="CT1177">
        <v>0</v>
      </c>
      <c r="CU1177">
        <v>19</v>
      </c>
      <c r="DA1177" s="33" t="s">
        <v>85</v>
      </c>
    </row>
    <row r="1178" spans="1:105" x14ac:dyDescent="0.25">
      <c r="A1178">
        <v>1177</v>
      </c>
      <c r="B1178">
        <v>79</v>
      </c>
      <c r="C1178" s="24" t="s">
        <v>4104</v>
      </c>
      <c r="D1178" s="12">
        <v>7.4</v>
      </c>
      <c r="E1178" s="13">
        <f t="shared" si="201"/>
        <v>0.56060606060606066</v>
      </c>
      <c r="F1178" s="7">
        <v>13.2</v>
      </c>
      <c r="G1178" s="7">
        <f t="shared" si="197"/>
        <v>6.8393939393939398</v>
      </c>
      <c r="H1178" s="15">
        <f t="shared" si="198"/>
        <v>7.9606060606060609</v>
      </c>
      <c r="I1178" s="11">
        <f>IFERROR(F1178/SQRT(F1178^2+U1178), "X")</f>
        <v>0.21390048831681061</v>
      </c>
      <c r="J1178" s="32">
        <f>IFERROR(SQRT((1-I1178^2)/U1178), "X")</f>
        <v>1.6204582448243226E-2</v>
      </c>
      <c r="K1178" s="32">
        <f t="shared" si="199"/>
        <v>61.710939062697797</v>
      </c>
      <c r="L1178" s="8">
        <v>0</v>
      </c>
      <c r="M1178" s="9">
        <v>1</v>
      </c>
      <c r="N1178" s="8">
        <v>0</v>
      </c>
      <c r="O1178" s="9">
        <v>0</v>
      </c>
      <c r="P1178" s="9">
        <v>1</v>
      </c>
      <c r="Q1178" s="9">
        <v>0</v>
      </c>
      <c r="R1178" s="9">
        <v>0</v>
      </c>
      <c r="S1178" s="8">
        <v>3702</v>
      </c>
      <c r="T1178" s="9">
        <v>67</v>
      </c>
      <c r="U1178" s="9">
        <f t="shared" si="200"/>
        <v>3634</v>
      </c>
      <c r="V1178" s="9">
        <f>COUNTIF(B:B,B1178)</f>
        <v>6</v>
      </c>
      <c r="W1178" s="7">
        <v>11.75</v>
      </c>
      <c r="X1178" s="7">
        <f>BM1178-W1178-7</f>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02"/>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v>0</v>
      </c>
      <c r="BU1178" s="17">
        <v>0</v>
      </c>
      <c r="BV1178">
        <v>0</v>
      </c>
      <c r="BW1178">
        <v>0</v>
      </c>
      <c r="BX1178">
        <v>0</v>
      </c>
      <c r="BY1178" s="17">
        <v>1</v>
      </c>
      <c r="BZ1178">
        <v>0</v>
      </c>
      <c r="CA1178">
        <v>0</v>
      </c>
      <c r="CB1178">
        <v>0</v>
      </c>
      <c r="CC1178">
        <v>0</v>
      </c>
      <c r="CD1178" s="17">
        <v>0</v>
      </c>
      <c r="CE1178">
        <v>0</v>
      </c>
      <c r="CF1178">
        <v>0</v>
      </c>
      <c r="CG1178">
        <v>1</v>
      </c>
      <c r="CH1178">
        <v>1</v>
      </c>
      <c r="CI1178">
        <v>0</v>
      </c>
      <c r="CJ1178">
        <v>0</v>
      </c>
      <c r="CK1178">
        <v>0</v>
      </c>
      <c r="CL1178">
        <v>1</v>
      </c>
      <c r="CM1178">
        <v>0</v>
      </c>
      <c r="CN1178">
        <v>0</v>
      </c>
      <c r="CO1178">
        <v>0</v>
      </c>
      <c r="CP1178" s="17">
        <v>0</v>
      </c>
      <c r="CQ1178">
        <v>3.0070000000000001</v>
      </c>
      <c r="CR1178">
        <v>588</v>
      </c>
      <c r="CS1178">
        <v>1</v>
      </c>
      <c r="CT1178">
        <v>0</v>
      </c>
      <c r="CU1178">
        <v>19</v>
      </c>
      <c r="DA1178" s="33" t="s">
        <v>85</v>
      </c>
    </row>
    <row r="1179" spans="1:105" x14ac:dyDescent="0.25">
      <c r="A1179">
        <v>1178</v>
      </c>
      <c r="B1179">
        <v>79</v>
      </c>
      <c r="C1179" s="24" t="s">
        <v>4104</v>
      </c>
      <c r="D1179" s="12">
        <v>9.6</v>
      </c>
      <c r="E1179" s="13">
        <f t="shared" si="201"/>
        <v>0.62745098039215685</v>
      </c>
      <c r="F1179" s="7">
        <v>15.3</v>
      </c>
      <c r="G1179" s="7">
        <f t="shared" si="197"/>
        <v>8.9725490196078432</v>
      </c>
      <c r="H1179" s="15">
        <f t="shared" si="198"/>
        <v>10.227450980392156</v>
      </c>
      <c r="I1179" s="11">
        <f>IFERROR(F1179/SQRT(F1179^2+U1179), "X")</f>
        <v>0.2848964426437135</v>
      </c>
      <c r="J1179" s="32">
        <f>IFERROR(SQRT((1-I1179^2)/U1179), "X")</f>
        <v>1.8620682525732908E-2</v>
      </c>
      <c r="K1179" s="32">
        <f t="shared" si="199"/>
        <v>53.703724265641014</v>
      </c>
      <c r="L1179" s="8">
        <v>0</v>
      </c>
      <c r="M1179" s="9">
        <v>1</v>
      </c>
      <c r="N1179" s="8">
        <v>0</v>
      </c>
      <c r="O1179" s="9">
        <v>0</v>
      </c>
      <c r="P1179" s="9">
        <v>1</v>
      </c>
      <c r="Q1179" s="9">
        <v>0</v>
      </c>
      <c r="R1179" s="9">
        <v>0</v>
      </c>
      <c r="S1179" s="8">
        <v>2718</v>
      </c>
      <c r="T1179" s="9">
        <v>67</v>
      </c>
      <c r="U1179" s="9">
        <f t="shared" si="200"/>
        <v>2650</v>
      </c>
      <c r="V1179" s="9">
        <f>COUNTIF(B:B,B1179)</f>
        <v>6</v>
      </c>
      <c r="W1179" s="7">
        <v>11.291</v>
      </c>
      <c r="X1179" s="7">
        <f>BM1179-W1179-7</f>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02"/>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v>0</v>
      </c>
      <c r="BU1179" s="17">
        <v>0</v>
      </c>
      <c r="BV1179">
        <v>0</v>
      </c>
      <c r="BW1179">
        <v>0</v>
      </c>
      <c r="BX1179">
        <v>0</v>
      </c>
      <c r="BY1179" s="17">
        <v>1</v>
      </c>
      <c r="BZ1179">
        <v>0</v>
      </c>
      <c r="CA1179">
        <v>0</v>
      </c>
      <c r="CB1179">
        <v>0</v>
      </c>
      <c r="CC1179">
        <v>0</v>
      </c>
      <c r="CD1179" s="17">
        <v>0</v>
      </c>
      <c r="CE1179">
        <v>0</v>
      </c>
      <c r="CF1179">
        <v>0</v>
      </c>
      <c r="CG1179">
        <v>1</v>
      </c>
      <c r="CH1179">
        <v>1</v>
      </c>
      <c r="CI1179">
        <v>0</v>
      </c>
      <c r="CJ1179">
        <v>0</v>
      </c>
      <c r="CK1179">
        <v>0</v>
      </c>
      <c r="CL1179">
        <v>1</v>
      </c>
      <c r="CM1179">
        <v>0</v>
      </c>
      <c r="CN1179">
        <v>0</v>
      </c>
      <c r="CO1179">
        <v>0</v>
      </c>
      <c r="CP1179" s="17">
        <v>0</v>
      </c>
      <c r="CQ1179">
        <v>3.0070000000000001</v>
      </c>
      <c r="CR1179">
        <v>588</v>
      </c>
      <c r="CS1179">
        <v>1</v>
      </c>
      <c r="CT1179">
        <v>0</v>
      </c>
      <c r="CU1179">
        <v>19</v>
      </c>
      <c r="DA1179" s="33" t="s">
        <v>85</v>
      </c>
    </row>
    <row r="1180" spans="1:105" x14ac:dyDescent="0.25">
      <c r="A1180">
        <v>1179</v>
      </c>
      <c r="B1180">
        <v>80</v>
      </c>
      <c r="C1180" s="24" t="s">
        <v>4120</v>
      </c>
      <c r="D1180" s="12">
        <v>0.77294566448709023</v>
      </c>
      <c r="E1180" s="13">
        <v>3.1939903491202078E-2</v>
      </c>
      <c r="F1180" s="7">
        <v>24.2</v>
      </c>
      <c r="G1180" s="7">
        <f t="shared" si="197"/>
        <v>0.74100576099588811</v>
      </c>
      <c r="H1180" s="15">
        <f t="shared" si="198"/>
        <v>0.80488556797829236</v>
      </c>
      <c r="I1180" s="11">
        <f>IFERROR(F1180/SQRT(F1180^2+U1180), "X")</f>
        <v>7.7177125758129017E-2</v>
      </c>
      <c r="J1180" s="32">
        <f>IFERROR(SQRT((1-I1180^2)/U1180), "X")</f>
        <v>3.1891374280218605E-3</v>
      </c>
      <c r="K1180" s="32">
        <f t="shared" si="199"/>
        <v>313.5644112459193</v>
      </c>
      <c r="L1180" s="8">
        <v>1</v>
      </c>
      <c r="M1180" s="9">
        <v>0</v>
      </c>
      <c r="N1180" s="8">
        <v>0</v>
      </c>
      <c r="O1180" s="9">
        <v>0</v>
      </c>
      <c r="P1180" s="9">
        <v>1</v>
      </c>
      <c r="Q1180" s="9">
        <v>0</v>
      </c>
      <c r="R1180" s="9">
        <v>0</v>
      </c>
      <c r="S1180" s="8">
        <v>97751</v>
      </c>
      <c r="T1180" s="9">
        <v>13</v>
      </c>
      <c r="U1180" s="9">
        <f t="shared" si="200"/>
        <v>97737</v>
      </c>
      <c r="V1180" s="9">
        <f>COUNTIF(B:B,B1180)</f>
        <v>21</v>
      </c>
      <c r="W1180" s="7">
        <f t="shared" ref="W1180:W1200" si="20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v>0</v>
      </c>
      <c r="BU1180" s="17">
        <v>0</v>
      </c>
      <c r="BV1180">
        <v>0</v>
      </c>
      <c r="BW1180">
        <v>0</v>
      </c>
      <c r="BX1180">
        <v>0</v>
      </c>
      <c r="BY1180" s="17">
        <v>1</v>
      </c>
      <c r="BZ1180">
        <v>0</v>
      </c>
      <c r="CA1180">
        <v>0</v>
      </c>
      <c r="CB1180">
        <v>0</v>
      </c>
      <c r="CC1180">
        <v>0</v>
      </c>
      <c r="CD1180" s="17">
        <v>0</v>
      </c>
      <c r="CE1180">
        <v>1</v>
      </c>
      <c r="CF1180">
        <v>0</v>
      </c>
      <c r="CG1180">
        <v>0</v>
      </c>
      <c r="CH1180">
        <v>0</v>
      </c>
      <c r="CI1180">
        <v>0</v>
      </c>
      <c r="CJ1180">
        <v>0</v>
      </c>
      <c r="CK1180">
        <v>1</v>
      </c>
      <c r="CL1180">
        <v>0</v>
      </c>
      <c r="CM1180">
        <v>1</v>
      </c>
      <c r="CN1180">
        <v>1</v>
      </c>
      <c r="CO1180">
        <v>0</v>
      </c>
      <c r="CP1180" s="17">
        <v>0</v>
      </c>
      <c r="CQ1180">
        <v>1.159</v>
      </c>
      <c r="CR1180">
        <v>73</v>
      </c>
      <c r="CS1180">
        <v>1</v>
      </c>
      <c r="CT1180">
        <v>0</v>
      </c>
      <c r="CU1180">
        <v>35</v>
      </c>
      <c r="DA1180" s="33" t="s">
        <v>85</v>
      </c>
    </row>
    <row r="1181" spans="1:105" x14ac:dyDescent="0.25">
      <c r="A1181">
        <v>1180</v>
      </c>
      <c r="B1181">
        <v>80</v>
      </c>
      <c r="C1181" s="24" t="s">
        <v>4120</v>
      </c>
      <c r="D1181" s="12">
        <v>1.990195607224909</v>
      </c>
      <c r="E1181" s="13">
        <v>5.8107900940873279E-2</v>
      </c>
      <c r="F1181" s="7">
        <v>34.249999999999993</v>
      </c>
      <c r="G1181" s="7">
        <f t="shared" si="197"/>
        <v>1.9320877062840356</v>
      </c>
      <c r="H1181" s="15">
        <f t="shared" si="198"/>
        <v>2.0483035081657821</v>
      </c>
      <c r="I1181" s="11">
        <f>IFERROR(F1181/SQRT(F1181^2+U1181), "X")</f>
        <v>0.10890312388931077</v>
      </c>
      <c r="J1181" s="32">
        <f>IFERROR(SQRT((1-I1181^2)/U1181), "X")</f>
        <v>3.179653252242651E-3</v>
      </c>
      <c r="K1181" s="32">
        <f t="shared" si="199"/>
        <v>314.4997019076489</v>
      </c>
      <c r="L1181" s="8">
        <v>1</v>
      </c>
      <c r="M1181" s="9">
        <v>0</v>
      </c>
      <c r="N1181" s="8">
        <v>0</v>
      </c>
      <c r="O1181" s="9">
        <v>0</v>
      </c>
      <c r="P1181" s="9">
        <v>1</v>
      </c>
      <c r="Q1181" s="9">
        <v>0</v>
      </c>
      <c r="R1181" s="9">
        <v>0</v>
      </c>
      <c r="S1181" s="8">
        <v>97751</v>
      </c>
      <c r="T1181" s="9">
        <v>13</v>
      </c>
      <c r="U1181" s="9">
        <f t="shared" si="200"/>
        <v>97737</v>
      </c>
      <c r="V1181" s="9">
        <f>COUNTIF(B:B,B1181)</f>
        <v>21</v>
      </c>
      <c r="W1181" s="7">
        <f t="shared" si="20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v>0</v>
      </c>
      <c r="BU1181" s="17">
        <v>0</v>
      </c>
      <c r="BV1181">
        <v>0</v>
      </c>
      <c r="BW1181">
        <v>0</v>
      </c>
      <c r="BX1181">
        <v>0</v>
      </c>
      <c r="BY1181" s="17">
        <v>1</v>
      </c>
      <c r="BZ1181">
        <v>0</v>
      </c>
      <c r="CA1181">
        <v>0</v>
      </c>
      <c r="CB1181">
        <v>0</v>
      </c>
      <c r="CC1181">
        <v>0</v>
      </c>
      <c r="CD1181" s="17">
        <v>0</v>
      </c>
      <c r="CE1181">
        <v>1</v>
      </c>
      <c r="CF1181">
        <v>0</v>
      </c>
      <c r="CG1181">
        <v>0</v>
      </c>
      <c r="CH1181">
        <v>0</v>
      </c>
      <c r="CI1181">
        <v>0</v>
      </c>
      <c r="CJ1181">
        <v>0</v>
      </c>
      <c r="CK1181">
        <v>1</v>
      </c>
      <c r="CL1181">
        <v>0</v>
      </c>
      <c r="CM1181">
        <v>1</v>
      </c>
      <c r="CN1181">
        <v>1</v>
      </c>
      <c r="CO1181">
        <v>0</v>
      </c>
      <c r="CP1181" s="17">
        <v>0</v>
      </c>
      <c r="CQ1181">
        <v>1.159</v>
      </c>
      <c r="CR1181">
        <v>73</v>
      </c>
      <c r="CS1181">
        <v>1</v>
      </c>
      <c r="CT1181">
        <v>0</v>
      </c>
      <c r="CU1181">
        <v>35</v>
      </c>
      <c r="DA1181" s="33" t="s">
        <v>85</v>
      </c>
    </row>
    <row r="1182" spans="1:105" x14ac:dyDescent="0.25">
      <c r="A1182">
        <v>1181</v>
      </c>
      <c r="B1182">
        <v>80</v>
      </c>
      <c r="C1182" s="24" t="s">
        <v>4120</v>
      </c>
      <c r="D1182" s="12">
        <v>6.3954886261630817</v>
      </c>
      <c r="E1182" s="13">
        <v>0.11887525327440671</v>
      </c>
      <c r="F1182" s="7">
        <v>53.8</v>
      </c>
      <c r="G1182" s="7">
        <f t="shared" si="197"/>
        <v>6.2766133728886748</v>
      </c>
      <c r="H1182" s="15">
        <f t="shared" si="198"/>
        <v>6.5143638794374885</v>
      </c>
      <c r="I1182" s="11">
        <f>IFERROR(F1182/SQRT(F1182^2+U1182), "X")</f>
        <v>0.16959593243964671</v>
      </c>
      <c r="J1182" s="32">
        <f>IFERROR(SQRT((1-I1182^2)/U1182), "X")</f>
        <v>3.152340751666296E-3</v>
      </c>
      <c r="K1182" s="32">
        <f t="shared" si="199"/>
        <v>317.22458921086178</v>
      </c>
      <c r="L1182" s="8">
        <v>1</v>
      </c>
      <c r="M1182" s="9">
        <v>0</v>
      </c>
      <c r="N1182" s="8">
        <v>0</v>
      </c>
      <c r="O1182" s="9">
        <v>0</v>
      </c>
      <c r="P1182" s="9">
        <v>1</v>
      </c>
      <c r="Q1182" s="9">
        <v>0</v>
      </c>
      <c r="R1182" s="9">
        <v>0</v>
      </c>
      <c r="S1182" s="8">
        <v>97751</v>
      </c>
      <c r="T1182" s="9">
        <v>13</v>
      </c>
      <c r="U1182" s="9">
        <f t="shared" si="200"/>
        <v>97737</v>
      </c>
      <c r="V1182" s="9">
        <f>COUNTIF(B:B,B1182)</f>
        <v>21</v>
      </c>
      <c r="W1182" s="7">
        <f t="shared" si="20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v>0</v>
      </c>
      <c r="BU1182" s="17">
        <v>0</v>
      </c>
      <c r="BV1182">
        <v>0</v>
      </c>
      <c r="BW1182">
        <v>0</v>
      </c>
      <c r="BX1182">
        <v>0</v>
      </c>
      <c r="BY1182" s="17">
        <v>1</v>
      </c>
      <c r="BZ1182">
        <v>0</v>
      </c>
      <c r="CA1182">
        <v>0</v>
      </c>
      <c r="CB1182">
        <v>0</v>
      </c>
      <c r="CC1182">
        <v>0</v>
      </c>
      <c r="CD1182" s="17">
        <v>0</v>
      </c>
      <c r="CE1182">
        <v>1</v>
      </c>
      <c r="CF1182">
        <v>0</v>
      </c>
      <c r="CG1182">
        <v>0</v>
      </c>
      <c r="CH1182">
        <v>0</v>
      </c>
      <c r="CI1182">
        <v>0</v>
      </c>
      <c r="CJ1182">
        <v>0</v>
      </c>
      <c r="CK1182">
        <v>1</v>
      </c>
      <c r="CL1182">
        <v>0</v>
      </c>
      <c r="CM1182">
        <v>1</v>
      </c>
      <c r="CN1182">
        <v>1</v>
      </c>
      <c r="CO1182">
        <v>0</v>
      </c>
      <c r="CP1182" s="17">
        <v>0</v>
      </c>
      <c r="CQ1182">
        <v>1.159</v>
      </c>
      <c r="CR1182">
        <v>73</v>
      </c>
      <c r="CS1182">
        <v>1</v>
      </c>
      <c r="CT1182">
        <v>0</v>
      </c>
      <c r="CU1182">
        <v>35</v>
      </c>
      <c r="DA1182" s="33" t="s">
        <v>85</v>
      </c>
    </row>
    <row r="1183" spans="1:105" x14ac:dyDescent="0.25">
      <c r="A1183">
        <v>1182</v>
      </c>
      <c r="B1183">
        <v>80</v>
      </c>
      <c r="C1183" s="24" t="s">
        <v>4120</v>
      </c>
      <c r="D1183" s="12">
        <v>0.82029396024936307</v>
      </c>
      <c r="E1183" s="13">
        <v>3.1856076126188862E-2</v>
      </c>
      <c r="F1183" s="7">
        <v>25.75</v>
      </c>
      <c r="G1183" s="7">
        <f t="shared" si="197"/>
        <v>0.78843788412317417</v>
      </c>
      <c r="H1183" s="15">
        <f t="shared" si="198"/>
        <v>0.85215003637555198</v>
      </c>
      <c r="I1183" s="11">
        <f>IFERROR(F1183/SQRT(F1183^2+U1183), "X")</f>
        <v>8.2093815948563936E-2</v>
      </c>
      <c r="J1183" s="32">
        <f>IFERROR(SQRT((1-I1183^2)/U1183), "X")</f>
        <v>3.1881093572257843E-3</v>
      </c>
      <c r="K1183" s="32">
        <f t="shared" si="199"/>
        <v>313.6655264768508</v>
      </c>
      <c r="L1183" s="8">
        <v>1</v>
      </c>
      <c r="M1183" s="9">
        <v>0</v>
      </c>
      <c r="N1183" s="8">
        <v>0</v>
      </c>
      <c r="O1183" s="9">
        <v>0</v>
      </c>
      <c r="P1183" s="9">
        <v>1</v>
      </c>
      <c r="Q1183" s="9">
        <v>0</v>
      </c>
      <c r="R1183" s="9">
        <v>0</v>
      </c>
      <c r="S1183" s="8">
        <v>97751</v>
      </c>
      <c r="T1183" s="9">
        <v>27</v>
      </c>
      <c r="U1183" s="9">
        <f t="shared" si="200"/>
        <v>97723</v>
      </c>
      <c r="V1183" s="9">
        <f>COUNTIF(B:B,B1183)</f>
        <v>21</v>
      </c>
      <c r="W1183" s="7">
        <f t="shared" si="20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v>0</v>
      </c>
      <c r="BU1183" s="17">
        <v>0</v>
      </c>
      <c r="BV1183">
        <v>0</v>
      </c>
      <c r="BW1183">
        <v>0</v>
      </c>
      <c r="BX1183">
        <v>0</v>
      </c>
      <c r="BY1183" s="17">
        <v>1</v>
      </c>
      <c r="BZ1183">
        <v>0</v>
      </c>
      <c r="CA1183">
        <v>0</v>
      </c>
      <c r="CB1183">
        <v>0</v>
      </c>
      <c r="CC1183">
        <v>0</v>
      </c>
      <c r="CD1183" s="17">
        <v>0</v>
      </c>
      <c r="CE1183">
        <v>1</v>
      </c>
      <c r="CF1183">
        <v>0</v>
      </c>
      <c r="CG1183">
        <v>0</v>
      </c>
      <c r="CH1183">
        <v>0</v>
      </c>
      <c r="CI1183">
        <v>0</v>
      </c>
      <c r="CJ1183">
        <v>0</v>
      </c>
      <c r="CK1183">
        <v>1</v>
      </c>
      <c r="CL1183">
        <v>0</v>
      </c>
      <c r="CM1183">
        <v>1</v>
      </c>
      <c r="CN1183">
        <v>1</v>
      </c>
      <c r="CO1183">
        <v>0</v>
      </c>
      <c r="CP1183" s="17">
        <v>0</v>
      </c>
      <c r="CQ1183">
        <v>1.159</v>
      </c>
      <c r="CR1183">
        <v>73</v>
      </c>
      <c r="CS1183">
        <v>1</v>
      </c>
      <c r="CT1183">
        <v>0</v>
      </c>
      <c r="CU1183">
        <v>35</v>
      </c>
      <c r="DA1183" s="33" t="s">
        <v>85</v>
      </c>
    </row>
    <row r="1184" spans="1:105" x14ac:dyDescent="0.25">
      <c r="A1184">
        <v>1183</v>
      </c>
      <c r="B1184">
        <v>80</v>
      </c>
      <c r="C1184" s="24" t="s">
        <v>4120</v>
      </c>
      <c r="D1184" s="12">
        <v>2.0784012413987529</v>
      </c>
      <c r="E1184" s="13">
        <v>5.7335206659275953E-2</v>
      </c>
      <c r="F1184" s="7">
        <v>36.25</v>
      </c>
      <c r="G1184" s="7">
        <f t="shared" si="197"/>
        <v>2.0210660347394769</v>
      </c>
      <c r="H1184" s="15">
        <f t="shared" si="198"/>
        <v>2.135736448058029</v>
      </c>
      <c r="I1184" s="11">
        <f>IFERROR(F1184/SQRT(F1184^2+U1184), "X")</f>
        <v>0.11518850340040405</v>
      </c>
      <c r="J1184" s="32">
        <f>IFERROR(SQRT((1-I1184^2)/U1184), "X")</f>
        <v>3.177613886907698E-3</v>
      </c>
      <c r="K1184" s="32">
        <f t="shared" si="199"/>
        <v>314.7015451185456</v>
      </c>
      <c r="L1184" s="8">
        <v>1</v>
      </c>
      <c r="M1184" s="9">
        <v>0</v>
      </c>
      <c r="N1184" s="8">
        <v>0</v>
      </c>
      <c r="O1184" s="9">
        <v>0</v>
      </c>
      <c r="P1184" s="9">
        <v>1</v>
      </c>
      <c r="Q1184" s="9">
        <v>0</v>
      </c>
      <c r="R1184" s="9">
        <v>0</v>
      </c>
      <c r="S1184" s="8">
        <v>97751</v>
      </c>
      <c r="T1184" s="9">
        <v>27</v>
      </c>
      <c r="U1184" s="9">
        <f t="shared" si="200"/>
        <v>97723</v>
      </c>
      <c r="V1184" s="9">
        <f>COUNTIF(B:B,B1184)</f>
        <v>21</v>
      </c>
      <c r="W1184" s="7">
        <f t="shared" si="20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v>0</v>
      </c>
      <c r="BU1184" s="17">
        <v>0</v>
      </c>
      <c r="BV1184">
        <v>0</v>
      </c>
      <c r="BW1184">
        <v>0</v>
      </c>
      <c r="BX1184">
        <v>0</v>
      </c>
      <c r="BY1184" s="17">
        <v>1</v>
      </c>
      <c r="BZ1184">
        <v>0</v>
      </c>
      <c r="CA1184">
        <v>0</v>
      </c>
      <c r="CB1184">
        <v>0</v>
      </c>
      <c r="CC1184">
        <v>0</v>
      </c>
      <c r="CD1184" s="17">
        <v>0</v>
      </c>
      <c r="CE1184">
        <v>1</v>
      </c>
      <c r="CF1184">
        <v>0</v>
      </c>
      <c r="CG1184">
        <v>0</v>
      </c>
      <c r="CH1184">
        <v>0</v>
      </c>
      <c r="CI1184">
        <v>0</v>
      </c>
      <c r="CJ1184">
        <v>0</v>
      </c>
      <c r="CK1184">
        <v>1</v>
      </c>
      <c r="CL1184">
        <v>0</v>
      </c>
      <c r="CM1184">
        <v>1</v>
      </c>
      <c r="CN1184">
        <v>1</v>
      </c>
      <c r="CO1184">
        <v>0</v>
      </c>
      <c r="CP1184" s="17">
        <v>0</v>
      </c>
      <c r="CQ1184">
        <v>1.159</v>
      </c>
      <c r="CR1184">
        <v>73</v>
      </c>
      <c r="CS1184">
        <v>1</v>
      </c>
      <c r="CT1184">
        <v>0</v>
      </c>
      <c r="CU1184">
        <v>35</v>
      </c>
      <c r="DA1184" s="33" t="s">
        <v>85</v>
      </c>
    </row>
    <row r="1185" spans="1:105" x14ac:dyDescent="0.25">
      <c r="A1185">
        <v>1184</v>
      </c>
      <c r="B1185">
        <v>80</v>
      </c>
      <c r="C1185" s="24" t="s">
        <v>4120</v>
      </c>
      <c r="D1185" s="12">
        <v>6.7239429556460886</v>
      </c>
      <c r="E1185" s="13">
        <v>0.1183792773881354</v>
      </c>
      <c r="F1185" s="7">
        <v>56.8</v>
      </c>
      <c r="G1185" s="7">
        <f t="shared" si="197"/>
        <v>6.605563678257953</v>
      </c>
      <c r="H1185" s="15">
        <f t="shared" si="198"/>
        <v>6.8423222330342242</v>
      </c>
      <c r="I1185" s="11">
        <f>IFERROR(F1185/SQRT(F1185^2+U1185), "X")</f>
        <v>0.17877089271983648</v>
      </c>
      <c r="J1185" s="32">
        <f>IFERROR(SQRT((1-I1185^2)/U1185), "X")</f>
        <v>3.1473748718281072E-3</v>
      </c>
      <c r="K1185" s="32">
        <f t="shared" si="199"/>
        <v>317.72510130614484</v>
      </c>
      <c r="L1185" s="8">
        <v>1</v>
      </c>
      <c r="M1185" s="9">
        <v>0</v>
      </c>
      <c r="N1185" s="8">
        <v>0</v>
      </c>
      <c r="O1185" s="9">
        <v>0</v>
      </c>
      <c r="P1185" s="9">
        <v>1</v>
      </c>
      <c r="Q1185" s="9">
        <v>0</v>
      </c>
      <c r="R1185" s="9">
        <v>0</v>
      </c>
      <c r="S1185" s="8">
        <v>97751</v>
      </c>
      <c r="T1185" s="9">
        <v>27</v>
      </c>
      <c r="U1185" s="9">
        <f t="shared" si="200"/>
        <v>97723</v>
      </c>
      <c r="V1185" s="9">
        <f>COUNTIF(B:B,B1185)</f>
        <v>21</v>
      </c>
      <c r="W1185" s="7">
        <f t="shared" si="20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v>0</v>
      </c>
      <c r="BU1185" s="17">
        <v>0</v>
      </c>
      <c r="BV1185">
        <v>0</v>
      </c>
      <c r="BW1185">
        <v>0</v>
      </c>
      <c r="BX1185">
        <v>0</v>
      </c>
      <c r="BY1185" s="17">
        <v>1</v>
      </c>
      <c r="BZ1185">
        <v>0</v>
      </c>
      <c r="CA1185">
        <v>0</v>
      </c>
      <c r="CB1185">
        <v>0</v>
      </c>
      <c r="CC1185">
        <v>0</v>
      </c>
      <c r="CD1185" s="17">
        <v>0</v>
      </c>
      <c r="CE1185">
        <v>1</v>
      </c>
      <c r="CF1185">
        <v>0</v>
      </c>
      <c r="CG1185">
        <v>0</v>
      </c>
      <c r="CH1185">
        <v>0</v>
      </c>
      <c r="CI1185">
        <v>0</v>
      </c>
      <c r="CJ1185">
        <v>0</v>
      </c>
      <c r="CK1185">
        <v>1</v>
      </c>
      <c r="CL1185">
        <v>0</v>
      </c>
      <c r="CM1185">
        <v>1</v>
      </c>
      <c r="CN1185">
        <v>1</v>
      </c>
      <c r="CO1185">
        <v>0</v>
      </c>
      <c r="CP1185" s="17">
        <v>0</v>
      </c>
      <c r="CQ1185">
        <v>1.159</v>
      </c>
      <c r="CR1185">
        <v>73</v>
      </c>
      <c r="CS1185">
        <v>1</v>
      </c>
      <c r="CT1185">
        <v>0</v>
      </c>
      <c r="CU1185">
        <v>35</v>
      </c>
      <c r="DA1185" s="33" t="s">
        <v>85</v>
      </c>
    </row>
    <row r="1186" spans="1:105" x14ac:dyDescent="0.25">
      <c r="A1186">
        <v>1185</v>
      </c>
      <c r="B1186">
        <v>80</v>
      </c>
      <c r="C1186" s="24" t="s">
        <v>4120</v>
      </c>
      <c r="D1186" s="12">
        <v>0.79283119642756805</v>
      </c>
      <c r="E1186" s="13">
        <v>3.1904675912578187E-2</v>
      </c>
      <c r="F1186" s="7">
        <v>24.85</v>
      </c>
      <c r="G1186" s="7">
        <f t="shared" si="197"/>
        <v>0.76092652051498988</v>
      </c>
      <c r="H1186" s="15">
        <f t="shared" si="198"/>
        <v>0.82473587234014623</v>
      </c>
      <c r="I1186" s="11">
        <f>IFERROR(F1186/SQRT(F1186^2+U1186), "X")</f>
        <v>7.9242859238310842E-2</v>
      </c>
      <c r="J1186" s="32">
        <f>IFERROR(SQRT((1-I1186^2)/U1186), "X")</f>
        <v>3.1888474542579809E-3</v>
      </c>
      <c r="K1186" s="32">
        <f t="shared" si="199"/>
        <v>313.59292482452469</v>
      </c>
      <c r="L1186" s="8">
        <v>1</v>
      </c>
      <c r="M1186" s="9">
        <v>0</v>
      </c>
      <c r="N1186" s="8">
        <v>0</v>
      </c>
      <c r="O1186" s="9">
        <v>0</v>
      </c>
      <c r="P1186" s="9">
        <v>1</v>
      </c>
      <c r="Q1186" s="9">
        <v>0</v>
      </c>
      <c r="R1186" s="9">
        <v>0</v>
      </c>
      <c r="S1186" s="8">
        <v>97751</v>
      </c>
      <c r="T1186" s="9">
        <v>27</v>
      </c>
      <c r="U1186" s="9">
        <f t="shared" si="200"/>
        <v>97723</v>
      </c>
      <c r="V1186" s="9">
        <f>COUNTIF(B:B,B1186)</f>
        <v>21</v>
      </c>
      <c r="W1186" s="7">
        <f t="shared" si="20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v>0</v>
      </c>
      <c r="BU1186" s="17">
        <v>0</v>
      </c>
      <c r="BV1186">
        <v>0</v>
      </c>
      <c r="BW1186">
        <v>0</v>
      </c>
      <c r="BX1186">
        <v>0</v>
      </c>
      <c r="BY1186" s="17">
        <v>1</v>
      </c>
      <c r="BZ1186">
        <v>0</v>
      </c>
      <c r="CA1186">
        <v>0</v>
      </c>
      <c r="CB1186">
        <v>0</v>
      </c>
      <c r="CC1186">
        <v>0</v>
      </c>
      <c r="CD1186" s="17">
        <v>0</v>
      </c>
      <c r="CE1186">
        <v>1</v>
      </c>
      <c r="CF1186">
        <v>0</v>
      </c>
      <c r="CG1186">
        <v>0</v>
      </c>
      <c r="CH1186">
        <v>0</v>
      </c>
      <c r="CI1186">
        <v>0</v>
      </c>
      <c r="CJ1186">
        <v>0</v>
      </c>
      <c r="CK1186">
        <v>1</v>
      </c>
      <c r="CL1186">
        <v>0</v>
      </c>
      <c r="CM1186">
        <v>1</v>
      </c>
      <c r="CN1186">
        <v>1</v>
      </c>
      <c r="CO1186">
        <v>0</v>
      </c>
      <c r="CP1186" s="17">
        <v>0</v>
      </c>
      <c r="CQ1186">
        <v>1.159</v>
      </c>
      <c r="CR1186">
        <v>73</v>
      </c>
      <c r="CS1186">
        <v>1</v>
      </c>
      <c r="CT1186">
        <v>0</v>
      </c>
      <c r="CU1186">
        <v>35</v>
      </c>
      <c r="DA1186" s="33" t="s">
        <v>85</v>
      </c>
    </row>
    <row r="1187" spans="1:105" x14ac:dyDescent="0.25">
      <c r="A1187">
        <v>1186</v>
      </c>
      <c r="B1187">
        <v>80</v>
      </c>
      <c r="C1187" s="24" t="s">
        <v>4120</v>
      </c>
      <c r="D1187" s="12">
        <v>1.9607767722470859</v>
      </c>
      <c r="E1187" s="13">
        <v>5.6425230856031253E-2</v>
      </c>
      <c r="F1187" s="7">
        <v>34.75</v>
      </c>
      <c r="G1187" s="7">
        <f t="shared" si="197"/>
        <v>1.9043515413910546</v>
      </c>
      <c r="H1187" s="15">
        <f t="shared" si="198"/>
        <v>2.017202003103117</v>
      </c>
      <c r="I1187" s="11">
        <f>IFERROR(F1187/SQRT(F1187^2+U1187), "X")</f>
        <v>0.11048150196615658</v>
      </c>
      <c r="J1187" s="32">
        <f>IFERROR(SQRT((1-I1187^2)/U1187), "X")</f>
        <v>3.1793237975872397E-3</v>
      </c>
      <c r="K1187" s="32">
        <f t="shared" si="199"/>
        <v>314.53229166494179</v>
      </c>
      <c r="L1187" s="8">
        <v>1</v>
      </c>
      <c r="M1187" s="9">
        <v>0</v>
      </c>
      <c r="N1187" s="8">
        <v>0</v>
      </c>
      <c r="O1187" s="9">
        <v>0</v>
      </c>
      <c r="P1187" s="9">
        <v>1</v>
      </c>
      <c r="Q1187" s="9">
        <v>0</v>
      </c>
      <c r="R1187" s="9">
        <v>0</v>
      </c>
      <c r="S1187" s="8">
        <v>97751</v>
      </c>
      <c r="T1187" s="9">
        <v>27</v>
      </c>
      <c r="U1187" s="9">
        <f t="shared" si="200"/>
        <v>97723</v>
      </c>
      <c r="V1187" s="9">
        <f>COUNTIF(B:B,B1187)</f>
        <v>21</v>
      </c>
      <c r="W1187" s="7">
        <f t="shared" si="20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v>0</v>
      </c>
      <c r="BU1187" s="17">
        <v>0</v>
      </c>
      <c r="BV1187">
        <v>0</v>
      </c>
      <c r="BW1187">
        <v>0</v>
      </c>
      <c r="BX1187">
        <v>0</v>
      </c>
      <c r="BY1187" s="17">
        <v>1</v>
      </c>
      <c r="BZ1187">
        <v>0</v>
      </c>
      <c r="CA1187">
        <v>0</v>
      </c>
      <c r="CB1187">
        <v>0</v>
      </c>
      <c r="CC1187">
        <v>0</v>
      </c>
      <c r="CD1187" s="17">
        <v>0</v>
      </c>
      <c r="CE1187">
        <v>1</v>
      </c>
      <c r="CF1187">
        <v>0</v>
      </c>
      <c r="CG1187">
        <v>0</v>
      </c>
      <c r="CH1187">
        <v>0</v>
      </c>
      <c r="CI1187">
        <v>0</v>
      </c>
      <c r="CJ1187">
        <v>0</v>
      </c>
      <c r="CK1187">
        <v>1</v>
      </c>
      <c r="CL1187">
        <v>0</v>
      </c>
      <c r="CM1187">
        <v>1</v>
      </c>
      <c r="CN1187">
        <v>1</v>
      </c>
      <c r="CO1187">
        <v>0</v>
      </c>
      <c r="CP1187" s="17">
        <v>0</v>
      </c>
      <c r="CQ1187">
        <v>1.159</v>
      </c>
      <c r="CR1187">
        <v>73</v>
      </c>
      <c r="CS1187">
        <v>1</v>
      </c>
      <c r="CT1187">
        <v>0</v>
      </c>
      <c r="CU1187">
        <v>35</v>
      </c>
      <c r="DA1187" s="33" t="s">
        <v>85</v>
      </c>
    </row>
    <row r="1188" spans="1:105" x14ac:dyDescent="0.25">
      <c r="A1188">
        <v>1187</v>
      </c>
      <c r="B1188">
        <v>80</v>
      </c>
      <c r="C1188" s="24" t="s">
        <v>4120</v>
      </c>
      <c r="D1188" s="12">
        <v>6.6770828247566971</v>
      </c>
      <c r="E1188" s="13">
        <v>0.1205249607356805</v>
      </c>
      <c r="F1188" s="7">
        <v>55.4</v>
      </c>
      <c r="G1188" s="7">
        <f t="shared" si="197"/>
        <v>6.5565578640210163</v>
      </c>
      <c r="H1188" s="15">
        <f t="shared" si="198"/>
        <v>6.797607785492378</v>
      </c>
      <c r="I1188" s="11">
        <f>IFERROR(F1188/SQRT(F1188^2+U1188), "X")</f>
        <v>0.17450038463061979</v>
      </c>
      <c r="J1188" s="32">
        <f>IFERROR(SQRT((1-I1188^2)/U1188), "X")</f>
        <v>3.1498264373758084E-3</v>
      </c>
      <c r="K1188" s="32">
        <f t="shared" si="199"/>
        <v>317.47781024821245</v>
      </c>
      <c r="L1188" s="8">
        <v>1</v>
      </c>
      <c r="M1188" s="9">
        <v>0</v>
      </c>
      <c r="N1188" s="8">
        <v>0</v>
      </c>
      <c r="O1188" s="9">
        <v>0</v>
      </c>
      <c r="P1188" s="9">
        <v>1</v>
      </c>
      <c r="Q1188" s="9">
        <v>0</v>
      </c>
      <c r="R1188" s="9">
        <v>0</v>
      </c>
      <c r="S1188" s="8">
        <v>97751</v>
      </c>
      <c r="T1188" s="9">
        <v>27</v>
      </c>
      <c r="U1188" s="9">
        <f t="shared" si="200"/>
        <v>97723</v>
      </c>
      <c r="V1188" s="9">
        <f>COUNTIF(B:B,B1188)</f>
        <v>21</v>
      </c>
      <c r="W1188" s="7">
        <f t="shared" si="20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v>0</v>
      </c>
      <c r="BU1188" s="17">
        <v>0</v>
      </c>
      <c r="BV1188">
        <v>0</v>
      </c>
      <c r="BW1188">
        <v>0</v>
      </c>
      <c r="BX1188">
        <v>0</v>
      </c>
      <c r="BY1188" s="17">
        <v>1</v>
      </c>
      <c r="BZ1188">
        <v>0</v>
      </c>
      <c r="CA1188">
        <v>0</v>
      </c>
      <c r="CB1188">
        <v>0</v>
      </c>
      <c r="CC1188">
        <v>0</v>
      </c>
      <c r="CD1188" s="17">
        <v>0</v>
      </c>
      <c r="CE1188">
        <v>1</v>
      </c>
      <c r="CF1188">
        <v>0</v>
      </c>
      <c r="CG1188">
        <v>0</v>
      </c>
      <c r="CH1188">
        <v>0</v>
      </c>
      <c r="CI1188">
        <v>0</v>
      </c>
      <c r="CJ1188">
        <v>0</v>
      </c>
      <c r="CK1188">
        <v>1</v>
      </c>
      <c r="CL1188">
        <v>0</v>
      </c>
      <c r="CM1188">
        <v>1</v>
      </c>
      <c r="CN1188">
        <v>1</v>
      </c>
      <c r="CO1188">
        <v>0</v>
      </c>
      <c r="CP1188" s="17">
        <v>0</v>
      </c>
      <c r="CQ1188">
        <v>1.159</v>
      </c>
      <c r="CR1188">
        <v>73</v>
      </c>
      <c r="CS1188">
        <v>1</v>
      </c>
      <c r="CT1188">
        <v>0</v>
      </c>
      <c r="CU1188">
        <v>35</v>
      </c>
      <c r="DA1188" s="33" t="s">
        <v>85</v>
      </c>
    </row>
    <row r="1189" spans="1:105" x14ac:dyDescent="0.25">
      <c r="A1189">
        <v>1188</v>
      </c>
      <c r="B1189">
        <v>80</v>
      </c>
      <c r="C1189" s="24" t="s">
        <v>4120</v>
      </c>
      <c r="D1189" s="12">
        <v>0.4471698917043021</v>
      </c>
      <c r="E1189" s="13">
        <v>8.130361667350948E-2</v>
      </c>
      <c r="F1189" s="7">
        <v>5.5</v>
      </c>
      <c r="G1189" s="7">
        <f t="shared" si="197"/>
        <v>0.36586627503079261</v>
      </c>
      <c r="H1189" s="15">
        <f t="shared" si="198"/>
        <v>0.5284735083778116</v>
      </c>
      <c r="I1189" s="11">
        <f>IFERROR(F1189/SQRT(F1189^2+U1189), "X")</f>
        <v>6.8402193382589183E-2</v>
      </c>
      <c r="J1189" s="32">
        <f>IFERROR(SQRT((1-I1189^2)/U1189), "X")</f>
        <v>1.2436762433198035E-2</v>
      </c>
      <c r="K1189" s="32">
        <f t="shared" si="199"/>
        <v>80.406778321233588</v>
      </c>
      <c r="L1189" s="8">
        <v>1</v>
      </c>
      <c r="M1189" s="9">
        <v>0</v>
      </c>
      <c r="N1189" s="8">
        <v>0</v>
      </c>
      <c r="O1189" s="9">
        <v>0</v>
      </c>
      <c r="P1189" s="9">
        <v>1</v>
      </c>
      <c r="Q1189" s="9">
        <v>0</v>
      </c>
      <c r="R1189" s="9">
        <v>0</v>
      </c>
      <c r="S1189" s="8">
        <v>6449</v>
      </c>
      <c r="T1189" s="9">
        <v>13</v>
      </c>
      <c r="U1189" s="9">
        <f t="shared" si="200"/>
        <v>6435</v>
      </c>
      <c r="V1189" s="9">
        <f>COUNTIF(B:B,B1189)</f>
        <v>21</v>
      </c>
      <c r="W1189" s="7">
        <f t="shared" si="20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v>0</v>
      </c>
      <c r="BU1189" s="17">
        <v>0</v>
      </c>
      <c r="BV1189">
        <v>0</v>
      </c>
      <c r="BW1189">
        <v>0</v>
      </c>
      <c r="BX1189">
        <v>0</v>
      </c>
      <c r="BY1189" s="17">
        <v>1</v>
      </c>
      <c r="BZ1189">
        <v>0</v>
      </c>
      <c r="CA1189">
        <v>0</v>
      </c>
      <c r="CB1189">
        <v>0</v>
      </c>
      <c r="CC1189">
        <v>0</v>
      </c>
      <c r="CD1189" s="17">
        <v>0</v>
      </c>
      <c r="CE1189">
        <v>1</v>
      </c>
      <c r="CF1189">
        <v>0</v>
      </c>
      <c r="CG1189">
        <v>0</v>
      </c>
      <c r="CH1189">
        <v>0</v>
      </c>
      <c r="CI1189">
        <v>0</v>
      </c>
      <c r="CJ1189">
        <v>0</v>
      </c>
      <c r="CK1189">
        <v>1</v>
      </c>
      <c r="CL1189">
        <v>0</v>
      </c>
      <c r="CM1189">
        <v>1</v>
      </c>
      <c r="CN1189">
        <v>1</v>
      </c>
      <c r="CO1189">
        <v>0</v>
      </c>
      <c r="CP1189" s="17">
        <v>0</v>
      </c>
      <c r="CQ1189">
        <v>1.159</v>
      </c>
      <c r="CR1189">
        <v>73</v>
      </c>
      <c r="CS1189">
        <v>1</v>
      </c>
      <c r="CT1189">
        <v>0</v>
      </c>
      <c r="CU1189">
        <v>35</v>
      </c>
      <c r="DA1189" s="33" t="s">
        <v>85</v>
      </c>
    </row>
    <row r="1190" spans="1:105" x14ac:dyDescent="0.25">
      <c r="A1190">
        <v>1189</v>
      </c>
      <c r="B1190">
        <v>80</v>
      </c>
      <c r="C1190" s="24" t="s">
        <v>4120</v>
      </c>
      <c r="D1190" s="12">
        <v>2.713192920870688</v>
      </c>
      <c r="E1190" s="13">
        <v>0.29598468227680241</v>
      </c>
      <c r="F1190" s="7">
        <v>9.1666666666666679</v>
      </c>
      <c r="G1190" s="7">
        <f t="shared" si="197"/>
        <v>2.4172082385938856</v>
      </c>
      <c r="H1190" s="15">
        <f t="shared" si="198"/>
        <v>3.0091776031474904</v>
      </c>
      <c r="I1190" s="11">
        <f>IFERROR(F1190/SQRT(F1190^2+U1190), "X")</f>
        <v>0.11353245350380597</v>
      </c>
      <c r="J1190" s="32">
        <f>IFERROR(SQRT((1-I1190^2)/U1190), "X")</f>
        <v>1.2385358564051558E-2</v>
      </c>
      <c r="K1190" s="32">
        <f t="shared" si="199"/>
        <v>80.740496516790003</v>
      </c>
      <c r="L1190" s="8">
        <v>1</v>
      </c>
      <c r="M1190" s="9">
        <v>0</v>
      </c>
      <c r="N1190" s="8">
        <v>0</v>
      </c>
      <c r="O1190" s="9">
        <v>0</v>
      </c>
      <c r="P1190" s="9">
        <v>1</v>
      </c>
      <c r="Q1190" s="9">
        <v>0</v>
      </c>
      <c r="R1190" s="9">
        <v>0</v>
      </c>
      <c r="S1190" s="8">
        <v>6449</v>
      </c>
      <c r="T1190" s="9">
        <v>13</v>
      </c>
      <c r="U1190" s="9">
        <f t="shared" si="200"/>
        <v>6435</v>
      </c>
      <c r="V1190" s="9">
        <f>COUNTIF(B:B,B1190)</f>
        <v>21</v>
      </c>
      <c r="W1190" s="7">
        <f t="shared" si="20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v>0</v>
      </c>
      <c r="BU1190" s="17">
        <v>0</v>
      </c>
      <c r="BV1190">
        <v>0</v>
      </c>
      <c r="BW1190">
        <v>0</v>
      </c>
      <c r="BX1190">
        <v>0</v>
      </c>
      <c r="BY1190" s="17">
        <v>1</v>
      </c>
      <c r="BZ1190">
        <v>0</v>
      </c>
      <c r="CA1190">
        <v>0</v>
      </c>
      <c r="CB1190">
        <v>0</v>
      </c>
      <c r="CC1190">
        <v>0</v>
      </c>
      <c r="CD1190" s="17">
        <v>0</v>
      </c>
      <c r="CE1190">
        <v>1</v>
      </c>
      <c r="CF1190">
        <v>0</v>
      </c>
      <c r="CG1190">
        <v>0</v>
      </c>
      <c r="CH1190">
        <v>0</v>
      </c>
      <c r="CI1190">
        <v>0</v>
      </c>
      <c r="CJ1190">
        <v>0</v>
      </c>
      <c r="CK1190">
        <v>1</v>
      </c>
      <c r="CL1190">
        <v>0</v>
      </c>
      <c r="CM1190">
        <v>1</v>
      </c>
      <c r="CN1190">
        <v>1</v>
      </c>
      <c r="CO1190">
        <v>0</v>
      </c>
      <c r="CP1190" s="17">
        <v>0</v>
      </c>
      <c r="CQ1190">
        <v>1.159</v>
      </c>
      <c r="CR1190">
        <v>73</v>
      </c>
      <c r="CS1190">
        <v>1</v>
      </c>
      <c r="CT1190">
        <v>0</v>
      </c>
      <c r="CU1190">
        <v>35</v>
      </c>
      <c r="DA1190" s="33" t="s">
        <v>85</v>
      </c>
    </row>
    <row r="1191" spans="1:105" x14ac:dyDescent="0.25">
      <c r="A1191">
        <v>1190</v>
      </c>
      <c r="B1191">
        <v>80</v>
      </c>
      <c r="C1191" s="24" t="s">
        <v>4120</v>
      </c>
      <c r="D1191" s="12">
        <v>5.3090689352061293</v>
      </c>
      <c r="E1191" s="13">
        <v>0.41211950638586398</v>
      </c>
      <c r="F1191" s="7">
        <v>12.882352941176469</v>
      </c>
      <c r="G1191" s="7">
        <f t="shared" si="197"/>
        <v>4.8969494288202657</v>
      </c>
      <c r="H1191" s="15">
        <f t="shared" si="198"/>
        <v>5.7211884415919929</v>
      </c>
      <c r="I1191" s="11">
        <f>IFERROR(F1191/SQRT(F1191^2+U1191), "X")</f>
        <v>0.15855933176486614</v>
      </c>
      <c r="J1191" s="32">
        <f>IFERROR(SQRT((1-I1191^2)/U1191), "X")</f>
        <v>1.2308258630149428E-2</v>
      </c>
      <c r="K1191" s="32">
        <f t="shared" si="199"/>
        <v>81.246261558923663</v>
      </c>
      <c r="L1191" s="8">
        <v>1</v>
      </c>
      <c r="M1191" s="9">
        <v>0</v>
      </c>
      <c r="N1191" s="8">
        <v>0</v>
      </c>
      <c r="O1191" s="9">
        <v>0</v>
      </c>
      <c r="P1191" s="9">
        <v>1</v>
      </c>
      <c r="Q1191" s="9">
        <v>0</v>
      </c>
      <c r="R1191" s="9">
        <v>0</v>
      </c>
      <c r="S1191" s="8">
        <v>6449</v>
      </c>
      <c r="T1191" s="9">
        <v>13</v>
      </c>
      <c r="U1191" s="9">
        <f t="shared" si="200"/>
        <v>6435</v>
      </c>
      <c r="V1191" s="9">
        <f>COUNTIF(B:B,B1191)</f>
        <v>21</v>
      </c>
      <c r="W1191" s="7">
        <f t="shared" si="20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v>0</v>
      </c>
      <c r="BU1191" s="17">
        <v>0</v>
      </c>
      <c r="BV1191">
        <v>0</v>
      </c>
      <c r="BW1191">
        <v>0</v>
      </c>
      <c r="BX1191">
        <v>0</v>
      </c>
      <c r="BY1191" s="17">
        <v>1</v>
      </c>
      <c r="BZ1191">
        <v>0</v>
      </c>
      <c r="CA1191">
        <v>0</v>
      </c>
      <c r="CB1191">
        <v>0</v>
      </c>
      <c r="CC1191">
        <v>0</v>
      </c>
      <c r="CD1191" s="17">
        <v>0</v>
      </c>
      <c r="CE1191">
        <v>1</v>
      </c>
      <c r="CF1191">
        <v>0</v>
      </c>
      <c r="CG1191">
        <v>0</v>
      </c>
      <c r="CH1191">
        <v>0</v>
      </c>
      <c r="CI1191">
        <v>0</v>
      </c>
      <c r="CJ1191">
        <v>0</v>
      </c>
      <c r="CK1191">
        <v>1</v>
      </c>
      <c r="CL1191">
        <v>0</v>
      </c>
      <c r="CM1191">
        <v>1</v>
      </c>
      <c r="CN1191">
        <v>1</v>
      </c>
      <c r="CO1191">
        <v>0</v>
      </c>
      <c r="CP1191" s="17">
        <v>0</v>
      </c>
      <c r="CQ1191">
        <v>1.159</v>
      </c>
      <c r="CR1191">
        <v>73</v>
      </c>
      <c r="CS1191">
        <v>1</v>
      </c>
      <c r="CT1191">
        <v>0</v>
      </c>
      <c r="CU1191">
        <v>35</v>
      </c>
      <c r="DA1191" s="33" t="s">
        <v>85</v>
      </c>
    </row>
    <row r="1192" spans="1:105" x14ac:dyDescent="0.25">
      <c r="A1192">
        <v>1191</v>
      </c>
      <c r="B1192">
        <v>80</v>
      </c>
      <c r="C1192" s="24" t="s">
        <v>4120</v>
      </c>
      <c r="D1192" s="12">
        <v>0.4946515448805977</v>
      </c>
      <c r="E1192" s="13">
        <v>8.1090417193540612E-2</v>
      </c>
      <c r="F1192" s="7">
        <v>6.1</v>
      </c>
      <c r="G1192" s="7">
        <f t="shared" si="197"/>
        <v>0.41356112768705711</v>
      </c>
      <c r="H1192" s="15">
        <f t="shared" si="198"/>
        <v>0.5757419620741383</v>
      </c>
      <c r="I1192" s="11">
        <f>IFERROR(F1192/SQRT(F1192^2+U1192), "X")</f>
        <v>7.6272587180817308E-2</v>
      </c>
      <c r="J1192" s="32">
        <f>IFERROR(SQRT((1-I1192^2)/U1192), "X")</f>
        <v>1.2503702816527429E-2</v>
      </c>
      <c r="K1192" s="32">
        <f t="shared" si="199"/>
        <v>79.976308992100897</v>
      </c>
      <c r="L1192" s="8">
        <v>1</v>
      </c>
      <c r="M1192" s="9">
        <v>0</v>
      </c>
      <c r="N1192" s="8">
        <v>0</v>
      </c>
      <c r="O1192" s="9">
        <v>0</v>
      </c>
      <c r="P1192" s="9">
        <v>1</v>
      </c>
      <c r="Q1192" s="9">
        <v>0</v>
      </c>
      <c r="R1192" s="9">
        <v>0</v>
      </c>
      <c r="S1192" s="8">
        <v>6387</v>
      </c>
      <c r="T1192" s="9">
        <v>27</v>
      </c>
      <c r="U1192" s="9">
        <f t="shared" si="200"/>
        <v>6359</v>
      </c>
      <c r="V1192" s="9">
        <f>COUNTIF(B:B,B1192)</f>
        <v>21</v>
      </c>
      <c r="W1192" s="7">
        <f t="shared" si="20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v>0</v>
      </c>
      <c r="BU1192" s="17">
        <v>0</v>
      </c>
      <c r="BV1192">
        <v>0</v>
      </c>
      <c r="BW1192">
        <v>0</v>
      </c>
      <c r="BX1192">
        <v>0</v>
      </c>
      <c r="BY1192" s="17">
        <v>1</v>
      </c>
      <c r="BZ1192">
        <v>0</v>
      </c>
      <c r="CA1192">
        <v>0</v>
      </c>
      <c r="CB1192">
        <v>0</v>
      </c>
      <c r="CC1192">
        <v>0</v>
      </c>
      <c r="CD1192" s="17">
        <v>0</v>
      </c>
      <c r="CE1192">
        <v>1</v>
      </c>
      <c r="CF1192">
        <v>0</v>
      </c>
      <c r="CG1192">
        <v>0</v>
      </c>
      <c r="CH1192">
        <v>0</v>
      </c>
      <c r="CI1192">
        <v>0</v>
      </c>
      <c r="CJ1192">
        <v>0</v>
      </c>
      <c r="CK1192">
        <v>1</v>
      </c>
      <c r="CL1192">
        <v>0</v>
      </c>
      <c r="CM1192">
        <v>1</v>
      </c>
      <c r="CN1192">
        <v>1</v>
      </c>
      <c r="CO1192">
        <v>0</v>
      </c>
      <c r="CP1192" s="17">
        <v>0</v>
      </c>
      <c r="CQ1192">
        <v>1.159</v>
      </c>
      <c r="CR1192">
        <v>73</v>
      </c>
      <c r="CS1192">
        <v>1</v>
      </c>
      <c r="CT1192">
        <v>0</v>
      </c>
      <c r="CU1192">
        <v>35</v>
      </c>
      <c r="DA1192" s="33" t="s">
        <v>85</v>
      </c>
    </row>
    <row r="1193" spans="1:105" x14ac:dyDescent="0.25">
      <c r="A1193">
        <v>1192</v>
      </c>
      <c r="B1193">
        <v>80</v>
      </c>
      <c r="C1193" s="24" t="s">
        <v>4120</v>
      </c>
      <c r="D1193" s="12">
        <v>3.0048542545447088</v>
      </c>
      <c r="E1193" s="13">
        <v>0.29555943487324998</v>
      </c>
      <c r="F1193" s="7">
        <v>10.16666666666667</v>
      </c>
      <c r="G1193" s="7">
        <f t="shared" si="197"/>
        <v>2.7092948196714586</v>
      </c>
      <c r="H1193" s="15">
        <f t="shared" si="198"/>
        <v>3.300413689417959</v>
      </c>
      <c r="I1193" s="11">
        <f>IFERROR(F1193/SQRT(F1193^2+U1193), "X")</f>
        <v>0.12646867643489629</v>
      </c>
      <c r="J1193" s="32">
        <f>IFERROR(SQRT((1-I1193^2)/U1193), "X")</f>
        <v>1.2439541944416023E-2</v>
      </c>
      <c r="K1193" s="32">
        <f t="shared" si="199"/>
        <v>80.388812101629611</v>
      </c>
      <c r="L1193" s="8">
        <v>1</v>
      </c>
      <c r="M1193" s="9">
        <v>0</v>
      </c>
      <c r="N1193" s="8">
        <v>0</v>
      </c>
      <c r="O1193" s="9">
        <v>0</v>
      </c>
      <c r="P1193" s="9">
        <v>1</v>
      </c>
      <c r="Q1193" s="9">
        <v>0</v>
      </c>
      <c r="R1193" s="9">
        <v>0</v>
      </c>
      <c r="S1193" s="8">
        <v>6387</v>
      </c>
      <c r="T1193" s="9">
        <v>27</v>
      </c>
      <c r="U1193" s="9">
        <f t="shared" si="200"/>
        <v>6359</v>
      </c>
      <c r="V1193" s="9">
        <f>COUNTIF(B:B,B1193)</f>
        <v>21</v>
      </c>
      <c r="W1193" s="7">
        <f t="shared" si="20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v>0</v>
      </c>
      <c r="BU1193" s="17">
        <v>0</v>
      </c>
      <c r="BV1193">
        <v>0</v>
      </c>
      <c r="BW1193">
        <v>0</v>
      </c>
      <c r="BX1193">
        <v>0</v>
      </c>
      <c r="BY1193" s="17">
        <v>1</v>
      </c>
      <c r="BZ1193">
        <v>0</v>
      </c>
      <c r="CA1193">
        <v>0</v>
      </c>
      <c r="CB1193">
        <v>0</v>
      </c>
      <c r="CC1193">
        <v>0</v>
      </c>
      <c r="CD1193" s="17">
        <v>0</v>
      </c>
      <c r="CE1193">
        <v>1</v>
      </c>
      <c r="CF1193">
        <v>0</v>
      </c>
      <c r="CG1193">
        <v>0</v>
      </c>
      <c r="CH1193">
        <v>0</v>
      </c>
      <c r="CI1193">
        <v>0</v>
      </c>
      <c r="CJ1193">
        <v>0</v>
      </c>
      <c r="CK1193">
        <v>1</v>
      </c>
      <c r="CL1193">
        <v>0</v>
      </c>
      <c r="CM1193">
        <v>1</v>
      </c>
      <c r="CN1193">
        <v>1</v>
      </c>
      <c r="CO1193">
        <v>0</v>
      </c>
      <c r="CP1193" s="17">
        <v>0</v>
      </c>
      <c r="CQ1193">
        <v>1.159</v>
      </c>
      <c r="CR1193">
        <v>73</v>
      </c>
      <c r="CS1193">
        <v>1</v>
      </c>
      <c r="CT1193">
        <v>0</v>
      </c>
      <c r="CU1193">
        <v>35</v>
      </c>
      <c r="DA1193" s="33" t="s">
        <v>85</v>
      </c>
    </row>
    <row r="1194" spans="1:105" x14ac:dyDescent="0.25">
      <c r="A1194">
        <v>1193</v>
      </c>
      <c r="B1194">
        <v>80</v>
      </c>
      <c r="C1194" s="24" t="s">
        <v>4120</v>
      </c>
      <c r="D1194" s="12">
        <v>6.0188662455885833</v>
      </c>
      <c r="E1194" s="13">
        <v>0.41593791128051177</v>
      </c>
      <c r="F1194" s="7">
        <v>14.47058823529412</v>
      </c>
      <c r="G1194" s="7">
        <f t="shared" si="197"/>
        <v>5.6029283343080714</v>
      </c>
      <c r="H1194" s="15">
        <f t="shared" si="198"/>
        <v>6.4348041568690952</v>
      </c>
      <c r="I1194" s="11">
        <f>IFERROR(F1194/SQRT(F1194^2+U1194), "X")</f>
        <v>0.1785486036637278</v>
      </c>
      <c r="J1194" s="32">
        <f>IFERROR(SQRT((1-I1194^2)/U1194), "X")</f>
        <v>1.2338724643428341E-2</v>
      </c>
      <c r="K1194" s="32">
        <f t="shared" si="199"/>
        <v>81.04565333116534</v>
      </c>
      <c r="L1194" s="8">
        <v>1</v>
      </c>
      <c r="M1194" s="9">
        <v>0</v>
      </c>
      <c r="N1194" s="8">
        <v>0</v>
      </c>
      <c r="O1194" s="9">
        <v>0</v>
      </c>
      <c r="P1194" s="9">
        <v>1</v>
      </c>
      <c r="Q1194" s="9">
        <v>0</v>
      </c>
      <c r="R1194" s="9">
        <v>0</v>
      </c>
      <c r="S1194" s="8">
        <v>6387</v>
      </c>
      <c r="T1194" s="9">
        <v>27</v>
      </c>
      <c r="U1194" s="9">
        <f t="shared" si="200"/>
        <v>6359</v>
      </c>
      <c r="V1194" s="9">
        <f>COUNTIF(B:B,B1194)</f>
        <v>21</v>
      </c>
      <c r="W1194" s="7">
        <f t="shared" si="20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v>0</v>
      </c>
      <c r="BU1194" s="17">
        <v>0</v>
      </c>
      <c r="BV1194">
        <v>0</v>
      </c>
      <c r="BW1194">
        <v>0</v>
      </c>
      <c r="BX1194">
        <v>0</v>
      </c>
      <c r="BY1194" s="17">
        <v>1</v>
      </c>
      <c r="BZ1194">
        <v>0</v>
      </c>
      <c r="CA1194">
        <v>0</v>
      </c>
      <c r="CB1194">
        <v>0</v>
      </c>
      <c r="CC1194">
        <v>0</v>
      </c>
      <c r="CD1194" s="17">
        <v>0</v>
      </c>
      <c r="CE1194">
        <v>1</v>
      </c>
      <c r="CF1194">
        <v>0</v>
      </c>
      <c r="CG1194">
        <v>0</v>
      </c>
      <c r="CH1194">
        <v>0</v>
      </c>
      <c r="CI1194">
        <v>0</v>
      </c>
      <c r="CJ1194">
        <v>0</v>
      </c>
      <c r="CK1194">
        <v>1</v>
      </c>
      <c r="CL1194">
        <v>0</v>
      </c>
      <c r="CM1194">
        <v>1</v>
      </c>
      <c r="CN1194">
        <v>1</v>
      </c>
      <c r="CO1194">
        <v>0</v>
      </c>
      <c r="CP1194" s="17">
        <v>0</v>
      </c>
      <c r="CQ1194">
        <v>1.159</v>
      </c>
      <c r="CR1194">
        <v>73</v>
      </c>
      <c r="CS1194">
        <v>1</v>
      </c>
      <c r="CT1194">
        <v>0</v>
      </c>
      <c r="CU1194">
        <v>35</v>
      </c>
      <c r="DA1194" s="33" t="s">
        <v>85</v>
      </c>
    </row>
    <row r="1195" spans="1:105" x14ac:dyDescent="0.25">
      <c r="A1195">
        <v>1194</v>
      </c>
      <c r="B1195">
        <v>80</v>
      </c>
      <c r="C1195" s="24" t="s">
        <v>4120</v>
      </c>
      <c r="D1195" s="12">
        <v>0.3914607630530309</v>
      </c>
      <c r="E1195" s="13">
        <v>7.3398893072443294E-2</v>
      </c>
      <c r="F1195" s="7">
        <v>5.333333333333333</v>
      </c>
      <c r="G1195" s="7">
        <f t="shared" si="197"/>
        <v>0.31806186998058761</v>
      </c>
      <c r="H1195" s="15">
        <f t="shared" si="198"/>
        <v>0.4648596561254742</v>
      </c>
      <c r="I1195" s="11">
        <f>IFERROR(F1195/SQRT(F1195^2+U1195), "X")</f>
        <v>6.6889421677383293E-2</v>
      </c>
      <c r="J1195" s="32">
        <f>IFERROR(SQRT((1-I1195^2)/U1195), "X")</f>
        <v>1.2541766564509369E-2</v>
      </c>
      <c r="K1195" s="32">
        <f t="shared" si="199"/>
        <v>79.733584169059185</v>
      </c>
      <c r="L1195" s="8">
        <v>1</v>
      </c>
      <c r="M1195" s="9">
        <v>0</v>
      </c>
      <c r="N1195" s="8">
        <v>0</v>
      </c>
      <c r="O1195" s="9">
        <v>0</v>
      </c>
      <c r="P1195" s="9">
        <v>1</v>
      </c>
      <c r="Q1195" s="9">
        <v>0</v>
      </c>
      <c r="R1195" s="9">
        <v>0</v>
      </c>
      <c r="S1195" s="8">
        <v>6357</v>
      </c>
      <c r="T1195" s="9">
        <v>27</v>
      </c>
      <c r="U1195" s="9">
        <f t="shared" si="200"/>
        <v>6329</v>
      </c>
      <c r="V1195" s="9">
        <f>COUNTIF(B:B,B1195)</f>
        <v>21</v>
      </c>
      <c r="W1195" s="7">
        <f t="shared" si="20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v>0</v>
      </c>
      <c r="BU1195" s="17">
        <v>0</v>
      </c>
      <c r="BV1195">
        <v>0</v>
      </c>
      <c r="BW1195">
        <v>0</v>
      </c>
      <c r="BX1195">
        <v>0</v>
      </c>
      <c r="BY1195" s="17">
        <v>1</v>
      </c>
      <c r="BZ1195">
        <v>0</v>
      </c>
      <c r="CA1195">
        <v>0</v>
      </c>
      <c r="CB1195">
        <v>0</v>
      </c>
      <c r="CC1195">
        <v>0</v>
      </c>
      <c r="CD1195" s="17">
        <v>0</v>
      </c>
      <c r="CE1195">
        <v>1</v>
      </c>
      <c r="CF1195">
        <v>0</v>
      </c>
      <c r="CG1195">
        <v>0</v>
      </c>
      <c r="CH1195">
        <v>0</v>
      </c>
      <c r="CI1195">
        <v>0</v>
      </c>
      <c r="CJ1195">
        <v>0</v>
      </c>
      <c r="CK1195">
        <v>1</v>
      </c>
      <c r="CL1195">
        <v>0</v>
      </c>
      <c r="CM1195">
        <v>1</v>
      </c>
      <c r="CN1195">
        <v>1</v>
      </c>
      <c r="CO1195">
        <v>0</v>
      </c>
      <c r="CP1195" s="17">
        <v>0</v>
      </c>
      <c r="CQ1195">
        <v>1.159</v>
      </c>
      <c r="CR1195">
        <v>73</v>
      </c>
      <c r="CS1195">
        <v>1</v>
      </c>
      <c r="CT1195">
        <v>0</v>
      </c>
      <c r="CU1195">
        <v>35</v>
      </c>
      <c r="DA1195" s="33" t="s">
        <v>85</v>
      </c>
    </row>
    <row r="1196" spans="1:105" x14ac:dyDescent="0.25">
      <c r="A1196">
        <v>1195</v>
      </c>
      <c r="B1196">
        <v>80</v>
      </c>
      <c r="C1196" s="24" t="s">
        <v>4120</v>
      </c>
      <c r="D1196" s="12">
        <v>2.9563014098699991</v>
      </c>
      <c r="E1196" s="13">
        <v>0.3011047732274999</v>
      </c>
      <c r="F1196" s="7">
        <v>9.8181818181818183</v>
      </c>
      <c r="G1196" s="7">
        <f t="shared" si="197"/>
        <v>2.6551966366424993</v>
      </c>
      <c r="H1196" s="15">
        <f t="shared" si="198"/>
        <v>3.257406183097499</v>
      </c>
      <c r="I1196" s="11">
        <f>IFERROR(F1196/SQRT(F1196^2+U1196), "X")</f>
        <v>0.12248448981753009</v>
      </c>
      <c r="J1196" s="32">
        <f>IFERROR(SQRT((1-I1196^2)/U1196), "X")</f>
        <v>1.2475272111044728E-2</v>
      </c>
      <c r="K1196" s="32">
        <f t="shared" si="199"/>
        <v>80.158572181737853</v>
      </c>
      <c r="L1196" s="8">
        <v>1</v>
      </c>
      <c r="M1196" s="9">
        <v>0</v>
      </c>
      <c r="N1196" s="8">
        <v>0</v>
      </c>
      <c r="O1196" s="9">
        <v>0</v>
      </c>
      <c r="P1196" s="9">
        <v>1</v>
      </c>
      <c r="Q1196" s="9">
        <v>0</v>
      </c>
      <c r="R1196" s="9">
        <v>0</v>
      </c>
      <c r="S1196" s="8">
        <v>6357</v>
      </c>
      <c r="T1196" s="9">
        <v>27</v>
      </c>
      <c r="U1196" s="9">
        <f t="shared" si="200"/>
        <v>6329</v>
      </c>
      <c r="V1196" s="9">
        <f>COUNTIF(B:B,B1196)</f>
        <v>21</v>
      </c>
      <c r="W1196" s="7">
        <f t="shared" si="20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v>0</v>
      </c>
      <c r="BU1196" s="17">
        <v>0</v>
      </c>
      <c r="BV1196">
        <v>0</v>
      </c>
      <c r="BW1196">
        <v>0</v>
      </c>
      <c r="BX1196">
        <v>0</v>
      </c>
      <c r="BY1196" s="17">
        <v>1</v>
      </c>
      <c r="BZ1196">
        <v>0</v>
      </c>
      <c r="CA1196">
        <v>0</v>
      </c>
      <c r="CB1196">
        <v>0</v>
      </c>
      <c r="CC1196">
        <v>0</v>
      </c>
      <c r="CD1196" s="17">
        <v>0</v>
      </c>
      <c r="CE1196">
        <v>1</v>
      </c>
      <c r="CF1196">
        <v>0</v>
      </c>
      <c r="CG1196">
        <v>0</v>
      </c>
      <c r="CH1196">
        <v>0</v>
      </c>
      <c r="CI1196">
        <v>0</v>
      </c>
      <c r="CJ1196">
        <v>0</v>
      </c>
      <c r="CK1196">
        <v>1</v>
      </c>
      <c r="CL1196">
        <v>0</v>
      </c>
      <c r="CM1196">
        <v>1</v>
      </c>
      <c r="CN1196">
        <v>1</v>
      </c>
      <c r="CO1196">
        <v>0</v>
      </c>
      <c r="CP1196" s="17">
        <v>0</v>
      </c>
      <c r="CQ1196">
        <v>1.159</v>
      </c>
      <c r="CR1196">
        <v>73</v>
      </c>
      <c r="CS1196">
        <v>1</v>
      </c>
      <c r="CT1196">
        <v>0</v>
      </c>
      <c r="CU1196">
        <v>35</v>
      </c>
      <c r="DA1196" s="33" t="s">
        <v>85</v>
      </c>
    </row>
    <row r="1197" spans="1:105" x14ac:dyDescent="0.25">
      <c r="A1197">
        <v>1196</v>
      </c>
      <c r="B1197">
        <v>80</v>
      </c>
      <c r="C1197" s="24" t="s">
        <v>4120</v>
      </c>
      <c r="D1197" s="12">
        <v>5.6409011699540601</v>
      </c>
      <c r="E1197" s="13">
        <v>0.40292151213957578</v>
      </c>
      <c r="F1197" s="7">
        <v>14</v>
      </c>
      <c r="G1197" s="7">
        <f t="shared" si="197"/>
        <v>5.2379796578144839</v>
      </c>
      <c r="H1197" s="15">
        <f t="shared" si="198"/>
        <v>6.0438226820936363</v>
      </c>
      <c r="I1197" s="11">
        <f>IFERROR(F1197/SQRT(F1197^2+U1197), "X")</f>
        <v>0.1733156489652484</v>
      </c>
      <c r="J1197" s="32">
        <f>IFERROR(SQRT((1-I1197^2)/U1197), "X")</f>
        <v>1.2379689211803458E-2</v>
      </c>
      <c r="K1197" s="32">
        <f t="shared" si="199"/>
        <v>80.777472107017559</v>
      </c>
      <c r="L1197" s="8">
        <v>1</v>
      </c>
      <c r="M1197" s="9">
        <v>0</v>
      </c>
      <c r="N1197" s="8">
        <v>0</v>
      </c>
      <c r="O1197" s="9">
        <v>0</v>
      </c>
      <c r="P1197" s="9">
        <v>1</v>
      </c>
      <c r="Q1197" s="9">
        <v>0</v>
      </c>
      <c r="R1197" s="9">
        <v>0</v>
      </c>
      <c r="S1197" s="8">
        <v>6357</v>
      </c>
      <c r="T1197" s="9">
        <v>27</v>
      </c>
      <c r="U1197" s="9">
        <f t="shared" si="200"/>
        <v>6329</v>
      </c>
      <c r="V1197" s="9">
        <f>COUNTIF(B:B,B1197)</f>
        <v>21</v>
      </c>
      <c r="W1197" s="7">
        <f t="shared" si="20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v>0</v>
      </c>
      <c r="BU1197" s="17">
        <v>0</v>
      </c>
      <c r="BV1197">
        <v>0</v>
      </c>
      <c r="BW1197">
        <v>0</v>
      </c>
      <c r="BX1197">
        <v>0</v>
      </c>
      <c r="BY1197" s="17">
        <v>1</v>
      </c>
      <c r="BZ1197">
        <v>0</v>
      </c>
      <c r="CA1197">
        <v>0</v>
      </c>
      <c r="CB1197">
        <v>0</v>
      </c>
      <c r="CC1197">
        <v>0</v>
      </c>
      <c r="CD1197" s="17">
        <v>0</v>
      </c>
      <c r="CE1197">
        <v>1</v>
      </c>
      <c r="CF1197">
        <v>0</v>
      </c>
      <c r="CG1197">
        <v>0</v>
      </c>
      <c r="CH1197">
        <v>0</v>
      </c>
      <c r="CI1197">
        <v>0</v>
      </c>
      <c r="CJ1197">
        <v>0</v>
      </c>
      <c r="CK1197">
        <v>1</v>
      </c>
      <c r="CL1197">
        <v>0</v>
      </c>
      <c r="CM1197">
        <v>1</v>
      </c>
      <c r="CN1197">
        <v>1</v>
      </c>
      <c r="CO1197">
        <v>0</v>
      </c>
      <c r="CP1197" s="17">
        <v>0</v>
      </c>
      <c r="CQ1197">
        <v>1.159</v>
      </c>
      <c r="CR1197">
        <v>73</v>
      </c>
      <c r="CS1197">
        <v>1</v>
      </c>
      <c r="CT1197">
        <v>0</v>
      </c>
      <c r="CU1197">
        <v>35</v>
      </c>
      <c r="DA1197" s="33" t="s">
        <v>85</v>
      </c>
    </row>
    <row r="1198" spans="1:105" x14ac:dyDescent="0.25">
      <c r="A1198">
        <v>1197</v>
      </c>
      <c r="B1198">
        <v>80</v>
      </c>
      <c r="C1198" s="24" t="s">
        <v>4120</v>
      </c>
      <c r="D1198" s="12">
        <v>0.43128765598297042</v>
      </c>
      <c r="E1198" s="13">
        <v>8.9512532373824047E-2</v>
      </c>
      <c r="F1198" s="7">
        <v>4.8181818181818166</v>
      </c>
      <c r="G1198" s="7">
        <f t="shared" si="197"/>
        <v>0.34177512360914636</v>
      </c>
      <c r="H1198" s="15">
        <f t="shared" si="198"/>
        <v>0.52080018835679442</v>
      </c>
      <c r="I1198" s="11">
        <f>IFERROR(F1198/SQRT(F1198^2+U1198), "X")</f>
        <v>6.8439703753606626E-2</v>
      </c>
      <c r="J1198" s="32">
        <f>IFERROR(SQRT((1-I1198^2)/U1198), "X")</f>
        <v>1.4204466816786287E-2</v>
      </c>
      <c r="K1198" s="32">
        <f t="shared" si="199"/>
        <v>70.400389743474136</v>
      </c>
      <c r="L1198" s="8">
        <v>1</v>
      </c>
      <c r="M1198" s="9">
        <v>0</v>
      </c>
      <c r="N1198" s="8">
        <v>0</v>
      </c>
      <c r="O1198" s="9">
        <v>0</v>
      </c>
      <c r="P1198" s="9">
        <v>1</v>
      </c>
      <c r="Q1198" s="9">
        <v>0</v>
      </c>
      <c r="R1198" s="9">
        <v>0</v>
      </c>
      <c r="S1198" s="8">
        <v>4961</v>
      </c>
      <c r="T1198" s="9">
        <v>27</v>
      </c>
      <c r="U1198" s="9">
        <f t="shared" si="200"/>
        <v>4933</v>
      </c>
      <c r="V1198" s="9">
        <f>COUNTIF(B:B,B1198)</f>
        <v>21</v>
      </c>
      <c r="W1198" s="7">
        <f t="shared" si="20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v>0</v>
      </c>
      <c r="BU1198" s="17">
        <v>0</v>
      </c>
      <c r="BV1198">
        <v>0</v>
      </c>
      <c r="BW1198">
        <v>0</v>
      </c>
      <c r="BX1198">
        <v>0</v>
      </c>
      <c r="BY1198" s="17">
        <v>1</v>
      </c>
      <c r="BZ1198">
        <v>0</v>
      </c>
      <c r="CA1198">
        <v>0</v>
      </c>
      <c r="CB1198">
        <v>0</v>
      </c>
      <c r="CC1198">
        <v>0</v>
      </c>
      <c r="CD1198" s="17">
        <v>0</v>
      </c>
      <c r="CE1198">
        <v>1</v>
      </c>
      <c r="CF1198">
        <v>0</v>
      </c>
      <c r="CG1198">
        <v>0</v>
      </c>
      <c r="CH1198">
        <v>0</v>
      </c>
      <c r="CI1198">
        <v>0</v>
      </c>
      <c r="CJ1198">
        <v>0</v>
      </c>
      <c r="CK1198">
        <v>1</v>
      </c>
      <c r="CL1198">
        <v>0</v>
      </c>
      <c r="CM1198">
        <v>1</v>
      </c>
      <c r="CN1198">
        <v>1</v>
      </c>
      <c r="CO1198">
        <v>0</v>
      </c>
      <c r="CP1198" s="17">
        <v>0</v>
      </c>
      <c r="CQ1198">
        <v>1.159</v>
      </c>
      <c r="CR1198">
        <v>73</v>
      </c>
      <c r="CS1198">
        <v>1</v>
      </c>
      <c r="CT1198">
        <v>0</v>
      </c>
      <c r="CU1198">
        <v>35</v>
      </c>
      <c r="DA1198" s="33" t="s">
        <v>85</v>
      </c>
    </row>
    <row r="1199" spans="1:105" x14ac:dyDescent="0.25">
      <c r="A1199">
        <v>1198</v>
      </c>
      <c r="B1199">
        <v>80</v>
      </c>
      <c r="C1199" s="24" t="s">
        <v>4120</v>
      </c>
      <c r="D1199" s="12">
        <v>3.2956920689338309</v>
      </c>
      <c r="E1199" s="13">
        <v>0.35703330746783168</v>
      </c>
      <c r="F1199" s="7">
        <v>9.2307692307692299</v>
      </c>
      <c r="G1199" s="7">
        <f t="shared" si="197"/>
        <v>2.9386587614659994</v>
      </c>
      <c r="H1199" s="15">
        <f t="shared" si="198"/>
        <v>3.6527253764016625</v>
      </c>
      <c r="I1199" s="11">
        <f>IFERROR(F1199/SQRT(F1199^2+U1199), "X")</f>
        <v>0.13030575695891489</v>
      </c>
      <c r="J1199" s="32">
        <f>IFERROR(SQRT((1-I1199^2)/U1199), "X")</f>
        <v>1.4116457003882449E-2</v>
      </c>
      <c r="K1199" s="32">
        <f t="shared" si="199"/>
        <v>70.839304772080567</v>
      </c>
      <c r="L1199" s="8">
        <v>1</v>
      </c>
      <c r="M1199" s="9">
        <v>0</v>
      </c>
      <c r="N1199" s="8">
        <v>0</v>
      </c>
      <c r="O1199" s="9">
        <v>0</v>
      </c>
      <c r="P1199" s="9">
        <v>1</v>
      </c>
      <c r="Q1199" s="9">
        <v>0</v>
      </c>
      <c r="R1199" s="9">
        <v>0</v>
      </c>
      <c r="S1199" s="8">
        <v>4961</v>
      </c>
      <c r="T1199" s="9">
        <v>27</v>
      </c>
      <c r="U1199" s="9">
        <f t="shared" si="200"/>
        <v>4933</v>
      </c>
      <c r="V1199" s="9">
        <f>COUNTIF(B:B,B1199)</f>
        <v>21</v>
      </c>
      <c r="W1199" s="7">
        <f t="shared" si="20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v>0</v>
      </c>
      <c r="BU1199" s="17">
        <v>0</v>
      </c>
      <c r="BV1199">
        <v>0</v>
      </c>
      <c r="BW1199">
        <v>0</v>
      </c>
      <c r="BX1199">
        <v>0</v>
      </c>
      <c r="BY1199" s="17">
        <v>1</v>
      </c>
      <c r="BZ1199">
        <v>0</v>
      </c>
      <c r="CA1199">
        <v>0</v>
      </c>
      <c r="CB1199">
        <v>0</v>
      </c>
      <c r="CC1199">
        <v>0</v>
      </c>
      <c r="CD1199" s="17">
        <v>0</v>
      </c>
      <c r="CE1199">
        <v>1</v>
      </c>
      <c r="CF1199">
        <v>0</v>
      </c>
      <c r="CG1199">
        <v>0</v>
      </c>
      <c r="CH1199">
        <v>0</v>
      </c>
      <c r="CI1199">
        <v>0</v>
      </c>
      <c r="CJ1199">
        <v>0</v>
      </c>
      <c r="CK1199">
        <v>1</v>
      </c>
      <c r="CL1199">
        <v>0</v>
      </c>
      <c r="CM1199">
        <v>1</v>
      </c>
      <c r="CN1199">
        <v>1</v>
      </c>
      <c r="CO1199">
        <v>0</v>
      </c>
      <c r="CP1199" s="17">
        <v>0</v>
      </c>
      <c r="CQ1199">
        <v>1.159</v>
      </c>
      <c r="CR1199">
        <v>73</v>
      </c>
      <c r="CS1199">
        <v>1</v>
      </c>
      <c r="CT1199">
        <v>0</v>
      </c>
      <c r="CU1199">
        <v>35</v>
      </c>
      <c r="DA1199" s="33" t="s">
        <v>85</v>
      </c>
    </row>
    <row r="1200" spans="1:105" x14ac:dyDescent="0.25">
      <c r="A1200">
        <v>1199</v>
      </c>
      <c r="B1200">
        <v>80</v>
      </c>
      <c r="C1200" s="24" t="s">
        <v>4120</v>
      </c>
      <c r="D1200" s="12">
        <v>5.1665346010792534</v>
      </c>
      <c r="E1200" s="13">
        <v>0.41149390628064852</v>
      </c>
      <c r="F1200" s="7">
        <v>12.555555555555561</v>
      </c>
      <c r="G1200" s="7">
        <f t="shared" si="197"/>
        <v>4.7550406947986046</v>
      </c>
      <c r="H1200" s="15">
        <f t="shared" si="198"/>
        <v>5.5780285073599023</v>
      </c>
      <c r="I1200" s="11">
        <f>IFERROR(F1200/SQRT(F1200^2+U1200), "X")</f>
        <v>0.17597446638491537</v>
      </c>
      <c r="J1200" s="32">
        <f>IFERROR(SQRT((1-I1200^2)/U1200), "X")</f>
        <v>1.4015665464285293E-2</v>
      </c>
      <c r="K1200" s="32">
        <f t="shared" si="199"/>
        <v>71.348734924374384</v>
      </c>
      <c r="L1200" s="8">
        <v>1</v>
      </c>
      <c r="M1200" s="9">
        <v>0</v>
      </c>
      <c r="N1200" s="8">
        <v>0</v>
      </c>
      <c r="O1200" s="9">
        <v>0</v>
      </c>
      <c r="P1200" s="9">
        <v>1</v>
      </c>
      <c r="Q1200" s="9">
        <v>0</v>
      </c>
      <c r="R1200" s="9">
        <v>0</v>
      </c>
      <c r="S1200" s="8">
        <v>4961</v>
      </c>
      <c r="T1200" s="9">
        <v>27</v>
      </c>
      <c r="U1200" s="9">
        <f t="shared" si="200"/>
        <v>4933</v>
      </c>
      <c r="V1200" s="9">
        <f>COUNTIF(B:B,B1200)</f>
        <v>21</v>
      </c>
      <c r="W1200" s="7">
        <f t="shared" si="20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v>0</v>
      </c>
      <c r="BU1200" s="17">
        <v>0</v>
      </c>
      <c r="BV1200">
        <v>0</v>
      </c>
      <c r="BW1200">
        <v>0</v>
      </c>
      <c r="BX1200">
        <v>0</v>
      </c>
      <c r="BY1200" s="17">
        <v>1</v>
      </c>
      <c r="BZ1200">
        <v>0</v>
      </c>
      <c r="CA1200">
        <v>0</v>
      </c>
      <c r="CB1200">
        <v>0</v>
      </c>
      <c r="CC1200">
        <v>0</v>
      </c>
      <c r="CD1200" s="17">
        <v>0</v>
      </c>
      <c r="CE1200">
        <v>1</v>
      </c>
      <c r="CF1200">
        <v>0</v>
      </c>
      <c r="CG1200">
        <v>0</v>
      </c>
      <c r="CH1200">
        <v>0</v>
      </c>
      <c r="CI1200">
        <v>0</v>
      </c>
      <c r="CJ1200">
        <v>0</v>
      </c>
      <c r="CK1200">
        <v>1</v>
      </c>
      <c r="CL1200">
        <v>0</v>
      </c>
      <c r="CM1200">
        <v>1</v>
      </c>
      <c r="CN1200">
        <v>1</v>
      </c>
      <c r="CO1200">
        <v>0</v>
      </c>
      <c r="CP1200" s="17">
        <v>0</v>
      </c>
      <c r="CQ1200">
        <v>1.159</v>
      </c>
      <c r="CR1200">
        <v>73</v>
      </c>
      <c r="CS1200">
        <v>1</v>
      </c>
      <c r="CT1200">
        <v>0</v>
      </c>
      <c r="CU1200">
        <v>35</v>
      </c>
      <c r="DA1200" s="33" t="s">
        <v>85</v>
      </c>
    </row>
    <row r="1201" spans="1:105" x14ac:dyDescent="0.25">
      <c r="A1201">
        <v>1200</v>
      </c>
      <c r="B1201">
        <v>81</v>
      </c>
      <c r="C1201" s="24" t="s">
        <v>4134</v>
      </c>
      <c r="D1201" s="12">
        <v>5.4462081991112576</v>
      </c>
      <c r="E1201" s="13">
        <v>0.17977327106672791</v>
      </c>
      <c r="F1201" s="7">
        <v>30.294871794871799</v>
      </c>
      <c r="G1201" s="7">
        <f t="shared" si="197"/>
        <v>5.2664349280445295</v>
      </c>
      <c r="H1201" s="15">
        <f t="shared" si="198"/>
        <v>5.6259814701779858</v>
      </c>
      <c r="I1201" s="11">
        <f>IFERROR(F1201/SQRT(F1201^2+U1201), "X")</f>
        <v>8.6362492917744116E-2</v>
      </c>
      <c r="J1201" s="32">
        <f>IFERROR(SQRT((1-I1201^2)/U1201), "X")</f>
        <v>2.8507297704545237E-3</v>
      </c>
      <c r="K1201" s="32">
        <f t="shared" si="199"/>
        <v>350.78737043552144</v>
      </c>
      <c r="L1201" s="8">
        <v>1</v>
      </c>
      <c r="M1201" s="9">
        <v>0</v>
      </c>
      <c r="N1201" s="8">
        <v>0</v>
      </c>
      <c r="O1201" s="9">
        <v>0</v>
      </c>
      <c r="P1201" s="9">
        <v>0</v>
      </c>
      <c r="Q1201" s="9">
        <v>1</v>
      </c>
      <c r="R1201" s="9">
        <v>0</v>
      </c>
      <c r="S1201" s="8">
        <v>122141</v>
      </c>
      <c r="T1201" s="9">
        <v>6</v>
      </c>
      <c r="U1201" s="9">
        <f t="shared" si="200"/>
        <v>122134</v>
      </c>
      <c r="V1201" s="9">
        <f>COUNTIF(B:B,B1201)</f>
        <v>62</v>
      </c>
      <c r="W1201" s="7">
        <v>14</v>
      </c>
      <c r="X1201" s="7">
        <f>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v>0</v>
      </c>
      <c r="BU1201" s="17">
        <v>0</v>
      </c>
      <c r="BV1201">
        <v>1</v>
      </c>
      <c r="BW1201">
        <v>0</v>
      </c>
      <c r="BX1201">
        <v>0</v>
      </c>
      <c r="BY1201" s="17">
        <v>0</v>
      </c>
      <c r="BZ1201">
        <v>0</v>
      </c>
      <c r="CA1201">
        <v>0</v>
      </c>
      <c r="CB1201">
        <v>0</v>
      </c>
      <c r="CC1201">
        <v>0</v>
      </c>
      <c r="CD1201" s="17">
        <v>0</v>
      </c>
      <c r="CE1201">
        <v>1</v>
      </c>
      <c r="CF1201">
        <v>1</v>
      </c>
      <c r="CG1201">
        <v>0</v>
      </c>
      <c r="CH1201">
        <v>0</v>
      </c>
      <c r="CI1201">
        <v>1</v>
      </c>
      <c r="CJ1201">
        <v>0</v>
      </c>
      <c r="CK1201">
        <v>0</v>
      </c>
      <c r="CL1201">
        <v>0</v>
      </c>
      <c r="CM1201">
        <v>0</v>
      </c>
      <c r="CN1201">
        <v>0</v>
      </c>
      <c r="CO1201">
        <v>1</v>
      </c>
      <c r="CP1201" s="17">
        <v>0</v>
      </c>
      <c r="CQ1201">
        <v>0.52800000000000002</v>
      </c>
      <c r="CR1201">
        <v>17</v>
      </c>
      <c r="CS1201">
        <v>1</v>
      </c>
      <c r="CT1201">
        <v>0</v>
      </c>
      <c r="CU1201">
        <v>35</v>
      </c>
      <c r="DA1201" s="33" t="s">
        <v>85</v>
      </c>
    </row>
    <row r="1202" spans="1:105" x14ac:dyDescent="0.25">
      <c r="A1202">
        <v>1201</v>
      </c>
      <c r="B1202">
        <v>81</v>
      </c>
      <c r="C1202" s="24" t="s">
        <v>4134</v>
      </c>
      <c r="D1202" s="12">
        <v>5.5909060847234127</v>
      </c>
      <c r="E1202" s="13">
        <v>0.20008590266184159</v>
      </c>
      <c r="F1202" s="7">
        <v>27.942528735632191</v>
      </c>
      <c r="G1202" s="7">
        <f t="shared" si="197"/>
        <v>5.3908201820615709</v>
      </c>
      <c r="H1202" s="15">
        <f t="shared" si="198"/>
        <v>5.7909919873852544</v>
      </c>
      <c r="I1202" s="11">
        <f>IFERROR(F1202/SQRT(F1202^2+U1202), "X")</f>
        <v>7.9700976690969455E-2</v>
      </c>
      <c r="J1202" s="32">
        <f>IFERROR(SQRT((1-I1202^2)/U1202), "X")</f>
        <v>2.8523179646706459E-3</v>
      </c>
      <c r="K1202" s="32">
        <f t="shared" si="199"/>
        <v>350.59204912853005</v>
      </c>
      <c r="L1202" s="8">
        <v>1</v>
      </c>
      <c r="M1202" s="9">
        <v>0</v>
      </c>
      <c r="N1202" s="8">
        <v>0</v>
      </c>
      <c r="O1202" s="9">
        <v>0</v>
      </c>
      <c r="P1202" s="9">
        <v>0</v>
      </c>
      <c r="Q1202" s="9">
        <v>1</v>
      </c>
      <c r="R1202" s="9">
        <v>0</v>
      </c>
      <c r="S1202" s="8">
        <v>122141</v>
      </c>
      <c r="T1202" s="9">
        <v>6</v>
      </c>
      <c r="U1202" s="9">
        <f t="shared" si="200"/>
        <v>122134</v>
      </c>
      <c r="V1202" s="9">
        <f>COUNTIF(B:B,B1202)</f>
        <v>62</v>
      </c>
      <c r="W1202" s="7">
        <v>14</v>
      </c>
      <c r="X1202" s="7">
        <f>BM1202-W1202-6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v>0</v>
      </c>
      <c r="BU1202" s="17">
        <v>0</v>
      </c>
      <c r="BV1202">
        <v>1</v>
      </c>
      <c r="BW1202">
        <v>0</v>
      </c>
      <c r="BX1202">
        <v>0</v>
      </c>
      <c r="BY1202" s="17">
        <v>0</v>
      </c>
      <c r="BZ1202">
        <v>0</v>
      </c>
      <c r="CA1202">
        <v>0</v>
      </c>
      <c r="CB1202">
        <v>0</v>
      </c>
      <c r="CC1202">
        <v>0</v>
      </c>
      <c r="CD1202" s="17">
        <v>0</v>
      </c>
      <c r="CE1202">
        <v>1</v>
      </c>
      <c r="CF1202">
        <v>1</v>
      </c>
      <c r="CG1202">
        <v>0</v>
      </c>
      <c r="CH1202">
        <v>0</v>
      </c>
      <c r="CI1202">
        <v>1</v>
      </c>
      <c r="CJ1202">
        <v>0</v>
      </c>
      <c r="CK1202">
        <v>0</v>
      </c>
      <c r="CL1202">
        <v>0</v>
      </c>
      <c r="CM1202">
        <v>0</v>
      </c>
      <c r="CN1202">
        <v>0</v>
      </c>
      <c r="CO1202">
        <v>1</v>
      </c>
      <c r="CP1202" s="17">
        <v>0</v>
      </c>
      <c r="CQ1202">
        <v>0.52800000000000002</v>
      </c>
      <c r="CR1202">
        <v>17</v>
      </c>
      <c r="CS1202">
        <v>1</v>
      </c>
      <c r="CT1202">
        <v>0</v>
      </c>
      <c r="CU1202">
        <v>35</v>
      </c>
      <c r="DA1202" s="33" t="s">
        <v>85</v>
      </c>
    </row>
    <row r="1203" spans="1:105" x14ac:dyDescent="0.25">
      <c r="A1203">
        <v>1202</v>
      </c>
      <c r="B1203">
        <v>81</v>
      </c>
      <c r="C1203" s="24" t="s">
        <v>4134</v>
      </c>
      <c r="D1203" s="12">
        <v>6.4385545770590191</v>
      </c>
      <c r="E1203" s="13">
        <v>0.19985636782405419</v>
      </c>
      <c r="F1203" s="7">
        <v>32.215909090909093</v>
      </c>
      <c r="G1203" s="7">
        <f t="shared" si="197"/>
        <v>6.2386982092349648</v>
      </c>
      <c r="H1203" s="15">
        <f t="shared" si="198"/>
        <v>6.6384109448830735</v>
      </c>
      <c r="I1203" s="11">
        <f>IFERROR(F1203/SQRT(F1203^2+U1203), "X")</f>
        <v>9.1794071390307902E-2</v>
      </c>
      <c r="J1203" s="32">
        <f>IFERROR(SQRT((1-I1203^2)/U1203), "X")</f>
        <v>2.8493397821330139E-3</v>
      </c>
      <c r="K1203" s="32">
        <f t="shared" si="199"/>
        <v>350.95849441002809</v>
      </c>
      <c r="L1203" s="8">
        <v>1</v>
      </c>
      <c r="M1203" s="9">
        <v>0</v>
      </c>
      <c r="N1203" s="8">
        <v>0</v>
      </c>
      <c r="O1203" s="9">
        <v>0</v>
      </c>
      <c r="P1203" s="9">
        <v>0</v>
      </c>
      <c r="Q1203" s="9">
        <v>1</v>
      </c>
      <c r="R1203" s="9">
        <v>0</v>
      </c>
      <c r="S1203" s="8">
        <v>122141</v>
      </c>
      <c r="T1203" s="9">
        <v>6</v>
      </c>
      <c r="U1203" s="9">
        <f t="shared" si="200"/>
        <v>122134</v>
      </c>
      <c r="V1203" s="9">
        <f>COUNTIF(B:B,B1203)</f>
        <v>62</v>
      </c>
      <c r="W1203" s="7">
        <v>14</v>
      </c>
      <c r="X1203" s="7">
        <f>BM1203-W1203-6</f>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v>0</v>
      </c>
      <c r="BU1203" s="17">
        <v>0</v>
      </c>
      <c r="BV1203">
        <v>1</v>
      </c>
      <c r="BW1203">
        <v>0</v>
      </c>
      <c r="BX1203">
        <v>0</v>
      </c>
      <c r="BY1203" s="17">
        <v>0</v>
      </c>
      <c r="BZ1203">
        <v>0</v>
      </c>
      <c r="CA1203">
        <v>0</v>
      </c>
      <c r="CB1203">
        <v>0</v>
      </c>
      <c r="CC1203">
        <v>0</v>
      </c>
      <c r="CD1203" s="17">
        <v>0</v>
      </c>
      <c r="CE1203">
        <v>1</v>
      </c>
      <c r="CF1203">
        <v>1</v>
      </c>
      <c r="CG1203">
        <v>0</v>
      </c>
      <c r="CH1203">
        <v>0</v>
      </c>
      <c r="CI1203">
        <v>1</v>
      </c>
      <c r="CJ1203">
        <v>0</v>
      </c>
      <c r="CK1203">
        <v>0</v>
      </c>
      <c r="CL1203">
        <v>0</v>
      </c>
      <c r="CM1203">
        <v>0</v>
      </c>
      <c r="CN1203">
        <v>0</v>
      </c>
      <c r="CO1203">
        <v>1</v>
      </c>
      <c r="CP1203" s="17">
        <v>0</v>
      </c>
      <c r="CQ1203">
        <v>0.52800000000000002</v>
      </c>
      <c r="CR1203">
        <v>17</v>
      </c>
      <c r="CS1203">
        <v>1</v>
      </c>
      <c r="CT1203">
        <v>0</v>
      </c>
      <c r="CU1203">
        <v>35</v>
      </c>
      <c r="DA1203" s="33" t="s">
        <v>85</v>
      </c>
    </row>
    <row r="1204" spans="1:105" x14ac:dyDescent="0.25">
      <c r="A1204">
        <v>1203</v>
      </c>
      <c r="B1204">
        <v>81</v>
      </c>
      <c r="C1204" s="24" t="s">
        <v>4134</v>
      </c>
      <c r="D1204" s="12">
        <v>6.8261951066597826</v>
      </c>
      <c r="E1204" s="13">
        <v>0.19419542810874671</v>
      </c>
      <c r="F1204" s="7">
        <v>35.151162790697683</v>
      </c>
      <c r="G1204" s="7">
        <f t="shared" si="197"/>
        <v>6.6319996785510362</v>
      </c>
      <c r="H1204" s="15">
        <f t="shared" si="198"/>
        <v>7.0203905347685289</v>
      </c>
      <c r="I1204" s="11">
        <f>IFERROR(F1204/SQRT(F1204^2+U1204), "X")</f>
        <v>0.10007730695873271</v>
      </c>
      <c r="J1204" s="32">
        <f>IFERROR(SQRT((1-I1204^2)/U1204), "X")</f>
        <v>2.8470553749424445E-3</v>
      </c>
      <c r="K1204" s="32">
        <f t="shared" si="199"/>
        <v>351.24009487178159</v>
      </c>
      <c r="L1204" s="8">
        <v>1</v>
      </c>
      <c r="M1204" s="9">
        <v>0</v>
      </c>
      <c r="N1204" s="8">
        <v>0</v>
      </c>
      <c r="O1204" s="9">
        <v>0</v>
      </c>
      <c r="P1204" s="9">
        <v>0</v>
      </c>
      <c r="Q1204" s="9">
        <v>1</v>
      </c>
      <c r="R1204" s="9">
        <v>0</v>
      </c>
      <c r="S1204" s="8">
        <v>122141</v>
      </c>
      <c r="T1204" s="9">
        <v>6</v>
      </c>
      <c r="U1204" s="9">
        <f t="shared" si="200"/>
        <v>122134</v>
      </c>
      <c r="V1204" s="9">
        <f>COUNTIF(B:B,B1204)</f>
        <v>62</v>
      </c>
      <c r="W1204" s="7">
        <v>14</v>
      </c>
      <c r="X1204" s="7">
        <f>BM1204-W1204-6</f>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v>0</v>
      </c>
      <c r="BU1204" s="17">
        <v>0</v>
      </c>
      <c r="BV1204">
        <v>1</v>
      </c>
      <c r="BW1204">
        <v>0</v>
      </c>
      <c r="BX1204">
        <v>0</v>
      </c>
      <c r="BY1204" s="17">
        <v>0</v>
      </c>
      <c r="BZ1204">
        <v>0</v>
      </c>
      <c r="CA1204">
        <v>0</v>
      </c>
      <c r="CB1204">
        <v>0</v>
      </c>
      <c r="CC1204">
        <v>0</v>
      </c>
      <c r="CD1204" s="17">
        <v>0</v>
      </c>
      <c r="CE1204">
        <v>1</v>
      </c>
      <c r="CF1204">
        <v>1</v>
      </c>
      <c r="CG1204">
        <v>0</v>
      </c>
      <c r="CH1204">
        <v>0</v>
      </c>
      <c r="CI1204">
        <v>1</v>
      </c>
      <c r="CJ1204">
        <v>0</v>
      </c>
      <c r="CK1204">
        <v>0</v>
      </c>
      <c r="CL1204">
        <v>0</v>
      </c>
      <c r="CM1204">
        <v>0</v>
      </c>
      <c r="CN1204">
        <v>0</v>
      </c>
      <c r="CO1204">
        <v>1</v>
      </c>
      <c r="CP1204" s="17">
        <v>0</v>
      </c>
      <c r="CQ1204">
        <v>0.52800000000000002</v>
      </c>
      <c r="CR1204">
        <v>17</v>
      </c>
      <c r="CS1204">
        <v>1</v>
      </c>
      <c r="CT1204">
        <v>0</v>
      </c>
      <c r="CU1204">
        <v>35</v>
      </c>
      <c r="DA1204" s="33" t="s">
        <v>85</v>
      </c>
    </row>
    <row r="1205" spans="1:105" x14ac:dyDescent="0.25">
      <c r="A1205">
        <v>1204</v>
      </c>
      <c r="B1205">
        <v>81</v>
      </c>
      <c r="C1205" s="24" t="s">
        <v>4134</v>
      </c>
      <c r="D1205" s="12">
        <v>6.9592432511565328</v>
      </c>
      <c r="E1205" s="13">
        <v>0.1893058397335326</v>
      </c>
      <c r="F1205" s="7">
        <v>36.761904761904773</v>
      </c>
      <c r="G1205" s="7">
        <f t="shared" si="197"/>
        <v>6.7699374114230002</v>
      </c>
      <c r="H1205" s="15">
        <f t="shared" si="198"/>
        <v>7.1485490908900653</v>
      </c>
      <c r="I1205" s="11">
        <f>IFERROR(F1205/SQRT(F1205^2+U1205), "X")</f>
        <v>0.10461407827890275</v>
      </c>
      <c r="J1205" s="32">
        <f>IFERROR(SQRT((1-I1205^2)/U1205), "X")</f>
        <v>2.8457197459287008E-3</v>
      </c>
      <c r="K1205" s="32">
        <f t="shared" si="199"/>
        <v>351.40494823169945</v>
      </c>
      <c r="L1205" s="8">
        <v>1</v>
      </c>
      <c r="M1205" s="9">
        <v>0</v>
      </c>
      <c r="N1205" s="8">
        <v>0</v>
      </c>
      <c r="O1205" s="9">
        <v>0</v>
      </c>
      <c r="P1205" s="9">
        <v>0</v>
      </c>
      <c r="Q1205" s="9">
        <v>1</v>
      </c>
      <c r="R1205" s="9">
        <v>0</v>
      </c>
      <c r="S1205" s="8">
        <v>122141</v>
      </c>
      <c r="T1205" s="9">
        <v>6</v>
      </c>
      <c r="U1205" s="9">
        <f t="shared" si="200"/>
        <v>122134</v>
      </c>
      <c r="V1205" s="9">
        <f>COUNTIF(B:B,B1205)</f>
        <v>62</v>
      </c>
      <c r="W1205" s="7">
        <v>14</v>
      </c>
      <c r="X1205" s="7">
        <f>BM1205-W1205-6</f>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v>0</v>
      </c>
      <c r="BU1205" s="17">
        <v>0</v>
      </c>
      <c r="BV1205">
        <v>1</v>
      </c>
      <c r="BW1205">
        <v>0</v>
      </c>
      <c r="BX1205">
        <v>0</v>
      </c>
      <c r="BY1205" s="17">
        <v>0</v>
      </c>
      <c r="BZ1205">
        <v>0</v>
      </c>
      <c r="CA1205">
        <v>0</v>
      </c>
      <c r="CB1205">
        <v>0</v>
      </c>
      <c r="CC1205">
        <v>0</v>
      </c>
      <c r="CD1205" s="17">
        <v>0</v>
      </c>
      <c r="CE1205">
        <v>1</v>
      </c>
      <c r="CF1205">
        <v>1</v>
      </c>
      <c r="CG1205">
        <v>0</v>
      </c>
      <c r="CH1205">
        <v>0</v>
      </c>
      <c r="CI1205">
        <v>1</v>
      </c>
      <c r="CJ1205">
        <v>0</v>
      </c>
      <c r="CK1205">
        <v>0</v>
      </c>
      <c r="CL1205">
        <v>0</v>
      </c>
      <c r="CM1205">
        <v>0</v>
      </c>
      <c r="CN1205">
        <v>0</v>
      </c>
      <c r="CO1205">
        <v>1</v>
      </c>
      <c r="CP1205" s="17">
        <v>0</v>
      </c>
      <c r="CQ1205">
        <v>0.52800000000000002</v>
      </c>
      <c r="CR1205">
        <v>17</v>
      </c>
      <c r="CS1205">
        <v>1</v>
      </c>
      <c r="CT1205">
        <v>0</v>
      </c>
      <c r="CU1205">
        <v>35</v>
      </c>
      <c r="DA1205" s="33" t="s">
        <v>85</v>
      </c>
    </row>
    <row r="1206" spans="1:105" x14ac:dyDescent="0.25">
      <c r="A1206">
        <v>1205</v>
      </c>
      <c r="B1206">
        <v>81</v>
      </c>
      <c r="C1206" s="24" t="s">
        <v>4134</v>
      </c>
      <c r="D1206" s="12">
        <v>7.4281024662567594</v>
      </c>
      <c r="E1206" s="13">
        <v>0.18799656738944501</v>
      </c>
      <c r="F1206" s="7">
        <v>39.511904761904759</v>
      </c>
      <c r="G1206" s="7">
        <f t="shared" si="197"/>
        <v>7.2401058988673146</v>
      </c>
      <c r="H1206" s="15">
        <f t="shared" si="198"/>
        <v>7.6160990336462042</v>
      </c>
      <c r="I1206" s="11">
        <f>IFERROR(F1206/SQRT(F1206^2+U1206), "X")</f>
        <v>0.1123444336578643</v>
      </c>
      <c r="J1206" s="32">
        <f>IFERROR(SQRT((1-I1206^2)/U1206), "X")</f>
        <v>2.8433059437362467E-3</v>
      </c>
      <c r="K1206" s="32">
        <f t="shared" si="199"/>
        <v>351.7032706955024</v>
      </c>
      <c r="L1206" s="8">
        <v>1</v>
      </c>
      <c r="M1206" s="9">
        <v>0</v>
      </c>
      <c r="N1206" s="8">
        <v>0</v>
      </c>
      <c r="O1206" s="9">
        <v>0</v>
      </c>
      <c r="P1206" s="9">
        <v>0</v>
      </c>
      <c r="Q1206" s="9">
        <v>1</v>
      </c>
      <c r="R1206" s="9">
        <v>0</v>
      </c>
      <c r="S1206" s="8">
        <v>122141</v>
      </c>
      <c r="T1206" s="9">
        <v>6</v>
      </c>
      <c r="U1206" s="9">
        <f t="shared" si="200"/>
        <v>122134</v>
      </c>
      <c r="V1206" s="9">
        <f>COUNTIF(B:B,B1206)</f>
        <v>62</v>
      </c>
      <c r="W1206" s="7">
        <v>14</v>
      </c>
      <c r="X1206" s="7">
        <f>BM1206-W1206-6</f>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v>0</v>
      </c>
      <c r="BU1206" s="17">
        <v>0</v>
      </c>
      <c r="BV1206">
        <v>1</v>
      </c>
      <c r="BW1206">
        <v>0</v>
      </c>
      <c r="BX1206">
        <v>0</v>
      </c>
      <c r="BY1206" s="17">
        <v>0</v>
      </c>
      <c r="BZ1206">
        <v>0</v>
      </c>
      <c r="CA1206">
        <v>0</v>
      </c>
      <c r="CB1206">
        <v>0</v>
      </c>
      <c r="CC1206">
        <v>0</v>
      </c>
      <c r="CD1206" s="17">
        <v>0</v>
      </c>
      <c r="CE1206">
        <v>1</v>
      </c>
      <c r="CF1206">
        <v>1</v>
      </c>
      <c r="CG1206">
        <v>0</v>
      </c>
      <c r="CH1206">
        <v>0</v>
      </c>
      <c r="CI1206">
        <v>1</v>
      </c>
      <c r="CJ1206">
        <v>0</v>
      </c>
      <c r="CK1206">
        <v>0</v>
      </c>
      <c r="CL1206">
        <v>0</v>
      </c>
      <c r="CM1206">
        <v>0</v>
      </c>
      <c r="CN1206">
        <v>0</v>
      </c>
      <c r="CO1206">
        <v>1</v>
      </c>
      <c r="CP1206" s="17">
        <v>0</v>
      </c>
      <c r="CQ1206">
        <v>0.52800000000000002</v>
      </c>
      <c r="CR1206">
        <v>17</v>
      </c>
      <c r="CS1206">
        <v>1</v>
      </c>
      <c r="CT1206">
        <v>0</v>
      </c>
      <c r="CU1206">
        <v>35</v>
      </c>
      <c r="DA1206" s="33" t="s">
        <v>85</v>
      </c>
    </row>
    <row r="1207" spans="1:105" x14ac:dyDescent="0.25">
      <c r="A1207">
        <v>1206</v>
      </c>
      <c r="B1207">
        <v>81</v>
      </c>
      <c r="C1207" s="24" t="s">
        <v>4134</v>
      </c>
      <c r="D1207" s="12">
        <v>7.524761275100178</v>
      </c>
      <c r="E1207" s="13">
        <v>0.19219764468625339</v>
      </c>
      <c r="F1207" s="7">
        <v>39.151162790697683</v>
      </c>
      <c r="G1207" s="7">
        <f t="shared" si="197"/>
        <v>7.332563630413925</v>
      </c>
      <c r="H1207" s="15">
        <f t="shared" si="198"/>
        <v>7.716958919786431</v>
      </c>
      <c r="I1207" s="11">
        <f>IFERROR(F1207/SQRT(F1207^2+U1207), "X")</f>
        <v>0.11133150495012138</v>
      </c>
      <c r="J1207" s="32">
        <f>IFERROR(SQRT((1-I1207^2)/U1207), "X")</f>
        <v>2.8436321430681433E-3</v>
      </c>
      <c r="K1207" s="32">
        <f t="shared" si="199"/>
        <v>351.66292603552012</v>
      </c>
      <c r="L1207" s="8">
        <v>1</v>
      </c>
      <c r="M1207" s="9">
        <v>0</v>
      </c>
      <c r="N1207" s="8">
        <v>0</v>
      </c>
      <c r="O1207" s="9">
        <v>0</v>
      </c>
      <c r="P1207" s="9">
        <v>0</v>
      </c>
      <c r="Q1207" s="9">
        <v>1</v>
      </c>
      <c r="R1207" s="9">
        <v>0</v>
      </c>
      <c r="S1207" s="8">
        <v>122141</v>
      </c>
      <c r="T1207" s="9">
        <v>6</v>
      </c>
      <c r="U1207" s="9">
        <f t="shared" si="200"/>
        <v>122134</v>
      </c>
      <c r="V1207" s="9">
        <f>COUNTIF(B:B,B1207)</f>
        <v>62</v>
      </c>
      <c r="W1207" s="7">
        <v>14</v>
      </c>
      <c r="X1207" s="7">
        <f>BM1207-W1207-6</f>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v>0</v>
      </c>
      <c r="BU1207" s="17">
        <v>0</v>
      </c>
      <c r="BV1207">
        <v>1</v>
      </c>
      <c r="BW1207">
        <v>0</v>
      </c>
      <c r="BX1207">
        <v>0</v>
      </c>
      <c r="BY1207" s="17">
        <v>0</v>
      </c>
      <c r="BZ1207">
        <v>0</v>
      </c>
      <c r="CA1207">
        <v>0</v>
      </c>
      <c r="CB1207">
        <v>0</v>
      </c>
      <c r="CC1207">
        <v>0</v>
      </c>
      <c r="CD1207" s="17">
        <v>0</v>
      </c>
      <c r="CE1207">
        <v>1</v>
      </c>
      <c r="CF1207">
        <v>1</v>
      </c>
      <c r="CG1207">
        <v>0</v>
      </c>
      <c r="CH1207">
        <v>0</v>
      </c>
      <c r="CI1207">
        <v>1</v>
      </c>
      <c r="CJ1207">
        <v>0</v>
      </c>
      <c r="CK1207">
        <v>0</v>
      </c>
      <c r="CL1207">
        <v>0</v>
      </c>
      <c r="CM1207">
        <v>0</v>
      </c>
      <c r="CN1207">
        <v>0</v>
      </c>
      <c r="CO1207">
        <v>1</v>
      </c>
      <c r="CP1207" s="17">
        <v>0</v>
      </c>
      <c r="CQ1207">
        <v>0.52800000000000002</v>
      </c>
      <c r="CR1207">
        <v>17</v>
      </c>
      <c r="CS1207">
        <v>1</v>
      </c>
      <c r="CT1207">
        <v>0</v>
      </c>
      <c r="CU1207">
        <v>35</v>
      </c>
      <c r="DA1207" s="33" t="s">
        <v>85</v>
      </c>
    </row>
    <row r="1208" spans="1:105" x14ac:dyDescent="0.25">
      <c r="A1208">
        <v>1207</v>
      </c>
      <c r="B1208">
        <v>81</v>
      </c>
      <c r="C1208" s="24" t="s">
        <v>4134</v>
      </c>
      <c r="D1208" s="12">
        <v>7.5790175050109099</v>
      </c>
      <c r="E1208" s="13">
        <v>0.18311120666201969</v>
      </c>
      <c r="F1208" s="7">
        <v>41.390243902439018</v>
      </c>
      <c r="G1208" s="7">
        <f t="shared" si="197"/>
        <v>7.3959062983488906</v>
      </c>
      <c r="H1208" s="15">
        <f t="shared" si="198"/>
        <v>7.7621287116729292</v>
      </c>
      <c r="I1208" s="11">
        <f>IFERROR(F1208/SQRT(F1208^2+U1208), "X")</f>
        <v>0.11761290393614025</v>
      </c>
      <c r="J1208" s="32">
        <f>IFERROR(SQRT((1-I1208^2)/U1208), "X")</f>
        <v>2.8415610261530648E-3</v>
      </c>
      <c r="K1208" s="32">
        <f t="shared" si="199"/>
        <v>351.91924114816936</v>
      </c>
      <c r="L1208" s="8">
        <v>1</v>
      </c>
      <c r="M1208" s="9">
        <v>0</v>
      </c>
      <c r="N1208" s="8">
        <v>0</v>
      </c>
      <c r="O1208" s="9">
        <v>0</v>
      </c>
      <c r="P1208" s="9">
        <v>0</v>
      </c>
      <c r="Q1208" s="9">
        <v>1</v>
      </c>
      <c r="R1208" s="9">
        <v>0</v>
      </c>
      <c r="S1208" s="8">
        <v>122141</v>
      </c>
      <c r="T1208" s="9">
        <v>6</v>
      </c>
      <c r="U1208" s="9">
        <f t="shared" si="200"/>
        <v>122134</v>
      </c>
      <c r="V1208" s="9">
        <f>COUNTIF(B:B,B1208)</f>
        <v>62</v>
      </c>
      <c r="W1208" s="7">
        <v>14</v>
      </c>
      <c r="X1208" s="7">
        <f>BM1208-W1208-6</f>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v>0</v>
      </c>
      <c r="BU1208" s="17">
        <v>0</v>
      </c>
      <c r="BV1208">
        <v>1</v>
      </c>
      <c r="BW1208">
        <v>0</v>
      </c>
      <c r="BX1208">
        <v>0</v>
      </c>
      <c r="BY1208" s="17">
        <v>0</v>
      </c>
      <c r="BZ1208">
        <v>0</v>
      </c>
      <c r="CA1208">
        <v>0</v>
      </c>
      <c r="CB1208">
        <v>0</v>
      </c>
      <c r="CC1208">
        <v>0</v>
      </c>
      <c r="CD1208" s="17">
        <v>0</v>
      </c>
      <c r="CE1208">
        <v>1</v>
      </c>
      <c r="CF1208">
        <v>1</v>
      </c>
      <c r="CG1208">
        <v>0</v>
      </c>
      <c r="CH1208">
        <v>0</v>
      </c>
      <c r="CI1208">
        <v>1</v>
      </c>
      <c r="CJ1208">
        <v>0</v>
      </c>
      <c r="CK1208">
        <v>0</v>
      </c>
      <c r="CL1208">
        <v>0</v>
      </c>
      <c r="CM1208">
        <v>0</v>
      </c>
      <c r="CN1208">
        <v>0</v>
      </c>
      <c r="CO1208">
        <v>1</v>
      </c>
      <c r="CP1208" s="17">
        <v>0</v>
      </c>
      <c r="CQ1208">
        <v>0.52800000000000002</v>
      </c>
      <c r="CR1208">
        <v>17</v>
      </c>
      <c r="CS1208">
        <v>1</v>
      </c>
      <c r="CT1208">
        <v>0</v>
      </c>
      <c r="CU1208">
        <v>35</v>
      </c>
      <c r="DA1208" s="33" t="s">
        <v>85</v>
      </c>
    </row>
    <row r="1209" spans="1:105" x14ac:dyDescent="0.25">
      <c r="A1209">
        <v>1208</v>
      </c>
      <c r="B1209">
        <v>81</v>
      </c>
      <c r="C1209" s="24" t="s">
        <v>4134</v>
      </c>
      <c r="D1209" s="12">
        <v>7.59507767079457</v>
      </c>
      <c r="E1209" s="13">
        <v>0.20316051382783831</v>
      </c>
      <c r="F1209" s="7">
        <v>37.38461538461538</v>
      </c>
      <c r="G1209" s="7">
        <f t="shared" si="197"/>
        <v>7.3919171569667315</v>
      </c>
      <c r="H1209" s="15">
        <f t="shared" si="198"/>
        <v>7.7982381846224085</v>
      </c>
      <c r="I1209" s="11">
        <f>IFERROR(F1209/SQRT(F1209^2+U1209), "X")</f>
        <v>0.10636625461383749</v>
      </c>
      <c r="J1209" s="32">
        <f>IFERROR(SQRT((1-I1209^2)/U1209), "X")</f>
        <v>2.8451878806170527E-3</v>
      </c>
      <c r="K1209" s="32">
        <f t="shared" si="199"/>
        <v>351.47063812992349</v>
      </c>
      <c r="L1209" s="8">
        <v>1</v>
      </c>
      <c r="M1209" s="9">
        <v>0</v>
      </c>
      <c r="N1209" s="8">
        <v>0</v>
      </c>
      <c r="O1209" s="9">
        <v>0</v>
      </c>
      <c r="P1209" s="9">
        <v>0</v>
      </c>
      <c r="Q1209" s="9">
        <v>1</v>
      </c>
      <c r="R1209" s="9">
        <v>0</v>
      </c>
      <c r="S1209" s="8">
        <v>122141</v>
      </c>
      <c r="T1209" s="9">
        <v>6</v>
      </c>
      <c r="U1209" s="9">
        <f t="shared" si="200"/>
        <v>122134</v>
      </c>
      <c r="V1209" s="9">
        <f>COUNTIF(B:B,B1209)</f>
        <v>62</v>
      </c>
      <c r="W1209" s="7">
        <v>14</v>
      </c>
      <c r="X1209" s="7">
        <f>BM1209-W1209-6</f>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v>0</v>
      </c>
      <c r="BU1209" s="17">
        <v>0</v>
      </c>
      <c r="BV1209">
        <v>1</v>
      </c>
      <c r="BW1209">
        <v>0</v>
      </c>
      <c r="BX1209">
        <v>0</v>
      </c>
      <c r="BY1209" s="17">
        <v>0</v>
      </c>
      <c r="BZ1209">
        <v>0</v>
      </c>
      <c r="CA1209">
        <v>0</v>
      </c>
      <c r="CB1209">
        <v>0</v>
      </c>
      <c r="CC1209">
        <v>0</v>
      </c>
      <c r="CD1209" s="17">
        <v>0</v>
      </c>
      <c r="CE1209">
        <v>1</v>
      </c>
      <c r="CF1209">
        <v>1</v>
      </c>
      <c r="CG1209">
        <v>0</v>
      </c>
      <c r="CH1209">
        <v>0</v>
      </c>
      <c r="CI1209">
        <v>1</v>
      </c>
      <c r="CJ1209">
        <v>0</v>
      </c>
      <c r="CK1209">
        <v>0</v>
      </c>
      <c r="CL1209">
        <v>0</v>
      </c>
      <c r="CM1209">
        <v>0</v>
      </c>
      <c r="CN1209">
        <v>0</v>
      </c>
      <c r="CO1209">
        <v>1</v>
      </c>
      <c r="CP1209" s="17">
        <v>0</v>
      </c>
      <c r="CQ1209">
        <v>0.52800000000000002</v>
      </c>
      <c r="CR1209">
        <v>17</v>
      </c>
      <c r="CS1209">
        <v>1</v>
      </c>
      <c r="CT1209">
        <v>0</v>
      </c>
      <c r="CU1209">
        <v>35</v>
      </c>
      <c r="DA1209" s="33" t="s">
        <v>85</v>
      </c>
    </row>
    <row r="1210" spans="1:105" x14ac:dyDescent="0.25">
      <c r="A1210">
        <v>1209</v>
      </c>
      <c r="B1210">
        <v>81</v>
      </c>
      <c r="C1210" s="24" t="s">
        <v>4134</v>
      </c>
      <c r="D1210" s="12">
        <v>8.1507313749599408</v>
      </c>
      <c r="E1210" s="13">
        <v>0.18599875998278589</v>
      </c>
      <c r="F1210" s="7">
        <v>43.821428571428569</v>
      </c>
      <c r="G1210" s="7">
        <f t="shared" si="197"/>
        <v>7.9647326149771551</v>
      </c>
      <c r="H1210" s="15">
        <f t="shared" si="198"/>
        <v>8.3367301349427265</v>
      </c>
      <c r="I1210" s="11">
        <f>IFERROR(F1210/SQRT(F1210^2+U1210), "X")</f>
        <v>0.12441724754966747</v>
      </c>
      <c r="J1210" s="32">
        <f>IFERROR(SQRT((1-I1210^2)/U1210), "X")</f>
        <v>2.8391873931464459E-3</v>
      </c>
      <c r="K1210" s="32">
        <f t="shared" si="199"/>
        <v>352.21345460109956</v>
      </c>
      <c r="L1210" s="8">
        <v>1</v>
      </c>
      <c r="M1210" s="9">
        <v>0</v>
      </c>
      <c r="N1210" s="8">
        <v>0</v>
      </c>
      <c r="O1210" s="9">
        <v>0</v>
      </c>
      <c r="P1210" s="9">
        <v>0</v>
      </c>
      <c r="Q1210" s="9">
        <v>1</v>
      </c>
      <c r="R1210" s="9">
        <v>0</v>
      </c>
      <c r="S1210" s="8">
        <v>122141</v>
      </c>
      <c r="T1210" s="9">
        <v>6</v>
      </c>
      <c r="U1210" s="9">
        <f t="shared" si="200"/>
        <v>122134</v>
      </c>
      <c r="V1210" s="9">
        <f>COUNTIF(B:B,B1210)</f>
        <v>62</v>
      </c>
      <c r="W1210" s="7">
        <v>14</v>
      </c>
      <c r="X1210" s="7">
        <f>BM1210-W1210-6</f>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v>0</v>
      </c>
      <c r="BU1210" s="17">
        <v>0</v>
      </c>
      <c r="BV1210">
        <v>1</v>
      </c>
      <c r="BW1210">
        <v>0</v>
      </c>
      <c r="BX1210">
        <v>0</v>
      </c>
      <c r="BY1210" s="17">
        <v>0</v>
      </c>
      <c r="BZ1210">
        <v>0</v>
      </c>
      <c r="CA1210">
        <v>0</v>
      </c>
      <c r="CB1210">
        <v>0</v>
      </c>
      <c r="CC1210">
        <v>0</v>
      </c>
      <c r="CD1210" s="17">
        <v>0</v>
      </c>
      <c r="CE1210">
        <v>1</v>
      </c>
      <c r="CF1210">
        <v>1</v>
      </c>
      <c r="CG1210">
        <v>0</v>
      </c>
      <c r="CH1210">
        <v>0</v>
      </c>
      <c r="CI1210">
        <v>1</v>
      </c>
      <c r="CJ1210">
        <v>0</v>
      </c>
      <c r="CK1210">
        <v>0</v>
      </c>
      <c r="CL1210">
        <v>0</v>
      </c>
      <c r="CM1210">
        <v>0</v>
      </c>
      <c r="CN1210">
        <v>0</v>
      </c>
      <c r="CO1210">
        <v>1</v>
      </c>
      <c r="CP1210" s="17">
        <v>0</v>
      </c>
      <c r="CQ1210">
        <v>0.52800000000000002</v>
      </c>
      <c r="CR1210">
        <v>17</v>
      </c>
      <c r="CS1210">
        <v>1</v>
      </c>
      <c r="CT1210">
        <v>0</v>
      </c>
      <c r="CU1210">
        <v>35</v>
      </c>
      <c r="DA1210" s="33" t="s">
        <v>85</v>
      </c>
    </row>
    <row r="1211" spans="1:105" x14ac:dyDescent="0.25">
      <c r="A1211">
        <v>1210</v>
      </c>
      <c r="B1211">
        <v>81</v>
      </c>
      <c r="C1211" s="24" t="s">
        <v>4134</v>
      </c>
      <c r="D1211" s="12">
        <v>8.3143919377751665</v>
      </c>
      <c r="E1211" s="13">
        <v>0.1899675097366271</v>
      </c>
      <c r="F1211" s="7">
        <v>43.767441860465119</v>
      </c>
      <c r="G1211" s="7">
        <f t="shared" si="197"/>
        <v>8.1244244280385391</v>
      </c>
      <c r="H1211" s="15">
        <f t="shared" si="198"/>
        <v>8.5043594475117938</v>
      </c>
      <c r="I1211" s="11">
        <f>IFERROR(F1211/SQRT(F1211^2+U1211), "X")</f>
        <v>0.12426633754141818</v>
      </c>
      <c r="J1211" s="32">
        <f>IFERROR(SQRT((1-I1211^2)/U1211), "X")</f>
        <v>2.8392415059941452E-3</v>
      </c>
      <c r="K1211" s="32">
        <f t="shared" si="199"/>
        <v>352.20674179664593</v>
      </c>
      <c r="L1211" s="8">
        <v>1</v>
      </c>
      <c r="M1211" s="9">
        <v>0</v>
      </c>
      <c r="N1211" s="8">
        <v>0</v>
      </c>
      <c r="O1211" s="9">
        <v>0</v>
      </c>
      <c r="P1211" s="9">
        <v>0</v>
      </c>
      <c r="Q1211" s="9">
        <v>1</v>
      </c>
      <c r="R1211" s="9">
        <v>0</v>
      </c>
      <c r="S1211" s="8">
        <v>122141</v>
      </c>
      <c r="T1211" s="9">
        <v>6</v>
      </c>
      <c r="U1211" s="9">
        <f t="shared" si="200"/>
        <v>122134</v>
      </c>
      <c r="V1211" s="9">
        <f>COUNTIF(B:B,B1211)</f>
        <v>62</v>
      </c>
      <c r="W1211" s="7">
        <v>14</v>
      </c>
      <c r="X1211" s="7">
        <f>BM1211-W1211-6</f>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v>0</v>
      </c>
      <c r="BU1211" s="17">
        <v>0</v>
      </c>
      <c r="BV1211">
        <v>1</v>
      </c>
      <c r="BW1211">
        <v>0</v>
      </c>
      <c r="BX1211">
        <v>0</v>
      </c>
      <c r="BY1211" s="17">
        <v>0</v>
      </c>
      <c r="BZ1211">
        <v>0</v>
      </c>
      <c r="CA1211">
        <v>0</v>
      </c>
      <c r="CB1211">
        <v>0</v>
      </c>
      <c r="CC1211">
        <v>0</v>
      </c>
      <c r="CD1211" s="17">
        <v>0</v>
      </c>
      <c r="CE1211">
        <v>1</v>
      </c>
      <c r="CF1211">
        <v>1</v>
      </c>
      <c r="CG1211">
        <v>0</v>
      </c>
      <c r="CH1211">
        <v>0</v>
      </c>
      <c r="CI1211">
        <v>1</v>
      </c>
      <c r="CJ1211">
        <v>0</v>
      </c>
      <c r="CK1211">
        <v>0</v>
      </c>
      <c r="CL1211">
        <v>0</v>
      </c>
      <c r="CM1211">
        <v>0</v>
      </c>
      <c r="CN1211">
        <v>0</v>
      </c>
      <c r="CO1211">
        <v>1</v>
      </c>
      <c r="CP1211" s="17">
        <v>0</v>
      </c>
      <c r="CQ1211">
        <v>0.52800000000000002</v>
      </c>
      <c r="CR1211">
        <v>17</v>
      </c>
      <c r="CS1211">
        <v>1</v>
      </c>
      <c r="CT1211">
        <v>0</v>
      </c>
      <c r="CU1211">
        <v>35</v>
      </c>
      <c r="DA1211" s="33" t="s">
        <v>85</v>
      </c>
    </row>
    <row r="1212" spans="1:105" x14ac:dyDescent="0.25">
      <c r="A1212">
        <v>1211</v>
      </c>
      <c r="B1212">
        <v>81</v>
      </c>
      <c r="C1212" s="24" t="s">
        <v>4134</v>
      </c>
      <c r="D1212" s="12">
        <v>8.6453539884810304</v>
      </c>
      <c r="E1212" s="13">
        <v>0.19123971446678101</v>
      </c>
      <c r="F1212" s="7">
        <v>45.206896551724142</v>
      </c>
      <c r="G1212" s="7">
        <f t="shared" si="197"/>
        <v>8.4541142740142501</v>
      </c>
      <c r="H1212" s="15">
        <f t="shared" si="198"/>
        <v>8.8365937029478108</v>
      </c>
      <c r="I1212" s="11">
        <f>IFERROR(F1212/SQRT(F1212^2+U1212), "X")</f>
        <v>0.12828708937135103</v>
      </c>
      <c r="J1212" s="32">
        <f>IFERROR(SQRT((1-I1212^2)/U1212), "X")</f>
        <v>2.8377769578712274E-3</v>
      </c>
      <c r="K1212" s="32">
        <f t="shared" si="199"/>
        <v>352.38851215077699</v>
      </c>
      <c r="L1212" s="8">
        <v>1</v>
      </c>
      <c r="M1212" s="9">
        <v>0</v>
      </c>
      <c r="N1212" s="8">
        <v>0</v>
      </c>
      <c r="O1212" s="9">
        <v>0</v>
      </c>
      <c r="P1212" s="9">
        <v>0</v>
      </c>
      <c r="Q1212" s="9">
        <v>1</v>
      </c>
      <c r="R1212" s="9">
        <v>0</v>
      </c>
      <c r="S1212" s="8">
        <v>122141</v>
      </c>
      <c r="T1212" s="9">
        <v>6</v>
      </c>
      <c r="U1212" s="9">
        <f t="shared" si="200"/>
        <v>122134</v>
      </c>
      <c r="V1212" s="9">
        <f>COUNTIF(B:B,B1212)</f>
        <v>62</v>
      </c>
      <c r="W1212" s="7">
        <v>14</v>
      </c>
      <c r="X1212" s="7">
        <f>BM1212-W1212-6</f>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v>0</v>
      </c>
      <c r="BU1212" s="17">
        <v>0</v>
      </c>
      <c r="BV1212">
        <v>1</v>
      </c>
      <c r="BW1212">
        <v>0</v>
      </c>
      <c r="BX1212">
        <v>0</v>
      </c>
      <c r="BY1212" s="17">
        <v>0</v>
      </c>
      <c r="BZ1212">
        <v>0</v>
      </c>
      <c r="CA1212">
        <v>0</v>
      </c>
      <c r="CB1212">
        <v>0</v>
      </c>
      <c r="CC1212">
        <v>0</v>
      </c>
      <c r="CD1212" s="17">
        <v>0</v>
      </c>
      <c r="CE1212">
        <v>1</v>
      </c>
      <c r="CF1212">
        <v>1</v>
      </c>
      <c r="CG1212">
        <v>0</v>
      </c>
      <c r="CH1212">
        <v>0</v>
      </c>
      <c r="CI1212">
        <v>1</v>
      </c>
      <c r="CJ1212">
        <v>0</v>
      </c>
      <c r="CK1212">
        <v>0</v>
      </c>
      <c r="CL1212">
        <v>0</v>
      </c>
      <c r="CM1212">
        <v>0</v>
      </c>
      <c r="CN1212">
        <v>0</v>
      </c>
      <c r="CO1212">
        <v>1</v>
      </c>
      <c r="CP1212" s="17">
        <v>0</v>
      </c>
      <c r="CQ1212">
        <v>0.52800000000000002</v>
      </c>
      <c r="CR1212">
        <v>17</v>
      </c>
      <c r="CS1212">
        <v>1</v>
      </c>
      <c r="CT1212">
        <v>0</v>
      </c>
      <c r="CU1212">
        <v>35</v>
      </c>
      <c r="DA1212" s="33" t="s">
        <v>85</v>
      </c>
    </row>
    <row r="1213" spans="1:105" x14ac:dyDescent="0.25">
      <c r="A1213">
        <v>1212</v>
      </c>
      <c r="B1213">
        <v>81</v>
      </c>
      <c r="C1213" s="24" t="s">
        <v>4134</v>
      </c>
      <c r="D1213" s="12">
        <v>8.7096279547539179</v>
      </c>
      <c r="E1213" s="13">
        <v>0.1910584044537546</v>
      </c>
      <c r="F1213" s="7">
        <v>45.58620689655173</v>
      </c>
      <c r="G1213" s="7">
        <f t="shared" si="197"/>
        <v>8.5185695503001639</v>
      </c>
      <c r="H1213" s="15">
        <f t="shared" si="198"/>
        <v>8.9006863592076719</v>
      </c>
      <c r="I1213" s="11">
        <f>IFERROR(F1213/SQRT(F1213^2+U1213), "X")</f>
        <v>0.12934555277222426</v>
      </c>
      <c r="J1213" s="32">
        <f>IFERROR(SQRT((1-I1213^2)/U1213), "X")</f>
        <v>2.837383532824889E-3</v>
      </c>
      <c r="K1213" s="32">
        <f t="shared" si="199"/>
        <v>352.43737352785843</v>
      </c>
      <c r="L1213" s="8">
        <v>1</v>
      </c>
      <c r="M1213" s="9">
        <v>0</v>
      </c>
      <c r="N1213" s="8">
        <v>0</v>
      </c>
      <c r="O1213" s="9">
        <v>0</v>
      </c>
      <c r="P1213" s="9">
        <v>0</v>
      </c>
      <c r="Q1213" s="9">
        <v>1</v>
      </c>
      <c r="R1213" s="9">
        <v>0</v>
      </c>
      <c r="S1213" s="8">
        <v>122141</v>
      </c>
      <c r="T1213" s="9">
        <v>6</v>
      </c>
      <c r="U1213" s="9">
        <f t="shared" si="200"/>
        <v>122134</v>
      </c>
      <c r="V1213" s="9">
        <f>COUNTIF(B:B,B1213)</f>
        <v>62</v>
      </c>
      <c r="W1213" s="7">
        <v>14</v>
      </c>
      <c r="X1213" s="7">
        <f>BM1213-W1213-6</f>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v>0</v>
      </c>
      <c r="BU1213" s="17">
        <v>0</v>
      </c>
      <c r="BV1213">
        <v>1</v>
      </c>
      <c r="BW1213">
        <v>0</v>
      </c>
      <c r="BX1213">
        <v>0</v>
      </c>
      <c r="BY1213" s="17">
        <v>0</v>
      </c>
      <c r="BZ1213">
        <v>0</v>
      </c>
      <c r="CA1213">
        <v>0</v>
      </c>
      <c r="CB1213">
        <v>0</v>
      </c>
      <c r="CC1213">
        <v>0</v>
      </c>
      <c r="CD1213" s="17">
        <v>0</v>
      </c>
      <c r="CE1213">
        <v>1</v>
      </c>
      <c r="CF1213">
        <v>1</v>
      </c>
      <c r="CG1213">
        <v>0</v>
      </c>
      <c r="CH1213">
        <v>0</v>
      </c>
      <c r="CI1213">
        <v>1</v>
      </c>
      <c r="CJ1213">
        <v>0</v>
      </c>
      <c r="CK1213">
        <v>0</v>
      </c>
      <c r="CL1213">
        <v>0</v>
      </c>
      <c r="CM1213">
        <v>0</v>
      </c>
      <c r="CN1213">
        <v>0</v>
      </c>
      <c r="CO1213">
        <v>1</v>
      </c>
      <c r="CP1213" s="17">
        <v>0</v>
      </c>
      <c r="CQ1213">
        <v>0.52800000000000002</v>
      </c>
      <c r="CR1213">
        <v>17</v>
      </c>
      <c r="CS1213">
        <v>1</v>
      </c>
      <c r="CT1213">
        <v>0</v>
      </c>
      <c r="CU1213">
        <v>35</v>
      </c>
      <c r="DA1213" s="33" t="s">
        <v>85</v>
      </c>
    </row>
    <row r="1214" spans="1:105" x14ac:dyDescent="0.25">
      <c r="A1214">
        <v>1213</v>
      </c>
      <c r="B1214">
        <v>81</v>
      </c>
      <c r="C1214" s="24" t="s">
        <v>4134</v>
      </c>
      <c r="D1214" s="12">
        <v>8.7018432414701188</v>
      </c>
      <c r="E1214" s="13">
        <v>0.2020619833960754</v>
      </c>
      <c r="F1214" s="7">
        <v>43.065217391304351</v>
      </c>
      <c r="G1214" s="7">
        <f t="shared" si="197"/>
        <v>8.4997812580740426</v>
      </c>
      <c r="H1214" s="15">
        <f t="shared" si="198"/>
        <v>8.903905224866195</v>
      </c>
      <c r="I1214" s="11">
        <f>IFERROR(F1214/SQRT(F1214^2+U1214), "X")</f>
        <v>0.12230261502718832</v>
      </c>
      <c r="J1214" s="32">
        <f>IFERROR(SQRT((1-I1214^2)/U1214), "X")</f>
        <v>2.8399395715551046E-3</v>
      </c>
      <c r="K1214" s="32">
        <f t="shared" si="199"/>
        <v>352.12016833598199</v>
      </c>
      <c r="L1214" s="8">
        <v>1</v>
      </c>
      <c r="M1214" s="9">
        <v>0</v>
      </c>
      <c r="N1214" s="8">
        <v>0</v>
      </c>
      <c r="O1214" s="9">
        <v>0</v>
      </c>
      <c r="P1214" s="9">
        <v>0</v>
      </c>
      <c r="Q1214" s="9">
        <v>1</v>
      </c>
      <c r="R1214" s="9">
        <v>0</v>
      </c>
      <c r="S1214" s="8">
        <v>122141</v>
      </c>
      <c r="T1214" s="9">
        <v>6</v>
      </c>
      <c r="U1214" s="9">
        <f t="shared" si="200"/>
        <v>122134</v>
      </c>
      <c r="V1214" s="9">
        <f>COUNTIF(B:B,B1214)</f>
        <v>62</v>
      </c>
      <c r="W1214" s="7">
        <v>14</v>
      </c>
      <c r="X1214" s="7">
        <f>BM1214-W1214-6</f>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v>0</v>
      </c>
      <c r="BU1214" s="17">
        <v>0</v>
      </c>
      <c r="BV1214">
        <v>1</v>
      </c>
      <c r="BW1214">
        <v>0</v>
      </c>
      <c r="BX1214">
        <v>0</v>
      </c>
      <c r="BY1214" s="17">
        <v>0</v>
      </c>
      <c r="BZ1214">
        <v>0</v>
      </c>
      <c r="CA1214">
        <v>0</v>
      </c>
      <c r="CB1214">
        <v>0</v>
      </c>
      <c r="CC1214">
        <v>0</v>
      </c>
      <c r="CD1214" s="17">
        <v>0</v>
      </c>
      <c r="CE1214">
        <v>1</v>
      </c>
      <c r="CF1214">
        <v>1</v>
      </c>
      <c r="CG1214">
        <v>0</v>
      </c>
      <c r="CH1214">
        <v>0</v>
      </c>
      <c r="CI1214">
        <v>1</v>
      </c>
      <c r="CJ1214">
        <v>0</v>
      </c>
      <c r="CK1214">
        <v>0</v>
      </c>
      <c r="CL1214">
        <v>0</v>
      </c>
      <c r="CM1214">
        <v>0</v>
      </c>
      <c r="CN1214">
        <v>0</v>
      </c>
      <c r="CO1214">
        <v>1</v>
      </c>
      <c r="CP1214" s="17">
        <v>0</v>
      </c>
      <c r="CQ1214">
        <v>0.52800000000000002</v>
      </c>
      <c r="CR1214">
        <v>17</v>
      </c>
      <c r="CS1214">
        <v>1</v>
      </c>
      <c r="CT1214">
        <v>0</v>
      </c>
      <c r="CU1214">
        <v>35</v>
      </c>
      <c r="DA1214" s="33" t="s">
        <v>85</v>
      </c>
    </row>
    <row r="1215" spans="1:105" x14ac:dyDescent="0.25">
      <c r="A1215">
        <v>1214</v>
      </c>
      <c r="B1215">
        <v>81</v>
      </c>
      <c r="C1215" s="24" t="s">
        <v>4134</v>
      </c>
      <c r="D1215" s="12">
        <v>8.692109997289732</v>
      </c>
      <c r="E1215" s="13">
        <v>0.1998943668823264</v>
      </c>
      <c r="F1215" s="7">
        <v>43.483516483516482</v>
      </c>
      <c r="G1215" s="7">
        <f t="shared" si="197"/>
        <v>8.4922156304074061</v>
      </c>
      <c r="H1215" s="15">
        <f t="shared" si="198"/>
        <v>8.8920043641720579</v>
      </c>
      <c r="I1215" s="11">
        <f>IFERROR(F1215/SQRT(F1215^2+U1215), "X")</f>
        <v>0.12347253420372163</v>
      </c>
      <c r="J1215" s="32">
        <f>IFERROR(SQRT((1-I1215^2)/U1215), "X")</f>
        <v>2.8395250473941544E-3</v>
      </c>
      <c r="K1215" s="32">
        <f t="shared" si="199"/>
        <v>352.17157211474671</v>
      </c>
      <c r="L1215" s="8">
        <v>1</v>
      </c>
      <c r="M1215" s="9">
        <v>0</v>
      </c>
      <c r="N1215" s="8">
        <v>0</v>
      </c>
      <c r="O1215" s="9">
        <v>0</v>
      </c>
      <c r="P1215" s="9">
        <v>0</v>
      </c>
      <c r="Q1215" s="9">
        <v>1</v>
      </c>
      <c r="R1215" s="9">
        <v>0</v>
      </c>
      <c r="S1215" s="8">
        <v>122141</v>
      </c>
      <c r="T1215" s="9">
        <v>6</v>
      </c>
      <c r="U1215" s="9">
        <f t="shared" si="200"/>
        <v>122134</v>
      </c>
      <c r="V1215" s="9">
        <f>COUNTIF(B:B,B1215)</f>
        <v>62</v>
      </c>
      <c r="W1215" s="7">
        <v>14</v>
      </c>
      <c r="X1215" s="7">
        <f>BM1215-W1215-6</f>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v>0</v>
      </c>
      <c r="BU1215" s="17">
        <v>0</v>
      </c>
      <c r="BV1215">
        <v>1</v>
      </c>
      <c r="BW1215">
        <v>0</v>
      </c>
      <c r="BX1215">
        <v>0</v>
      </c>
      <c r="BY1215" s="17">
        <v>0</v>
      </c>
      <c r="BZ1215">
        <v>0</v>
      </c>
      <c r="CA1215">
        <v>0</v>
      </c>
      <c r="CB1215">
        <v>0</v>
      </c>
      <c r="CC1215">
        <v>0</v>
      </c>
      <c r="CD1215" s="17">
        <v>0</v>
      </c>
      <c r="CE1215">
        <v>1</v>
      </c>
      <c r="CF1215">
        <v>1</v>
      </c>
      <c r="CG1215">
        <v>0</v>
      </c>
      <c r="CH1215">
        <v>0</v>
      </c>
      <c r="CI1215">
        <v>1</v>
      </c>
      <c r="CJ1215">
        <v>0</v>
      </c>
      <c r="CK1215">
        <v>0</v>
      </c>
      <c r="CL1215">
        <v>0</v>
      </c>
      <c r="CM1215">
        <v>0</v>
      </c>
      <c r="CN1215">
        <v>0</v>
      </c>
      <c r="CO1215">
        <v>1</v>
      </c>
      <c r="CP1215" s="17">
        <v>0</v>
      </c>
      <c r="CQ1215">
        <v>0.52800000000000002</v>
      </c>
      <c r="CR1215">
        <v>17</v>
      </c>
      <c r="CS1215">
        <v>1</v>
      </c>
      <c r="CT1215">
        <v>0</v>
      </c>
      <c r="CU1215">
        <v>35</v>
      </c>
      <c r="DA1215" s="33" t="s">
        <v>85</v>
      </c>
    </row>
    <row r="1216" spans="1:105" x14ac:dyDescent="0.25">
      <c r="A1216">
        <v>1215</v>
      </c>
      <c r="B1216">
        <v>81</v>
      </c>
      <c r="C1216" s="24" t="s">
        <v>4134</v>
      </c>
      <c r="D1216" s="12">
        <v>9.6432722136610352</v>
      </c>
      <c r="E1216" s="13">
        <v>0.21877144959114209</v>
      </c>
      <c r="F1216" s="7">
        <v>44.079207920792079</v>
      </c>
      <c r="G1216" s="7">
        <f t="shared" si="197"/>
        <v>9.4245007640698937</v>
      </c>
      <c r="H1216" s="15">
        <f t="shared" si="198"/>
        <v>9.8620436632521766</v>
      </c>
      <c r="I1216" s="11">
        <f>IFERROR(F1216/SQRT(F1216^2+U1216), "X")</f>
        <v>0.12513770352379069</v>
      </c>
      <c r="J1216" s="32">
        <f>IFERROR(SQRT((1-I1216^2)/U1216), "X")</f>
        <v>2.8389281347490701E-3</v>
      </c>
      <c r="K1216" s="32">
        <f t="shared" si="199"/>
        <v>352.24561966179851</v>
      </c>
      <c r="L1216" s="8">
        <v>1</v>
      </c>
      <c r="M1216" s="9">
        <v>0</v>
      </c>
      <c r="N1216" s="8">
        <v>0</v>
      </c>
      <c r="O1216" s="9">
        <v>0</v>
      </c>
      <c r="P1216" s="9">
        <v>0</v>
      </c>
      <c r="Q1216" s="9">
        <v>1</v>
      </c>
      <c r="R1216" s="9">
        <v>0</v>
      </c>
      <c r="S1216" s="8">
        <v>122141</v>
      </c>
      <c r="T1216" s="9">
        <v>6</v>
      </c>
      <c r="U1216" s="9">
        <f t="shared" si="200"/>
        <v>122134</v>
      </c>
      <c r="V1216" s="9">
        <f>COUNTIF(B:B,B1216)</f>
        <v>62</v>
      </c>
      <c r="W1216" s="7">
        <v>14</v>
      </c>
      <c r="X1216" s="7">
        <f>BM1216-W1216-6</f>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v>0</v>
      </c>
      <c r="BU1216" s="17">
        <v>0</v>
      </c>
      <c r="BV1216">
        <v>1</v>
      </c>
      <c r="BW1216">
        <v>0</v>
      </c>
      <c r="BX1216">
        <v>0</v>
      </c>
      <c r="BY1216" s="17">
        <v>0</v>
      </c>
      <c r="BZ1216">
        <v>0</v>
      </c>
      <c r="CA1216">
        <v>0</v>
      </c>
      <c r="CB1216">
        <v>0</v>
      </c>
      <c r="CC1216">
        <v>0</v>
      </c>
      <c r="CD1216" s="17">
        <v>0</v>
      </c>
      <c r="CE1216">
        <v>1</v>
      </c>
      <c r="CF1216">
        <v>1</v>
      </c>
      <c r="CG1216">
        <v>0</v>
      </c>
      <c r="CH1216">
        <v>0</v>
      </c>
      <c r="CI1216">
        <v>1</v>
      </c>
      <c r="CJ1216">
        <v>0</v>
      </c>
      <c r="CK1216">
        <v>0</v>
      </c>
      <c r="CL1216">
        <v>0</v>
      </c>
      <c r="CM1216">
        <v>0</v>
      </c>
      <c r="CN1216">
        <v>0</v>
      </c>
      <c r="CO1216">
        <v>1</v>
      </c>
      <c r="CP1216" s="17">
        <v>0</v>
      </c>
      <c r="CQ1216">
        <v>0.52800000000000002</v>
      </c>
      <c r="CR1216">
        <v>17</v>
      </c>
      <c r="CS1216">
        <v>1</v>
      </c>
      <c r="CT1216">
        <v>0</v>
      </c>
      <c r="CU1216">
        <v>35</v>
      </c>
      <c r="DA1216" s="33" t="s">
        <v>85</v>
      </c>
    </row>
    <row r="1217" spans="1:105" x14ac:dyDescent="0.25">
      <c r="A1217">
        <v>1216</v>
      </c>
      <c r="B1217">
        <v>81</v>
      </c>
      <c r="C1217" s="24" t="s">
        <v>4134</v>
      </c>
      <c r="D1217" s="12">
        <v>9.4778872397561109</v>
      </c>
      <c r="E1217" s="13">
        <v>0.22364774013628391</v>
      </c>
      <c r="F1217" s="7">
        <v>42.378640776699029</v>
      </c>
      <c r="G1217" s="7">
        <f t="shared" si="197"/>
        <v>9.2542394996198265</v>
      </c>
      <c r="H1217" s="15">
        <f t="shared" si="198"/>
        <v>9.7015349798923953</v>
      </c>
      <c r="I1217" s="11">
        <f>IFERROR(F1217/SQRT(F1217^2+U1217), "X")</f>
        <v>0.12038126078913181</v>
      </c>
      <c r="J1217" s="32">
        <f>IFERROR(SQRT((1-I1217^2)/U1217), "X")</f>
        <v>2.8406116520688605E-3</v>
      </c>
      <c r="K1217" s="32">
        <f t="shared" si="199"/>
        <v>352.03685772100698</v>
      </c>
      <c r="L1217" s="8">
        <v>1</v>
      </c>
      <c r="M1217" s="9">
        <v>0</v>
      </c>
      <c r="N1217" s="8">
        <v>0</v>
      </c>
      <c r="O1217" s="9">
        <v>0</v>
      </c>
      <c r="P1217" s="9">
        <v>0</v>
      </c>
      <c r="Q1217" s="9">
        <v>1</v>
      </c>
      <c r="R1217" s="9">
        <v>0</v>
      </c>
      <c r="S1217" s="8">
        <v>122141</v>
      </c>
      <c r="T1217" s="9">
        <v>6</v>
      </c>
      <c r="U1217" s="9">
        <f t="shared" si="200"/>
        <v>122134</v>
      </c>
      <c r="V1217" s="9">
        <f>COUNTIF(B:B,B1217)</f>
        <v>62</v>
      </c>
      <c r="W1217" s="7">
        <v>14</v>
      </c>
      <c r="X1217" s="7">
        <f>BM1217-W1217-6</f>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v>0</v>
      </c>
      <c r="BU1217" s="17">
        <v>0</v>
      </c>
      <c r="BV1217">
        <v>1</v>
      </c>
      <c r="BW1217">
        <v>0</v>
      </c>
      <c r="BX1217">
        <v>0</v>
      </c>
      <c r="BY1217" s="17">
        <v>0</v>
      </c>
      <c r="BZ1217">
        <v>0</v>
      </c>
      <c r="CA1217">
        <v>0</v>
      </c>
      <c r="CB1217">
        <v>0</v>
      </c>
      <c r="CC1217">
        <v>0</v>
      </c>
      <c r="CD1217" s="17">
        <v>0</v>
      </c>
      <c r="CE1217">
        <v>1</v>
      </c>
      <c r="CF1217">
        <v>1</v>
      </c>
      <c r="CG1217">
        <v>0</v>
      </c>
      <c r="CH1217">
        <v>0</v>
      </c>
      <c r="CI1217">
        <v>1</v>
      </c>
      <c r="CJ1217">
        <v>0</v>
      </c>
      <c r="CK1217">
        <v>0</v>
      </c>
      <c r="CL1217">
        <v>0</v>
      </c>
      <c r="CM1217">
        <v>0</v>
      </c>
      <c r="CN1217">
        <v>0</v>
      </c>
      <c r="CO1217">
        <v>1</v>
      </c>
      <c r="CP1217" s="17">
        <v>0</v>
      </c>
      <c r="CQ1217">
        <v>0.52800000000000002</v>
      </c>
      <c r="CR1217">
        <v>17</v>
      </c>
      <c r="CS1217">
        <v>1</v>
      </c>
      <c r="CT1217">
        <v>0</v>
      </c>
      <c r="CU1217">
        <v>35</v>
      </c>
      <c r="DA1217" s="33" t="s">
        <v>85</v>
      </c>
    </row>
    <row r="1218" spans="1:105" x14ac:dyDescent="0.25">
      <c r="A1218">
        <v>1217</v>
      </c>
      <c r="B1218">
        <v>81</v>
      </c>
      <c r="C1218" s="24" t="s">
        <v>4134</v>
      </c>
      <c r="D1218" s="12">
        <v>9.7133820954460539</v>
      </c>
      <c r="E1218" s="13">
        <v>0.2142180502225795</v>
      </c>
      <c r="F1218" s="7">
        <v>45.343434343434339</v>
      </c>
      <c r="G1218" s="7">
        <f t="shared" ref="G1218:G1281" si="204">D1218-E1218</f>
        <v>9.4991640452234751</v>
      </c>
      <c r="H1218" s="15">
        <f t="shared" ref="H1218:H1281" si="205">D1218+E1218</f>
        <v>9.9276001456686327</v>
      </c>
      <c r="I1218" s="11">
        <f>IFERROR(F1218/SQRT(F1218^2+U1218), "X")</f>
        <v>0.12866814801505541</v>
      </c>
      <c r="J1218" s="32">
        <f>IFERROR(SQRT((1-I1218^2)/U1218), "X")</f>
        <v>2.8376356991513673E-3</v>
      </c>
      <c r="K1218" s="32">
        <f t="shared" ref="K1218:K1281" si="206">IFERROR(1/J1218, "X")</f>
        <v>352.40605420176496</v>
      </c>
      <c r="L1218" s="8">
        <v>1</v>
      </c>
      <c r="M1218" s="9">
        <v>0</v>
      </c>
      <c r="N1218" s="8">
        <v>0</v>
      </c>
      <c r="O1218" s="9">
        <v>0</v>
      </c>
      <c r="P1218" s="9">
        <v>0</v>
      </c>
      <c r="Q1218" s="9">
        <v>1</v>
      </c>
      <c r="R1218" s="9">
        <v>0</v>
      </c>
      <c r="S1218" s="8">
        <v>122141</v>
      </c>
      <c r="T1218" s="9">
        <v>6</v>
      </c>
      <c r="U1218" s="9">
        <f t="shared" ref="U1218:U1281" si="207">S1218-T1218-1</f>
        <v>122134</v>
      </c>
      <c r="V1218" s="9">
        <f>COUNTIF(B:B,B1218)</f>
        <v>62</v>
      </c>
      <c r="W1218" s="7">
        <v>14</v>
      </c>
      <c r="X1218" s="7">
        <f>BM1218-W1218-6</f>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v>0</v>
      </c>
      <c r="BU1218" s="17">
        <v>0</v>
      </c>
      <c r="BV1218">
        <v>1</v>
      </c>
      <c r="BW1218">
        <v>0</v>
      </c>
      <c r="BX1218">
        <v>0</v>
      </c>
      <c r="BY1218" s="17">
        <v>0</v>
      </c>
      <c r="BZ1218">
        <v>0</v>
      </c>
      <c r="CA1218">
        <v>0</v>
      </c>
      <c r="CB1218">
        <v>0</v>
      </c>
      <c r="CC1218">
        <v>0</v>
      </c>
      <c r="CD1218" s="17">
        <v>0</v>
      </c>
      <c r="CE1218">
        <v>1</v>
      </c>
      <c r="CF1218">
        <v>1</v>
      </c>
      <c r="CG1218">
        <v>0</v>
      </c>
      <c r="CH1218">
        <v>0</v>
      </c>
      <c r="CI1218">
        <v>1</v>
      </c>
      <c r="CJ1218">
        <v>0</v>
      </c>
      <c r="CK1218">
        <v>0</v>
      </c>
      <c r="CL1218">
        <v>0</v>
      </c>
      <c r="CM1218">
        <v>0</v>
      </c>
      <c r="CN1218">
        <v>0</v>
      </c>
      <c r="CO1218">
        <v>1</v>
      </c>
      <c r="CP1218" s="17">
        <v>0</v>
      </c>
      <c r="CQ1218">
        <v>0.52800000000000002</v>
      </c>
      <c r="CR1218">
        <v>17</v>
      </c>
      <c r="CS1218">
        <v>1</v>
      </c>
      <c r="CT1218">
        <v>0</v>
      </c>
      <c r="CU1218">
        <v>35</v>
      </c>
      <c r="DA1218" s="33" t="s">
        <v>85</v>
      </c>
    </row>
    <row r="1219" spans="1:105" x14ac:dyDescent="0.25">
      <c r="A1219">
        <v>1218</v>
      </c>
      <c r="B1219">
        <v>81</v>
      </c>
      <c r="C1219" s="24" t="s">
        <v>4134</v>
      </c>
      <c r="D1219" s="12">
        <v>10.18921819719403</v>
      </c>
      <c r="E1219" s="13">
        <v>0.21487174603951981</v>
      </c>
      <c r="F1219" s="7">
        <v>47.42</v>
      </c>
      <c r="G1219" s="7">
        <f t="shared" si="204"/>
        <v>9.9743464511545099</v>
      </c>
      <c r="H1219" s="15">
        <f t="shared" si="205"/>
        <v>10.404089943233551</v>
      </c>
      <c r="I1219" s="11">
        <f>IFERROR(F1219/SQRT(F1219^2+U1219), "X")</f>
        <v>0.13445644852775007</v>
      </c>
      <c r="J1219" s="32">
        <f>IFERROR(SQRT((1-I1219^2)/U1219), "X")</f>
        <v>2.8354375480335314E-3</v>
      </c>
      <c r="K1219" s="32">
        <f t="shared" si="206"/>
        <v>352.67925428071328</v>
      </c>
      <c r="L1219" s="8">
        <v>1</v>
      </c>
      <c r="M1219" s="9">
        <v>0</v>
      </c>
      <c r="N1219" s="8">
        <v>0</v>
      </c>
      <c r="O1219" s="9">
        <v>0</v>
      </c>
      <c r="P1219" s="9">
        <v>0</v>
      </c>
      <c r="Q1219" s="9">
        <v>1</v>
      </c>
      <c r="R1219" s="9">
        <v>0</v>
      </c>
      <c r="S1219" s="8">
        <v>122141</v>
      </c>
      <c r="T1219" s="9">
        <v>6</v>
      </c>
      <c r="U1219" s="9">
        <f t="shared" si="207"/>
        <v>122134</v>
      </c>
      <c r="V1219" s="9">
        <f>COUNTIF(B:B,B1219)</f>
        <v>62</v>
      </c>
      <c r="W1219" s="7">
        <v>14</v>
      </c>
      <c r="X1219" s="7">
        <f>BM1219-W1219-6</f>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v>0</v>
      </c>
      <c r="BU1219" s="17">
        <v>0</v>
      </c>
      <c r="BV1219">
        <v>1</v>
      </c>
      <c r="BW1219">
        <v>0</v>
      </c>
      <c r="BX1219">
        <v>0</v>
      </c>
      <c r="BY1219" s="17">
        <v>0</v>
      </c>
      <c r="BZ1219">
        <v>0</v>
      </c>
      <c r="CA1219">
        <v>0</v>
      </c>
      <c r="CB1219">
        <v>0</v>
      </c>
      <c r="CC1219">
        <v>0</v>
      </c>
      <c r="CD1219" s="17">
        <v>0</v>
      </c>
      <c r="CE1219">
        <v>1</v>
      </c>
      <c r="CF1219">
        <v>1</v>
      </c>
      <c r="CG1219">
        <v>0</v>
      </c>
      <c r="CH1219">
        <v>0</v>
      </c>
      <c r="CI1219">
        <v>1</v>
      </c>
      <c r="CJ1219">
        <v>0</v>
      </c>
      <c r="CK1219">
        <v>0</v>
      </c>
      <c r="CL1219">
        <v>0</v>
      </c>
      <c r="CM1219">
        <v>0</v>
      </c>
      <c r="CN1219">
        <v>0</v>
      </c>
      <c r="CO1219">
        <v>1</v>
      </c>
      <c r="CP1219" s="17">
        <v>0</v>
      </c>
      <c r="CQ1219">
        <v>0.52800000000000002</v>
      </c>
      <c r="CR1219">
        <v>17</v>
      </c>
      <c r="CS1219">
        <v>1</v>
      </c>
      <c r="CT1219">
        <v>0</v>
      </c>
      <c r="CU1219">
        <v>35</v>
      </c>
      <c r="DA1219" s="33" t="s">
        <v>85</v>
      </c>
    </row>
    <row r="1220" spans="1:105" x14ac:dyDescent="0.25">
      <c r="A1220">
        <v>1219</v>
      </c>
      <c r="B1220">
        <v>81</v>
      </c>
      <c r="C1220" s="24" t="s">
        <v>4134</v>
      </c>
      <c r="D1220" s="12">
        <v>10.28439480749037</v>
      </c>
      <c r="E1220" s="13">
        <v>0.20813400716181221</v>
      </c>
      <c r="F1220" s="7">
        <v>49.412371134020617</v>
      </c>
      <c r="G1220" s="7">
        <f t="shared" si="204"/>
        <v>10.076260800328559</v>
      </c>
      <c r="H1220" s="15">
        <f t="shared" si="205"/>
        <v>10.492528814652182</v>
      </c>
      <c r="I1220" s="11">
        <f>IFERROR(F1220/SQRT(F1220^2+U1220), "X")</f>
        <v>0.13999716192460987</v>
      </c>
      <c r="J1220" s="32">
        <f>IFERROR(SQRT((1-I1220^2)/U1220), "X")</f>
        <v>2.8332411238654611E-3</v>
      </c>
      <c r="K1220" s="32">
        <f t="shared" si="206"/>
        <v>352.95266314491272</v>
      </c>
      <c r="L1220" s="8">
        <v>1</v>
      </c>
      <c r="M1220" s="9">
        <v>0</v>
      </c>
      <c r="N1220" s="8">
        <v>0</v>
      </c>
      <c r="O1220" s="9">
        <v>0</v>
      </c>
      <c r="P1220" s="9">
        <v>0</v>
      </c>
      <c r="Q1220" s="9">
        <v>1</v>
      </c>
      <c r="R1220" s="9">
        <v>0</v>
      </c>
      <c r="S1220" s="8">
        <v>122141</v>
      </c>
      <c r="T1220" s="9">
        <v>6</v>
      </c>
      <c r="U1220" s="9">
        <f t="shared" si="207"/>
        <v>122134</v>
      </c>
      <c r="V1220" s="9">
        <f>COUNTIF(B:B,B1220)</f>
        <v>62</v>
      </c>
      <c r="W1220" s="7">
        <v>14</v>
      </c>
      <c r="X1220" s="7">
        <f>BM1220-W1220-6</f>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v>0</v>
      </c>
      <c r="BU1220" s="17">
        <v>0</v>
      </c>
      <c r="BV1220">
        <v>1</v>
      </c>
      <c r="BW1220">
        <v>0</v>
      </c>
      <c r="BX1220">
        <v>0</v>
      </c>
      <c r="BY1220" s="17">
        <v>0</v>
      </c>
      <c r="BZ1220">
        <v>0</v>
      </c>
      <c r="CA1220">
        <v>0</v>
      </c>
      <c r="CB1220">
        <v>0</v>
      </c>
      <c r="CC1220">
        <v>0</v>
      </c>
      <c r="CD1220" s="17">
        <v>0</v>
      </c>
      <c r="CE1220">
        <v>1</v>
      </c>
      <c r="CF1220">
        <v>1</v>
      </c>
      <c r="CG1220">
        <v>0</v>
      </c>
      <c r="CH1220">
        <v>0</v>
      </c>
      <c r="CI1220">
        <v>1</v>
      </c>
      <c r="CJ1220">
        <v>0</v>
      </c>
      <c r="CK1220">
        <v>0</v>
      </c>
      <c r="CL1220">
        <v>0</v>
      </c>
      <c r="CM1220">
        <v>0</v>
      </c>
      <c r="CN1220">
        <v>0</v>
      </c>
      <c r="CO1220">
        <v>1</v>
      </c>
      <c r="CP1220" s="17">
        <v>0</v>
      </c>
      <c r="CQ1220">
        <v>0.52800000000000002</v>
      </c>
      <c r="CR1220">
        <v>17</v>
      </c>
      <c r="CS1220">
        <v>1</v>
      </c>
      <c r="CT1220">
        <v>0</v>
      </c>
      <c r="CU1220">
        <v>35</v>
      </c>
      <c r="DA1220" s="33" t="s">
        <v>85</v>
      </c>
    </row>
    <row r="1221" spans="1:105" x14ac:dyDescent="0.25">
      <c r="A1221">
        <v>1220</v>
      </c>
      <c r="B1221">
        <v>81</v>
      </c>
      <c r="C1221" s="24" t="s">
        <v>4134</v>
      </c>
      <c r="D1221" s="12">
        <v>10.793403262313969</v>
      </c>
      <c r="E1221" s="13">
        <v>0.1874150527000058</v>
      </c>
      <c r="F1221" s="7">
        <v>57.590909090909093</v>
      </c>
      <c r="G1221" s="7">
        <f t="shared" si="204"/>
        <v>10.605988209613963</v>
      </c>
      <c r="H1221" s="15">
        <f t="shared" si="205"/>
        <v>10.980818315013975</v>
      </c>
      <c r="I1221" s="11">
        <f>IFERROR(F1221/SQRT(F1221^2+U1221), "X")</f>
        <v>0.16259881171216184</v>
      </c>
      <c r="J1221" s="32">
        <f>IFERROR(SQRT((1-I1221^2)/U1221), "X")</f>
        <v>2.8233416398323287E-3</v>
      </c>
      <c r="K1221" s="32">
        <f t="shared" si="206"/>
        <v>354.19022122288663</v>
      </c>
      <c r="L1221" s="8">
        <v>1</v>
      </c>
      <c r="M1221" s="9">
        <v>0</v>
      </c>
      <c r="N1221" s="8">
        <v>0</v>
      </c>
      <c r="O1221" s="9">
        <v>0</v>
      </c>
      <c r="P1221" s="9">
        <v>0</v>
      </c>
      <c r="Q1221" s="9">
        <v>1</v>
      </c>
      <c r="R1221" s="9">
        <v>0</v>
      </c>
      <c r="S1221" s="8">
        <v>122141</v>
      </c>
      <c r="T1221" s="9">
        <v>6</v>
      </c>
      <c r="U1221" s="9">
        <f t="shared" si="207"/>
        <v>122134</v>
      </c>
      <c r="V1221" s="9">
        <f>COUNTIF(B:B,B1221)</f>
        <v>62</v>
      </c>
      <c r="W1221" s="7">
        <v>14</v>
      </c>
      <c r="X1221" s="7">
        <f>BM1221-W1221-6</f>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v>0</v>
      </c>
      <c r="BU1221" s="17">
        <v>0</v>
      </c>
      <c r="BV1221">
        <v>1</v>
      </c>
      <c r="BW1221">
        <v>0</v>
      </c>
      <c r="BX1221">
        <v>0</v>
      </c>
      <c r="BY1221" s="17">
        <v>0</v>
      </c>
      <c r="BZ1221">
        <v>0</v>
      </c>
      <c r="CA1221">
        <v>0</v>
      </c>
      <c r="CB1221">
        <v>0</v>
      </c>
      <c r="CC1221">
        <v>0</v>
      </c>
      <c r="CD1221" s="17">
        <v>0</v>
      </c>
      <c r="CE1221">
        <v>1</v>
      </c>
      <c r="CF1221">
        <v>1</v>
      </c>
      <c r="CG1221">
        <v>0</v>
      </c>
      <c r="CH1221">
        <v>0</v>
      </c>
      <c r="CI1221">
        <v>1</v>
      </c>
      <c r="CJ1221">
        <v>0</v>
      </c>
      <c r="CK1221">
        <v>0</v>
      </c>
      <c r="CL1221">
        <v>0</v>
      </c>
      <c r="CM1221">
        <v>0</v>
      </c>
      <c r="CN1221">
        <v>0</v>
      </c>
      <c r="CO1221">
        <v>1</v>
      </c>
      <c r="CP1221" s="17">
        <v>0</v>
      </c>
      <c r="CQ1221">
        <v>0.52800000000000002</v>
      </c>
      <c r="CR1221">
        <v>17</v>
      </c>
      <c r="CS1221">
        <v>1</v>
      </c>
      <c r="CT1221">
        <v>0</v>
      </c>
      <c r="CU1221">
        <v>35</v>
      </c>
      <c r="DA1221" s="33" t="s">
        <v>85</v>
      </c>
    </row>
    <row r="1222" spans="1:105" x14ac:dyDescent="0.25">
      <c r="A1222">
        <v>1221</v>
      </c>
      <c r="B1222">
        <v>81</v>
      </c>
      <c r="C1222" s="24" t="s">
        <v>4134</v>
      </c>
      <c r="D1222" s="12">
        <v>11.164692063472719</v>
      </c>
      <c r="E1222" s="13">
        <v>0.1863959213784101</v>
      </c>
      <c r="F1222" s="7">
        <v>59.897727272727273</v>
      </c>
      <c r="G1222" s="7">
        <f t="shared" si="204"/>
        <v>10.978296142094308</v>
      </c>
      <c r="H1222" s="15">
        <f t="shared" si="205"/>
        <v>11.35108798485113</v>
      </c>
      <c r="I1222" s="11">
        <f>IFERROR(F1222/SQRT(F1222^2+U1222), "X")</f>
        <v>0.16892936767842548</v>
      </c>
      <c r="J1222" s="32">
        <f>IFERROR(SQRT((1-I1222^2)/U1222), "X")</f>
        <v>2.8202967853730686E-3</v>
      </c>
      <c r="K1222" s="32">
        <f t="shared" si="206"/>
        <v>354.57261277831088</v>
      </c>
      <c r="L1222" s="8">
        <v>1</v>
      </c>
      <c r="M1222" s="9">
        <v>0</v>
      </c>
      <c r="N1222" s="8">
        <v>0</v>
      </c>
      <c r="O1222" s="9">
        <v>0</v>
      </c>
      <c r="P1222" s="9">
        <v>0</v>
      </c>
      <c r="Q1222" s="9">
        <v>1</v>
      </c>
      <c r="R1222" s="9">
        <v>0</v>
      </c>
      <c r="S1222" s="8">
        <v>122141</v>
      </c>
      <c r="T1222" s="9">
        <v>6</v>
      </c>
      <c r="U1222" s="9">
        <f t="shared" si="207"/>
        <v>122134</v>
      </c>
      <c r="V1222" s="9">
        <f>COUNTIF(B:B,B1222)</f>
        <v>62</v>
      </c>
      <c r="W1222" s="7">
        <v>14</v>
      </c>
      <c r="X1222" s="7">
        <f>BM1222-W1222-6</f>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v>0</v>
      </c>
      <c r="BU1222" s="17">
        <v>0</v>
      </c>
      <c r="BV1222">
        <v>1</v>
      </c>
      <c r="BW1222">
        <v>0</v>
      </c>
      <c r="BX1222">
        <v>0</v>
      </c>
      <c r="BY1222" s="17">
        <v>0</v>
      </c>
      <c r="BZ1222">
        <v>0</v>
      </c>
      <c r="CA1222">
        <v>0</v>
      </c>
      <c r="CB1222">
        <v>0</v>
      </c>
      <c r="CC1222">
        <v>0</v>
      </c>
      <c r="CD1222" s="17">
        <v>0</v>
      </c>
      <c r="CE1222">
        <v>1</v>
      </c>
      <c r="CF1222">
        <v>1</v>
      </c>
      <c r="CG1222">
        <v>0</v>
      </c>
      <c r="CH1222">
        <v>0</v>
      </c>
      <c r="CI1222">
        <v>1</v>
      </c>
      <c r="CJ1222">
        <v>0</v>
      </c>
      <c r="CK1222">
        <v>0</v>
      </c>
      <c r="CL1222">
        <v>0</v>
      </c>
      <c r="CM1222">
        <v>0</v>
      </c>
      <c r="CN1222">
        <v>0</v>
      </c>
      <c r="CO1222">
        <v>1</v>
      </c>
      <c r="CP1222" s="17">
        <v>0</v>
      </c>
      <c r="CQ1222">
        <v>0.52800000000000002</v>
      </c>
      <c r="CR1222">
        <v>17</v>
      </c>
      <c r="CS1222">
        <v>1</v>
      </c>
      <c r="CT1222">
        <v>0</v>
      </c>
      <c r="CU1222">
        <v>35</v>
      </c>
      <c r="DA1222" s="33" t="s">
        <v>85</v>
      </c>
    </row>
    <row r="1223" spans="1:105" x14ac:dyDescent="0.25">
      <c r="A1223">
        <v>1222</v>
      </c>
      <c r="B1223">
        <v>81</v>
      </c>
      <c r="C1223" s="24" t="s">
        <v>4134</v>
      </c>
      <c r="D1223" s="12">
        <v>10.705062936989579</v>
      </c>
      <c r="E1223" s="13">
        <v>0.18765847379583339</v>
      </c>
      <c r="F1223" s="7">
        <v>57.04545454545454</v>
      </c>
      <c r="G1223" s="7">
        <f t="shared" si="204"/>
        <v>10.517404463193746</v>
      </c>
      <c r="H1223" s="15">
        <f t="shared" si="205"/>
        <v>10.892721410785413</v>
      </c>
      <c r="I1223" s="11">
        <f>IFERROR(F1223/SQRT(F1223^2+U1223), "X")</f>
        <v>0.16109896080123817</v>
      </c>
      <c r="J1223" s="32">
        <f>IFERROR(SQRT((1-I1223^2)/U1223), "X")</f>
        <v>2.8240455279898331E-3</v>
      </c>
      <c r="K1223" s="32">
        <f t="shared" si="206"/>
        <v>354.10193996121728</v>
      </c>
      <c r="L1223" s="8">
        <v>1</v>
      </c>
      <c r="M1223" s="9">
        <v>0</v>
      </c>
      <c r="N1223" s="8">
        <v>0</v>
      </c>
      <c r="O1223" s="9">
        <v>0</v>
      </c>
      <c r="P1223" s="9">
        <v>0</v>
      </c>
      <c r="Q1223" s="9">
        <v>1</v>
      </c>
      <c r="R1223" s="9">
        <v>0</v>
      </c>
      <c r="S1223" s="8">
        <v>122141</v>
      </c>
      <c r="T1223" s="9">
        <v>6</v>
      </c>
      <c r="U1223" s="9">
        <f t="shared" si="207"/>
        <v>122134</v>
      </c>
      <c r="V1223" s="9">
        <f>COUNTIF(B:B,B1223)</f>
        <v>62</v>
      </c>
      <c r="W1223" s="7">
        <v>14</v>
      </c>
      <c r="X1223" s="7">
        <f>BM1223-W1223-6</f>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v>0</v>
      </c>
      <c r="BU1223" s="17">
        <v>0</v>
      </c>
      <c r="BV1223">
        <v>1</v>
      </c>
      <c r="BW1223">
        <v>0</v>
      </c>
      <c r="BX1223">
        <v>0</v>
      </c>
      <c r="BY1223" s="17">
        <v>0</v>
      </c>
      <c r="BZ1223">
        <v>0</v>
      </c>
      <c r="CA1223">
        <v>0</v>
      </c>
      <c r="CB1223">
        <v>0</v>
      </c>
      <c r="CC1223">
        <v>0</v>
      </c>
      <c r="CD1223" s="17">
        <v>0</v>
      </c>
      <c r="CE1223">
        <v>1</v>
      </c>
      <c r="CF1223">
        <v>1</v>
      </c>
      <c r="CG1223">
        <v>0</v>
      </c>
      <c r="CH1223">
        <v>0</v>
      </c>
      <c r="CI1223">
        <v>1</v>
      </c>
      <c r="CJ1223">
        <v>0</v>
      </c>
      <c r="CK1223">
        <v>0</v>
      </c>
      <c r="CL1223">
        <v>0</v>
      </c>
      <c r="CM1223">
        <v>0</v>
      </c>
      <c r="CN1223">
        <v>0</v>
      </c>
      <c r="CO1223">
        <v>1</v>
      </c>
      <c r="CP1223" s="17">
        <v>0</v>
      </c>
      <c r="CQ1223">
        <v>0.52800000000000002</v>
      </c>
      <c r="CR1223">
        <v>17</v>
      </c>
      <c r="CS1223">
        <v>1</v>
      </c>
      <c r="CT1223">
        <v>0</v>
      </c>
      <c r="CU1223">
        <v>35</v>
      </c>
      <c r="DA1223" s="33" t="s">
        <v>85</v>
      </c>
    </row>
    <row r="1224" spans="1:105" x14ac:dyDescent="0.25">
      <c r="A1224">
        <v>1223</v>
      </c>
      <c r="B1224">
        <v>81</v>
      </c>
      <c r="C1224" s="24" t="s">
        <v>4134</v>
      </c>
      <c r="D1224" s="12">
        <v>10.442477044561519</v>
      </c>
      <c r="E1224" s="13">
        <v>0.19266562812844121</v>
      </c>
      <c r="F1224" s="7">
        <v>54.2</v>
      </c>
      <c r="G1224" s="7">
        <f t="shared" si="204"/>
        <v>10.249811416433078</v>
      </c>
      <c r="H1224" s="15">
        <f t="shared" si="205"/>
        <v>10.635142672689961</v>
      </c>
      <c r="I1224" s="11">
        <f>IFERROR(F1224/SQRT(F1224^2+U1224), "X")</f>
        <v>0.15325683917207569</v>
      </c>
      <c r="J1224" s="32">
        <f>IFERROR(SQRT((1-I1224^2)/U1224), "X")</f>
        <v>2.8276169588943851E-3</v>
      </c>
      <c r="K1224" s="32">
        <f t="shared" si="206"/>
        <v>353.6546903407334</v>
      </c>
      <c r="L1224" s="8">
        <v>1</v>
      </c>
      <c r="M1224" s="9">
        <v>0</v>
      </c>
      <c r="N1224" s="8">
        <v>0</v>
      </c>
      <c r="O1224" s="9">
        <v>0</v>
      </c>
      <c r="P1224" s="9">
        <v>0</v>
      </c>
      <c r="Q1224" s="9">
        <v>1</v>
      </c>
      <c r="R1224" s="9">
        <v>0</v>
      </c>
      <c r="S1224" s="8">
        <v>122141</v>
      </c>
      <c r="T1224" s="9">
        <v>6</v>
      </c>
      <c r="U1224" s="9">
        <f t="shared" si="207"/>
        <v>122134</v>
      </c>
      <c r="V1224" s="9">
        <f>COUNTIF(B:B,B1224)</f>
        <v>62</v>
      </c>
      <c r="W1224" s="7">
        <v>14</v>
      </c>
      <c r="X1224" s="7">
        <f>BM1224-W1224-6</f>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v>0</v>
      </c>
      <c r="BU1224" s="17">
        <v>0</v>
      </c>
      <c r="BV1224">
        <v>1</v>
      </c>
      <c r="BW1224">
        <v>0</v>
      </c>
      <c r="BX1224">
        <v>0</v>
      </c>
      <c r="BY1224" s="17">
        <v>0</v>
      </c>
      <c r="BZ1224">
        <v>0</v>
      </c>
      <c r="CA1224">
        <v>0</v>
      </c>
      <c r="CB1224">
        <v>0</v>
      </c>
      <c r="CC1224">
        <v>0</v>
      </c>
      <c r="CD1224" s="17">
        <v>0</v>
      </c>
      <c r="CE1224">
        <v>1</v>
      </c>
      <c r="CF1224">
        <v>1</v>
      </c>
      <c r="CG1224">
        <v>0</v>
      </c>
      <c r="CH1224">
        <v>0</v>
      </c>
      <c r="CI1224">
        <v>1</v>
      </c>
      <c r="CJ1224">
        <v>0</v>
      </c>
      <c r="CK1224">
        <v>0</v>
      </c>
      <c r="CL1224">
        <v>0</v>
      </c>
      <c r="CM1224">
        <v>0</v>
      </c>
      <c r="CN1224">
        <v>0</v>
      </c>
      <c r="CO1224">
        <v>1</v>
      </c>
      <c r="CP1224" s="17">
        <v>0</v>
      </c>
      <c r="CQ1224">
        <v>0.52800000000000002</v>
      </c>
      <c r="CR1224">
        <v>17</v>
      </c>
      <c r="CS1224">
        <v>1</v>
      </c>
      <c r="CT1224">
        <v>0</v>
      </c>
      <c r="CU1224">
        <v>35</v>
      </c>
      <c r="DA1224" s="33" t="s">
        <v>85</v>
      </c>
    </row>
    <row r="1225" spans="1:105" x14ac:dyDescent="0.25">
      <c r="A1225">
        <v>1224</v>
      </c>
      <c r="B1225">
        <v>81</v>
      </c>
      <c r="C1225" s="24" t="s">
        <v>4134</v>
      </c>
      <c r="D1225" s="12">
        <v>11.031603033322851</v>
      </c>
      <c r="E1225" s="13">
        <v>0.19524961120925391</v>
      </c>
      <c r="F1225" s="7">
        <v>56.500000000000007</v>
      </c>
      <c r="G1225" s="7">
        <f t="shared" si="204"/>
        <v>10.836353422113596</v>
      </c>
      <c r="H1225" s="15">
        <f t="shared" si="205"/>
        <v>11.226852644532105</v>
      </c>
      <c r="I1225" s="11">
        <f>IFERROR(F1225/SQRT(F1225^2+U1225), "X")</f>
        <v>0.15959799289006382</v>
      </c>
      <c r="J1225" s="32">
        <f>IFERROR(SQRT((1-I1225^2)/U1225), "X")</f>
        <v>2.8247432369922802E-3</v>
      </c>
      <c r="K1225" s="32">
        <f t="shared" si="206"/>
        <v>354.01447710510365</v>
      </c>
      <c r="L1225" s="8">
        <v>1</v>
      </c>
      <c r="M1225" s="9">
        <v>0</v>
      </c>
      <c r="N1225" s="8">
        <v>0</v>
      </c>
      <c r="O1225" s="9">
        <v>0</v>
      </c>
      <c r="P1225" s="9">
        <v>0</v>
      </c>
      <c r="Q1225" s="9">
        <v>1</v>
      </c>
      <c r="R1225" s="9">
        <v>0</v>
      </c>
      <c r="S1225" s="8">
        <v>122141</v>
      </c>
      <c r="T1225" s="9">
        <v>6</v>
      </c>
      <c r="U1225" s="9">
        <f t="shared" si="207"/>
        <v>122134</v>
      </c>
      <c r="V1225" s="9">
        <f>COUNTIF(B:B,B1225)</f>
        <v>62</v>
      </c>
      <c r="W1225" s="7">
        <v>14</v>
      </c>
      <c r="X1225" s="7">
        <f>BM1225-W1225-6</f>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v>0</v>
      </c>
      <c r="BU1225" s="17">
        <v>0</v>
      </c>
      <c r="BV1225">
        <v>1</v>
      </c>
      <c r="BW1225">
        <v>0</v>
      </c>
      <c r="BX1225">
        <v>0</v>
      </c>
      <c r="BY1225" s="17">
        <v>0</v>
      </c>
      <c r="BZ1225">
        <v>0</v>
      </c>
      <c r="CA1225">
        <v>0</v>
      </c>
      <c r="CB1225">
        <v>0</v>
      </c>
      <c r="CC1225">
        <v>0</v>
      </c>
      <c r="CD1225" s="17">
        <v>0</v>
      </c>
      <c r="CE1225">
        <v>1</v>
      </c>
      <c r="CF1225">
        <v>1</v>
      </c>
      <c r="CG1225">
        <v>0</v>
      </c>
      <c r="CH1225">
        <v>0</v>
      </c>
      <c r="CI1225">
        <v>1</v>
      </c>
      <c r="CJ1225">
        <v>0</v>
      </c>
      <c r="CK1225">
        <v>0</v>
      </c>
      <c r="CL1225">
        <v>0</v>
      </c>
      <c r="CM1225">
        <v>0</v>
      </c>
      <c r="CN1225">
        <v>0</v>
      </c>
      <c r="CO1225">
        <v>1</v>
      </c>
      <c r="CP1225" s="17">
        <v>0</v>
      </c>
      <c r="CQ1225">
        <v>0.52800000000000002</v>
      </c>
      <c r="CR1225">
        <v>17</v>
      </c>
      <c r="CS1225">
        <v>1</v>
      </c>
      <c r="CT1225">
        <v>0</v>
      </c>
      <c r="CU1225">
        <v>35</v>
      </c>
      <c r="DA1225" s="33" t="s">
        <v>85</v>
      </c>
    </row>
    <row r="1226" spans="1:105" x14ac:dyDescent="0.25">
      <c r="A1226">
        <v>1225</v>
      </c>
      <c r="B1226">
        <v>81</v>
      </c>
      <c r="C1226" s="24" t="s">
        <v>4134</v>
      </c>
      <c r="D1226" s="12">
        <v>11.46556610563985</v>
      </c>
      <c r="E1226" s="13">
        <v>0.18768353566340751</v>
      </c>
      <c r="F1226" s="7">
        <v>61.089887640449433</v>
      </c>
      <c r="G1226" s="7">
        <f t="shared" si="204"/>
        <v>11.277882569976443</v>
      </c>
      <c r="H1226" s="15">
        <f t="shared" si="205"/>
        <v>11.653249641303256</v>
      </c>
      <c r="I1226" s="11">
        <f>IFERROR(F1226/SQRT(F1226^2+U1226), "X")</f>
        <v>0.17219286628555006</v>
      </c>
      <c r="J1226" s="32">
        <f>IFERROR(SQRT((1-I1226^2)/U1226), "X")</f>
        <v>2.8186803567066317E-3</v>
      </c>
      <c r="K1226" s="32">
        <f t="shared" si="206"/>
        <v>354.77594953987898</v>
      </c>
      <c r="L1226" s="8">
        <v>1</v>
      </c>
      <c r="M1226" s="9">
        <v>0</v>
      </c>
      <c r="N1226" s="8">
        <v>0</v>
      </c>
      <c r="O1226" s="9">
        <v>0</v>
      </c>
      <c r="P1226" s="9">
        <v>0</v>
      </c>
      <c r="Q1226" s="9">
        <v>1</v>
      </c>
      <c r="R1226" s="9">
        <v>0</v>
      </c>
      <c r="S1226" s="8">
        <v>122141</v>
      </c>
      <c r="T1226" s="9">
        <v>6</v>
      </c>
      <c r="U1226" s="9">
        <f t="shared" si="207"/>
        <v>122134</v>
      </c>
      <c r="V1226" s="9">
        <f>COUNTIF(B:B,B1226)</f>
        <v>62</v>
      </c>
      <c r="W1226" s="7">
        <v>14</v>
      </c>
      <c r="X1226" s="7">
        <f>BM1226-W1226-6</f>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v>0</v>
      </c>
      <c r="BU1226" s="17">
        <v>0</v>
      </c>
      <c r="BV1226">
        <v>1</v>
      </c>
      <c r="BW1226">
        <v>0</v>
      </c>
      <c r="BX1226">
        <v>0</v>
      </c>
      <c r="BY1226" s="17">
        <v>0</v>
      </c>
      <c r="BZ1226">
        <v>0</v>
      </c>
      <c r="CA1226">
        <v>0</v>
      </c>
      <c r="CB1226">
        <v>0</v>
      </c>
      <c r="CC1226">
        <v>0</v>
      </c>
      <c r="CD1226" s="17">
        <v>0</v>
      </c>
      <c r="CE1226">
        <v>1</v>
      </c>
      <c r="CF1226">
        <v>1</v>
      </c>
      <c r="CG1226">
        <v>0</v>
      </c>
      <c r="CH1226">
        <v>0</v>
      </c>
      <c r="CI1226">
        <v>1</v>
      </c>
      <c r="CJ1226">
        <v>0</v>
      </c>
      <c r="CK1226">
        <v>0</v>
      </c>
      <c r="CL1226">
        <v>0</v>
      </c>
      <c r="CM1226">
        <v>0</v>
      </c>
      <c r="CN1226">
        <v>0</v>
      </c>
      <c r="CO1226">
        <v>1</v>
      </c>
      <c r="CP1226" s="17">
        <v>0</v>
      </c>
      <c r="CQ1226">
        <v>0.52800000000000002</v>
      </c>
      <c r="CR1226">
        <v>17</v>
      </c>
      <c r="CS1226">
        <v>1</v>
      </c>
      <c r="CT1226">
        <v>0</v>
      </c>
      <c r="CU1226">
        <v>35</v>
      </c>
      <c r="DA1226" s="33" t="s">
        <v>85</v>
      </c>
    </row>
    <row r="1227" spans="1:105" x14ac:dyDescent="0.25">
      <c r="A1227">
        <v>1226</v>
      </c>
      <c r="B1227">
        <v>81</v>
      </c>
      <c r="C1227" s="24" t="s">
        <v>4134</v>
      </c>
      <c r="D1227" s="12">
        <v>11.37700734877269</v>
      </c>
      <c r="E1227" s="13">
        <v>0.1942621893257401</v>
      </c>
      <c r="F1227" s="7">
        <v>58.565217391304337</v>
      </c>
      <c r="G1227" s="7">
        <f t="shared" si="204"/>
        <v>11.18274515944695</v>
      </c>
      <c r="H1227" s="15">
        <f t="shared" si="205"/>
        <v>11.571269538098429</v>
      </c>
      <c r="I1227" s="11">
        <f>IFERROR(F1227/SQRT(F1227^2+U1227), "X")</f>
        <v>0.16527508454741191</v>
      </c>
      <c r="J1227" s="32">
        <f>IFERROR(SQRT((1-I1227^2)/U1227), "X")</f>
        <v>2.8220690011807534E-3</v>
      </c>
      <c r="K1227" s="32">
        <f t="shared" si="206"/>
        <v>354.34994664609553</v>
      </c>
      <c r="L1227" s="8">
        <v>1</v>
      </c>
      <c r="M1227" s="9">
        <v>0</v>
      </c>
      <c r="N1227" s="8">
        <v>0</v>
      </c>
      <c r="O1227" s="9">
        <v>0</v>
      </c>
      <c r="P1227" s="9">
        <v>0</v>
      </c>
      <c r="Q1227" s="9">
        <v>1</v>
      </c>
      <c r="R1227" s="9">
        <v>0</v>
      </c>
      <c r="S1227" s="8">
        <v>122141</v>
      </c>
      <c r="T1227" s="9">
        <v>6</v>
      </c>
      <c r="U1227" s="9">
        <f t="shared" si="207"/>
        <v>122134</v>
      </c>
      <c r="V1227" s="9">
        <f>COUNTIF(B:B,B1227)</f>
        <v>62</v>
      </c>
      <c r="W1227" s="7">
        <v>14</v>
      </c>
      <c r="X1227" s="7">
        <f>BM1227-W1227-6</f>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v>0</v>
      </c>
      <c r="BU1227" s="17">
        <v>0</v>
      </c>
      <c r="BV1227">
        <v>1</v>
      </c>
      <c r="BW1227">
        <v>0</v>
      </c>
      <c r="BX1227">
        <v>0</v>
      </c>
      <c r="BY1227" s="17">
        <v>0</v>
      </c>
      <c r="BZ1227">
        <v>0</v>
      </c>
      <c r="CA1227">
        <v>0</v>
      </c>
      <c r="CB1227">
        <v>0</v>
      </c>
      <c r="CC1227">
        <v>0</v>
      </c>
      <c r="CD1227" s="17">
        <v>0</v>
      </c>
      <c r="CE1227">
        <v>1</v>
      </c>
      <c r="CF1227">
        <v>1</v>
      </c>
      <c r="CG1227">
        <v>0</v>
      </c>
      <c r="CH1227">
        <v>0</v>
      </c>
      <c r="CI1227">
        <v>1</v>
      </c>
      <c r="CJ1227">
        <v>0</v>
      </c>
      <c r="CK1227">
        <v>0</v>
      </c>
      <c r="CL1227">
        <v>0</v>
      </c>
      <c r="CM1227">
        <v>0</v>
      </c>
      <c r="CN1227">
        <v>0</v>
      </c>
      <c r="CO1227">
        <v>1</v>
      </c>
      <c r="CP1227" s="17">
        <v>0</v>
      </c>
      <c r="CQ1227">
        <v>0.52800000000000002</v>
      </c>
      <c r="CR1227">
        <v>17</v>
      </c>
      <c r="CS1227">
        <v>1</v>
      </c>
      <c r="CT1227">
        <v>0</v>
      </c>
      <c r="CU1227">
        <v>35</v>
      </c>
      <c r="DA1227" s="33" t="s">
        <v>85</v>
      </c>
    </row>
    <row r="1228" spans="1:105" x14ac:dyDescent="0.25">
      <c r="A1228">
        <v>1227</v>
      </c>
      <c r="B1228">
        <v>81</v>
      </c>
      <c r="C1228" s="24" t="s">
        <v>4134</v>
      </c>
      <c r="D1228" s="12">
        <v>11.366148891238391</v>
      </c>
      <c r="E1228" s="13">
        <v>0.18373373347040881</v>
      </c>
      <c r="F1228" s="7">
        <v>61.862068965517253</v>
      </c>
      <c r="G1228" s="7">
        <f t="shared" si="204"/>
        <v>11.182415157767982</v>
      </c>
      <c r="H1228" s="15">
        <f t="shared" si="205"/>
        <v>11.549882624708799</v>
      </c>
      <c r="I1228" s="11">
        <f>IFERROR(F1228/SQRT(F1228^2+U1228), "X")</f>
        <v>0.17430367203412761</v>
      </c>
      <c r="J1228" s="32">
        <f>IFERROR(SQRT((1-I1228^2)/U1228), "X")</f>
        <v>2.8176178868392979E-3</v>
      </c>
      <c r="K1228" s="32">
        <f t="shared" si="206"/>
        <v>354.90972877154888</v>
      </c>
      <c r="L1228" s="8">
        <v>1</v>
      </c>
      <c r="M1228" s="9">
        <v>0</v>
      </c>
      <c r="N1228" s="8">
        <v>0</v>
      </c>
      <c r="O1228" s="9">
        <v>0</v>
      </c>
      <c r="P1228" s="9">
        <v>0</v>
      </c>
      <c r="Q1228" s="9">
        <v>1</v>
      </c>
      <c r="R1228" s="9">
        <v>0</v>
      </c>
      <c r="S1228" s="8">
        <v>122141</v>
      </c>
      <c r="T1228" s="9">
        <v>6</v>
      </c>
      <c r="U1228" s="9">
        <f t="shared" si="207"/>
        <v>122134</v>
      </c>
      <c r="V1228" s="9">
        <f>COUNTIF(B:B,B1228)</f>
        <v>62</v>
      </c>
      <c r="W1228" s="7">
        <v>14</v>
      </c>
      <c r="X1228" s="7">
        <f>BM1228-W1228-6</f>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v>0</v>
      </c>
      <c r="BU1228" s="17">
        <v>0</v>
      </c>
      <c r="BV1228">
        <v>1</v>
      </c>
      <c r="BW1228">
        <v>0</v>
      </c>
      <c r="BX1228">
        <v>0</v>
      </c>
      <c r="BY1228" s="17">
        <v>0</v>
      </c>
      <c r="BZ1228">
        <v>0</v>
      </c>
      <c r="CA1228">
        <v>0</v>
      </c>
      <c r="CB1228">
        <v>0</v>
      </c>
      <c r="CC1228">
        <v>0</v>
      </c>
      <c r="CD1228" s="17">
        <v>0</v>
      </c>
      <c r="CE1228">
        <v>1</v>
      </c>
      <c r="CF1228">
        <v>1</v>
      </c>
      <c r="CG1228">
        <v>0</v>
      </c>
      <c r="CH1228">
        <v>0</v>
      </c>
      <c r="CI1228">
        <v>1</v>
      </c>
      <c r="CJ1228">
        <v>0</v>
      </c>
      <c r="CK1228">
        <v>0</v>
      </c>
      <c r="CL1228">
        <v>0</v>
      </c>
      <c r="CM1228">
        <v>0</v>
      </c>
      <c r="CN1228">
        <v>0</v>
      </c>
      <c r="CO1228">
        <v>1</v>
      </c>
      <c r="CP1228" s="17">
        <v>0</v>
      </c>
      <c r="CQ1228">
        <v>0.52800000000000002</v>
      </c>
      <c r="CR1228">
        <v>17</v>
      </c>
      <c r="CS1228">
        <v>1</v>
      </c>
      <c r="CT1228">
        <v>0</v>
      </c>
      <c r="CU1228">
        <v>35</v>
      </c>
      <c r="DA1228" s="33" t="s">
        <v>85</v>
      </c>
    </row>
    <row r="1229" spans="1:105" x14ac:dyDescent="0.25">
      <c r="A1229">
        <v>1228</v>
      </c>
      <c r="B1229">
        <v>81</v>
      </c>
      <c r="C1229" s="24" t="s">
        <v>4134</v>
      </c>
      <c r="D1229" s="12">
        <v>11.523286658922499</v>
      </c>
      <c r="E1229" s="13">
        <v>0.18541766794389841</v>
      </c>
      <c r="F1229" s="7">
        <v>62.147727272727273</v>
      </c>
      <c r="G1229" s="7">
        <f t="shared" si="204"/>
        <v>11.337868990978601</v>
      </c>
      <c r="H1229" s="15">
        <f t="shared" si="205"/>
        <v>11.708704326866398</v>
      </c>
      <c r="I1229" s="11">
        <f>IFERROR(F1229/SQRT(F1229^2+U1229), "X")</f>
        <v>0.17508392998803726</v>
      </c>
      <c r="J1229" s="32">
        <f>IFERROR(SQRT((1-I1229^2)/U1229), "X")</f>
        <v>2.8172217661267653E-3</v>
      </c>
      <c r="K1229" s="32">
        <f t="shared" si="206"/>
        <v>354.95963151486012</v>
      </c>
      <c r="L1229" s="8">
        <v>1</v>
      </c>
      <c r="M1229" s="9">
        <v>0</v>
      </c>
      <c r="N1229" s="8">
        <v>0</v>
      </c>
      <c r="O1229" s="9">
        <v>0</v>
      </c>
      <c r="P1229" s="9">
        <v>0</v>
      </c>
      <c r="Q1229" s="9">
        <v>1</v>
      </c>
      <c r="R1229" s="9">
        <v>0</v>
      </c>
      <c r="S1229" s="8">
        <v>122141</v>
      </c>
      <c r="T1229" s="9">
        <v>6</v>
      </c>
      <c r="U1229" s="9">
        <f t="shared" si="207"/>
        <v>122134</v>
      </c>
      <c r="V1229" s="9">
        <f>COUNTIF(B:B,B1229)</f>
        <v>62</v>
      </c>
      <c r="W1229" s="7">
        <v>14</v>
      </c>
      <c r="X1229" s="7">
        <f>BM1229-W1229-6</f>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v>0</v>
      </c>
      <c r="BU1229" s="17">
        <v>0</v>
      </c>
      <c r="BV1229">
        <v>1</v>
      </c>
      <c r="BW1229">
        <v>0</v>
      </c>
      <c r="BX1229">
        <v>0</v>
      </c>
      <c r="BY1229" s="17">
        <v>0</v>
      </c>
      <c r="BZ1229">
        <v>0</v>
      </c>
      <c r="CA1229">
        <v>0</v>
      </c>
      <c r="CB1229">
        <v>0</v>
      </c>
      <c r="CC1229">
        <v>0</v>
      </c>
      <c r="CD1229" s="17">
        <v>0</v>
      </c>
      <c r="CE1229">
        <v>1</v>
      </c>
      <c r="CF1229">
        <v>1</v>
      </c>
      <c r="CG1229">
        <v>0</v>
      </c>
      <c r="CH1229">
        <v>0</v>
      </c>
      <c r="CI1229">
        <v>1</v>
      </c>
      <c r="CJ1229">
        <v>0</v>
      </c>
      <c r="CK1229">
        <v>0</v>
      </c>
      <c r="CL1229">
        <v>0</v>
      </c>
      <c r="CM1229">
        <v>0</v>
      </c>
      <c r="CN1229">
        <v>0</v>
      </c>
      <c r="CO1229">
        <v>1</v>
      </c>
      <c r="CP1229" s="17">
        <v>0</v>
      </c>
      <c r="CQ1229">
        <v>0.52800000000000002</v>
      </c>
      <c r="CR1229">
        <v>17</v>
      </c>
      <c r="CS1229">
        <v>1</v>
      </c>
      <c r="CT1229">
        <v>0</v>
      </c>
      <c r="CU1229">
        <v>35</v>
      </c>
      <c r="DA1229" s="33" t="s">
        <v>85</v>
      </c>
    </row>
    <row r="1230" spans="1:105" x14ac:dyDescent="0.25">
      <c r="A1230">
        <v>1229</v>
      </c>
      <c r="B1230">
        <v>81</v>
      </c>
      <c r="C1230" s="24" t="s">
        <v>4134</v>
      </c>
      <c r="D1230" s="12">
        <v>11.57371872753707</v>
      </c>
      <c r="E1230" s="13">
        <v>0.19370240548179199</v>
      </c>
      <c r="F1230" s="7">
        <v>59.75</v>
      </c>
      <c r="G1230" s="7">
        <f t="shared" si="204"/>
        <v>11.380016322055278</v>
      </c>
      <c r="H1230" s="15">
        <f t="shared" si="205"/>
        <v>11.767421133018862</v>
      </c>
      <c r="I1230" s="11">
        <f>IFERROR(F1230/SQRT(F1230^2+U1230), "X")</f>
        <v>0.1685245797867137</v>
      </c>
      <c r="J1230" s="32">
        <f>IFERROR(SQRT((1-I1230^2)/U1230), "X")</f>
        <v>2.8204950591918612E-3</v>
      </c>
      <c r="K1230" s="32">
        <f t="shared" si="206"/>
        <v>354.54768720159495</v>
      </c>
      <c r="L1230" s="8">
        <v>1</v>
      </c>
      <c r="M1230" s="9">
        <v>0</v>
      </c>
      <c r="N1230" s="8">
        <v>0</v>
      </c>
      <c r="O1230" s="9">
        <v>0</v>
      </c>
      <c r="P1230" s="9">
        <v>0</v>
      </c>
      <c r="Q1230" s="9">
        <v>1</v>
      </c>
      <c r="R1230" s="9">
        <v>0</v>
      </c>
      <c r="S1230" s="8">
        <v>122141</v>
      </c>
      <c r="T1230" s="9">
        <v>6</v>
      </c>
      <c r="U1230" s="9">
        <f t="shared" si="207"/>
        <v>122134</v>
      </c>
      <c r="V1230" s="9">
        <f>COUNTIF(B:B,B1230)</f>
        <v>62</v>
      </c>
      <c r="W1230" s="7">
        <v>14</v>
      </c>
      <c r="X1230" s="7">
        <f>BM1230-W1230-6</f>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v>0</v>
      </c>
      <c r="BU1230" s="17">
        <v>0</v>
      </c>
      <c r="BV1230">
        <v>1</v>
      </c>
      <c r="BW1230">
        <v>0</v>
      </c>
      <c r="BX1230">
        <v>0</v>
      </c>
      <c r="BY1230" s="17">
        <v>0</v>
      </c>
      <c r="BZ1230">
        <v>0</v>
      </c>
      <c r="CA1230">
        <v>0</v>
      </c>
      <c r="CB1230">
        <v>0</v>
      </c>
      <c r="CC1230">
        <v>0</v>
      </c>
      <c r="CD1230" s="17">
        <v>0</v>
      </c>
      <c r="CE1230">
        <v>1</v>
      </c>
      <c r="CF1230">
        <v>1</v>
      </c>
      <c r="CG1230">
        <v>0</v>
      </c>
      <c r="CH1230">
        <v>0</v>
      </c>
      <c r="CI1230">
        <v>1</v>
      </c>
      <c r="CJ1230">
        <v>0</v>
      </c>
      <c r="CK1230">
        <v>0</v>
      </c>
      <c r="CL1230">
        <v>0</v>
      </c>
      <c r="CM1230">
        <v>0</v>
      </c>
      <c r="CN1230">
        <v>0</v>
      </c>
      <c r="CO1230">
        <v>1</v>
      </c>
      <c r="CP1230" s="17">
        <v>0</v>
      </c>
      <c r="CQ1230">
        <v>0.52800000000000002</v>
      </c>
      <c r="CR1230">
        <v>17</v>
      </c>
      <c r="CS1230">
        <v>1</v>
      </c>
      <c r="CT1230">
        <v>0</v>
      </c>
      <c r="CU1230">
        <v>35</v>
      </c>
      <c r="DA1230" s="33" t="s">
        <v>85</v>
      </c>
    </row>
    <row r="1231" spans="1:105" x14ac:dyDescent="0.25">
      <c r="A1231">
        <v>1230</v>
      </c>
      <c r="B1231">
        <v>81</v>
      </c>
      <c r="C1231" s="24" t="s">
        <v>4134</v>
      </c>
      <c r="D1231" s="12">
        <v>11.584516706797411</v>
      </c>
      <c r="E1231" s="13">
        <v>0.18525122118811049</v>
      </c>
      <c r="F1231" s="7">
        <v>62.534090909090907</v>
      </c>
      <c r="G1231" s="7">
        <f t="shared" si="204"/>
        <v>11.3992654856093</v>
      </c>
      <c r="H1231" s="15">
        <f t="shared" si="205"/>
        <v>11.769767927985521</v>
      </c>
      <c r="I1231" s="11">
        <f>IFERROR(F1231/SQRT(F1231^2+U1231), "X")</f>
        <v>0.17613873345325715</v>
      </c>
      <c r="J1231" s="32">
        <f>IFERROR(SQRT((1-I1231^2)/U1231), "X")</f>
        <v>2.8166833625089278E-3</v>
      </c>
      <c r="K1231" s="32">
        <f t="shared" si="206"/>
        <v>355.02748136704355</v>
      </c>
      <c r="L1231" s="8">
        <v>1</v>
      </c>
      <c r="M1231" s="9">
        <v>0</v>
      </c>
      <c r="N1231" s="8">
        <v>0</v>
      </c>
      <c r="O1231" s="9">
        <v>0</v>
      </c>
      <c r="P1231" s="9">
        <v>0</v>
      </c>
      <c r="Q1231" s="9">
        <v>1</v>
      </c>
      <c r="R1231" s="9">
        <v>0</v>
      </c>
      <c r="S1231" s="8">
        <v>122141</v>
      </c>
      <c r="T1231" s="9">
        <v>6</v>
      </c>
      <c r="U1231" s="9">
        <f t="shared" si="207"/>
        <v>122134</v>
      </c>
      <c r="V1231" s="9">
        <f>COUNTIF(B:B,B1231)</f>
        <v>62</v>
      </c>
      <c r="W1231" s="7">
        <v>14</v>
      </c>
      <c r="X1231" s="7">
        <f>BM1231-W1231-6</f>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v>0</v>
      </c>
      <c r="BU1231" s="17">
        <v>0</v>
      </c>
      <c r="BV1231">
        <v>1</v>
      </c>
      <c r="BW1231">
        <v>0</v>
      </c>
      <c r="BX1231">
        <v>0</v>
      </c>
      <c r="BY1231" s="17">
        <v>0</v>
      </c>
      <c r="BZ1231">
        <v>0</v>
      </c>
      <c r="CA1231">
        <v>0</v>
      </c>
      <c r="CB1231">
        <v>0</v>
      </c>
      <c r="CC1231">
        <v>0</v>
      </c>
      <c r="CD1231" s="17">
        <v>0</v>
      </c>
      <c r="CE1231">
        <v>1</v>
      </c>
      <c r="CF1231">
        <v>1</v>
      </c>
      <c r="CG1231">
        <v>0</v>
      </c>
      <c r="CH1231">
        <v>0</v>
      </c>
      <c r="CI1231">
        <v>1</v>
      </c>
      <c r="CJ1231">
        <v>0</v>
      </c>
      <c r="CK1231">
        <v>0</v>
      </c>
      <c r="CL1231">
        <v>0</v>
      </c>
      <c r="CM1231">
        <v>0</v>
      </c>
      <c r="CN1231">
        <v>0</v>
      </c>
      <c r="CO1231">
        <v>1</v>
      </c>
      <c r="CP1231" s="17">
        <v>0</v>
      </c>
      <c r="CQ1231">
        <v>0.52800000000000002</v>
      </c>
      <c r="CR1231">
        <v>17</v>
      </c>
      <c r="CS1231">
        <v>1</v>
      </c>
      <c r="CT1231">
        <v>0</v>
      </c>
      <c r="CU1231">
        <v>35</v>
      </c>
      <c r="DA1231" s="33" t="s">
        <v>85</v>
      </c>
    </row>
    <row r="1232" spans="1:105" x14ac:dyDescent="0.25">
      <c r="A1232">
        <v>1231</v>
      </c>
      <c r="B1232">
        <v>81</v>
      </c>
      <c r="C1232" s="24" t="s">
        <v>4134</v>
      </c>
      <c r="D1232" s="12">
        <v>3.6412479372035289</v>
      </c>
      <c r="E1232" s="13">
        <v>0.24858974863873251</v>
      </c>
      <c r="F1232" s="7">
        <v>14.647619047619051</v>
      </c>
      <c r="G1232" s="7">
        <f t="shared" si="204"/>
        <v>3.3926581885647966</v>
      </c>
      <c r="H1232" s="15">
        <f t="shared" si="205"/>
        <v>3.8898376858422612</v>
      </c>
      <c r="I1232" s="11">
        <f>IFERROR(F1232/SQRT(F1232^2+U1232), "X")</f>
        <v>4.1876234022297627E-2</v>
      </c>
      <c r="J1232" s="32">
        <f>IFERROR(SQRT((1-I1232^2)/U1232), "X")</f>
        <v>2.8589106452153769E-3</v>
      </c>
      <c r="K1232" s="32">
        <f t="shared" si="206"/>
        <v>349.78357986584246</v>
      </c>
      <c r="L1232" s="8">
        <v>1</v>
      </c>
      <c r="M1232" s="9">
        <v>0</v>
      </c>
      <c r="N1232" s="8">
        <v>0</v>
      </c>
      <c r="O1232" s="9">
        <v>0</v>
      </c>
      <c r="P1232" s="9">
        <v>0</v>
      </c>
      <c r="Q1232" s="9">
        <v>1</v>
      </c>
      <c r="R1232" s="9">
        <v>0</v>
      </c>
      <c r="S1232" s="8">
        <v>122141</v>
      </c>
      <c r="T1232" s="9">
        <v>6</v>
      </c>
      <c r="U1232" s="9">
        <f t="shared" si="207"/>
        <v>122134</v>
      </c>
      <c r="V1232" s="9">
        <f>COUNTIF(B:B,B1232)</f>
        <v>62</v>
      </c>
      <c r="W1232" s="7">
        <v>14</v>
      </c>
      <c r="X1232" s="7">
        <f>BM1232-W1232-6</f>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v>0</v>
      </c>
      <c r="BU1232" s="17">
        <v>0</v>
      </c>
      <c r="BV1232">
        <v>1</v>
      </c>
      <c r="BW1232">
        <v>0</v>
      </c>
      <c r="BX1232">
        <v>0</v>
      </c>
      <c r="BY1232" s="17">
        <v>0</v>
      </c>
      <c r="BZ1232">
        <v>0</v>
      </c>
      <c r="CA1232">
        <v>0</v>
      </c>
      <c r="CB1232">
        <v>0</v>
      </c>
      <c r="CC1232">
        <v>0</v>
      </c>
      <c r="CD1232" s="17">
        <v>0</v>
      </c>
      <c r="CE1232">
        <v>1</v>
      </c>
      <c r="CF1232">
        <v>1</v>
      </c>
      <c r="CG1232">
        <v>0</v>
      </c>
      <c r="CH1232">
        <v>0</v>
      </c>
      <c r="CI1232">
        <v>1</v>
      </c>
      <c r="CJ1232">
        <v>0</v>
      </c>
      <c r="CK1232">
        <v>0</v>
      </c>
      <c r="CL1232">
        <v>0</v>
      </c>
      <c r="CM1232">
        <v>0</v>
      </c>
      <c r="CN1232">
        <v>0</v>
      </c>
      <c r="CO1232">
        <v>1</v>
      </c>
      <c r="CP1232" s="17">
        <v>0</v>
      </c>
      <c r="CQ1232">
        <v>0.52800000000000002</v>
      </c>
      <c r="CR1232">
        <v>17</v>
      </c>
      <c r="CS1232">
        <v>1</v>
      </c>
      <c r="CT1232">
        <v>0</v>
      </c>
      <c r="CU1232">
        <v>35</v>
      </c>
      <c r="DA1232" s="33" t="s">
        <v>85</v>
      </c>
    </row>
    <row r="1233" spans="1:105" x14ac:dyDescent="0.25">
      <c r="A1233">
        <v>1232</v>
      </c>
      <c r="B1233">
        <v>81</v>
      </c>
      <c r="C1233" s="24" t="s">
        <v>4134</v>
      </c>
      <c r="D1233" s="12">
        <v>3.3933383343153878</v>
      </c>
      <c r="E1233" s="13">
        <v>0.27327304513044087</v>
      </c>
      <c r="F1233" s="7">
        <v>12.417391304347831</v>
      </c>
      <c r="G1233" s="7">
        <f t="shared" si="204"/>
        <v>3.120065289184947</v>
      </c>
      <c r="H1233" s="15">
        <f t="shared" si="205"/>
        <v>3.6666113794458286</v>
      </c>
      <c r="I1233" s="11">
        <f>IFERROR(F1233/SQRT(F1233^2+U1233), "X")</f>
        <v>3.5508972511649368E-2</v>
      </c>
      <c r="J1233" s="32">
        <f>IFERROR(SQRT((1-I1233^2)/U1233), "X")</f>
        <v>2.8596161336412297E-3</v>
      </c>
      <c r="K1233" s="32">
        <f t="shared" si="206"/>
        <v>349.69728567263041</v>
      </c>
      <c r="L1233" s="8">
        <v>1</v>
      </c>
      <c r="M1233" s="9">
        <v>0</v>
      </c>
      <c r="N1233" s="8">
        <v>0</v>
      </c>
      <c r="O1233" s="9">
        <v>0</v>
      </c>
      <c r="P1233" s="9">
        <v>0</v>
      </c>
      <c r="Q1233" s="9">
        <v>1</v>
      </c>
      <c r="R1233" s="9">
        <v>0</v>
      </c>
      <c r="S1233" s="8">
        <v>122141</v>
      </c>
      <c r="T1233" s="9">
        <v>6</v>
      </c>
      <c r="U1233" s="9">
        <f t="shared" si="207"/>
        <v>122134</v>
      </c>
      <c r="V1233" s="9">
        <f>COUNTIF(B:B,B1233)</f>
        <v>62</v>
      </c>
      <c r="W1233" s="7">
        <v>14</v>
      </c>
      <c r="X1233" s="7">
        <f>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v>0</v>
      </c>
      <c r="BU1233" s="17">
        <v>0</v>
      </c>
      <c r="BV1233">
        <v>1</v>
      </c>
      <c r="BW1233">
        <v>0</v>
      </c>
      <c r="BX1233">
        <v>0</v>
      </c>
      <c r="BY1233" s="17">
        <v>0</v>
      </c>
      <c r="BZ1233">
        <v>0</v>
      </c>
      <c r="CA1233">
        <v>0</v>
      </c>
      <c r="CB1233">
        <v>0</v>
      </c>
      <c r="CC1233">
        <v>0</v>
      </c>
      <c r="CD1233" s="17">
        <v>0</v>
      </c>
      <c r="CE1233">
        <v>1</v>
      </c>
      <c r="CF1233">
        <v>1</v>
      </c>
      <c r="CG1233">
        <v>0</v>
      </c>
      <c r="CH1233">
        <v>0</v>
      </c>
      <c r="CI1233">
        <v>1</v>
      </c>
      <c r="CJ1233">
        <v>0</v>
      </c>
      <c r="CK1233">
        <v>0</v>
      </c>
      <c r="CL1233">
        <v>0</v>
      </c>
      <c r="CM1233">
        <v>0</v>
      </c>
      <c r="CN1233">
        <v>0</v>
      </c>
      <c r="CO1233">
        <v>1</v>
      </c>
      <c r="CP1233" s="17">
        <v>0</v>
      </c>
      <c r="CQ1233">
        <v>0.52800000000000002</v>
      </c>
      <c r="CR1233">
        <v>17</v>
      </c>
      <c r="CS1233">
        <v>1</v>
      </c>
      <c r="CT1233">
        <v>0</v>
      </c>
      <c r="CU1233">
        <v>35</v>
      </c>
      <c r="DA1233" s="33" t="s">
        <v>85</v>
      </c>
    </row>
    <row r="1234" spans="1:105" x14ac:dyDescent="0.25">
      <c r="A1234">
        <v>1233</v>
      </c>
      <c r="B1234">
        <v>81</v>
      </c>
      <c r="C1234" s="24" t="s">
        <v>4134</v>
      </c>
      <c r="D1234" s="12">
        <v>4.4360022384464237</v>
      </c>
      <c r="E1234" s="13">
        <v>0.27140098083322001</v>
      </c>
      <c r="F1234" s="7">
        <v>16.3448275862069</v>
      </c>
      <c r="G1234" s="7">
        <f t="shared" si="204"/>
        <v>4.1646012576132039</v>
      </c>
      <c r="H1234" s="15">
        <f t="shared" si="205"/>
        <v>4.7074032192796436</v>
      </c>
      <c r="I1234" s="11">
        <f>IFERROR(F1234/SQRT(F1234^2+U1234), "X")</f>
        <v>4.6718359974911222E-2</v>
      </c>
      <c r="J1234" s="32">
        <f>IFERROR(SQRT((1-I1234^2)/U1234), "X")</f>
        <v>2.8582962853848631E-3</v>
      </c>
      <c r="K1234" s="32">
        <f t="shared" si="206"/>
        <v>349.85876205809512</v>
      </c>
      <c r="L1234" s="8">
        <v>1</v>
      </c>
      <c r="M1234" s="9">
        <v>0</v>
      </c>
      <c r="N1234" s="8">
        <v>0</v>
      </c>
      <c r="O1234" s="9">
        <v>0</v>
      </c>
      <c r="P1234" s="9">
        <v>0</v>
      </c>
      <c r="Q1234" s="9">
        <v>1</v>
      </c>
      <c r="R1234" s="9">
        <v>0</v>
      </c>
      <c r="S1234" s="8">
        <v>122141</v>
      </c>
      <c r="T1234" s="9">
        <v>6</v>
      </c>
      <c r="U1234" s="9">
        <f t="shared" si="207"/>
        <v>122134</v>
      </c>
      <c r="V1234" s="9">
        <f>COUNTIF(B:B,B1234)</f>
        <v>62</v>
      </c>
      <c r="W1234" s="7">
        <v>14</v>
      </c>
      <c r="X1234" s="7">
        <f>BM1234-W1234-6</f>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v>0</v>
      </c>
      <c r="BU1234" s="17">
        <v>0</v>
      </c>
      <c r="BV1234">
        <v>1</v>
      </c>
      <c r="BW1234">
        <v>0</v>
      </c>
      <c r="BX1234">
        <v>0</v>
      </c>
      <c r="BY1234" s="17">
        <v>0</v>
      </c>
      <c r="BZ1234">
        <v>0</v>
      </c>
      <c r="CA1234">
        <v>0</v>
      </c>
      <c r="CB1234">
        <v>0</v>
      </c>
      <c r="CC1234">
        <v>0</v>
      </c>
      <c r="CD1234" s="17">
        <v>0</v>
      </c>
      <c r="CE1234">
        <v>1</v>
      </c>
      <c r="CF1234">
        <v>1</v>
      </c>
      <c r="CG1234">
        <v>0</v>
      </c>
      <c r="CH1234">
        <v>0</v>
      </c>
      <c r="CI1234">
        <v>1</v>
      </c>
      <c r="CJ1234">
        <v>0</v>
      </c>
      <c r="CK1234">
        <v>0</v>
      </c>
      <c r="CL1234">
        <v>0</v>
      </c>
      <c r="CM1234">
        <v>0</v>
      </c>
      <c r="CN1234">
        <v>0</v>
      </c>
      <c r="CO1234">
        <v>1</v>
      </c>
      <c r="CP1234" s="17">
        <v>0</v>
      </c>
      <c r="CQ1234">
        <v>0.52800000000000002</v>
      </c>
      <c r="CR1234">
        <v>17</v>
      </c>
      <c r="CS1234">
        <v>1</v>
      </c>
      <c r="CT1234">
        <v>0</v>
      </c>
      <c r="CU1234">
        <v>35</v>
      </c>
      <c r="DA1234" s="33" t="s">
        <v>85</v>
      </c>
    </row>
    <row r="1235" spans="1:105" x14ac:dyDescent="0.25">
      <c r="A1235">
        <v>1234</v>
      </c>
      <c r="B1235">
        <v>81</v>
      </c>
      <c r="C1235" s="24" t="s">
        <v>4134</v>
      </c>
      <c r="D1235" s="12">
        <v>4.4623295382741901</v>
      </c>
      <c r="E1235" s="13">
        <v>0.2642784265330102</v>
      </c>
      <c r="F1235" s="7">
        <v>16.884955752212392</v>
      </c>
      <c r="G1235" s="7">
        <f t="shared" si="204"/>
        <v>4.1980511117411803</v>
      </c>
      <c r="H1235" s="15">
        <f t="shared" si="205"/>
        <v>4.7266079648071999</v>
      </c>
      <c r="I1235" s="11">
        <f>IFERROR(F1235/SQRT(F1235^2+U1235), "X")</f>
        <v>4.8258668220605629E-2</v>
      </c>
      <c r="J1235" s="32">
        <f>IFERROR(SQRT((1-I1235^2)/U1235), "X")</f>
        <v>2.8580867447214023E-3</v>
      </c>
      <c r="K1235" s="32">
        <f t="shared" si="206"/>
        <v>349.88441195736942</v>
      </c>
      <c r="L1235" s="8">
        <v>1</v>
      </c>
      <c r="M1235" s="9">
        <v>0</v>
      </c>
      <c r="N1235" s="8">
        <v>0</v>
      </c>
      <c r="O1235" s="9">
        <v>0</v>
      </c>
      <c r="P1235" s="9">
        <v>0</v>
      </c>
      <c r="Q1235" s="9">
        <v>1</v>
      </c>
      <c r="R1235" s="9">
        <v>0</v>
      </c>
      <c r="S1235" s="8">
        <v>122141</v>
      </c>
      <c r="T1235" s="9">
        <v>6</v>
      </c>
      <c r="U1235" s="9">
        <f t="shared" si="207"/>
        <v>122134</v>
      </c>
      <c r="V1235" s="9">
        <f>COUNTIF(B:B,B1235)</f>
        <v>62</v>
      </c>
      <c r="W1235" s="7">
        <v>14</v>
      </c>
      <c r="X1235" s="7">
        <f>BM1235-W1235-6</f>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v>0</v>
      </c>
      <c r="BU1235" s="17">
        <v>0</v>
      </c>
      <c r="BV1235">
        <v>1</v>
      </c>
      <c r="BW1235">
        <v>0</v>
      </c>
      <c r="BX1235">
        <v>0</v>
      </c>
      <c r="BY1235" s="17">
        <v>0</v>
      </c>
      <c r="BZ1235">
        <v>0</v>
      </c>
      <c r="CA1235">
        <v>0</v>
      </c>
      <c r="CB1235">
        <v>0</v>
      </c>
      <c r="CC1235">
        <v>0</v>
      </c>
      <c r="CD1235" s="17">
        <v>0</v>
      </c>
      <c r="CE1235">
        <v>1</v>
      </c>
      <c r="CF1235">
        <v>1</v>
      </c>
      <c r="CG1235">
        <v>0</v>
      </c>
      <c r="CH1235">
        <v>0</v>
      </c>
      <c r="CI1235">
        <v>1</v>
      </c>
      <c r="CJ1235">
        <v>0</v>
      </c>
      <c r="CK1235">
        <v>0</v>
      </c>
      <c r="CL1235">
        <v>0</v>
      </c>
      <c r="CM1235">
        <v>0</v>
      </c>
      <c r="CN1235">
        <v>0</v>
      </c>
      <c r="CO1235">
        <v>1</v>
      </c>
      <c r="CP1235" s="17">
        <v>0</v>
      </c>
      <c r="CQ1235">
        <v>0.52800000000000002</v>
      </c>
      <c r="CR1235">
        <v>17</v>
      </c>
      <c r="CS1235">
        <v>1</v>
      </c>
      <c r="CT1235">
        <v>0</v>
      </c>
      <c r="CU1235">
        <v>35</v>
      </c>
      <c r="DA1235" s="33" t="s">
        <v>85</v>
      </c>
    </row>
    <row r="1236" spans="1:105" x14ac:dyDescent="0.25">
      <c r="A1236">
        <v>1235</v>
      </c>
      <c r="B1236">
        <v>81</v>
      </c>
      <c r="C1236" s="24" t="s">
        <v>4134</v>
      </c>
      <c r="D1236" s="12">
        <v>4.2643875231113793</v>
      </c>
      <c r="E1236" s="13">
        <v>0.25802124727296571</v>
      </c>
      <c r="F1236" s="7">
        <v>16.527272727272731</v>
      </c>
      <c r="G1236" s="7">
        <f t="shared" si="204"/>
        <v>4.0063662758384133</v>
      </c>
      <c r="H1236" s="15">
        <f t="shared" si="205"/>
        <v>4.5224087703843452</v>
      </c>
      <c r="I1236" s="11">
        <f>IFERROR(F1236/SQRT(F1236^2+U1236), "X")</f>
        <v>4.7238684968486849E-2</v>
      </c>
      <c r="J1236" s="32">
        <f>IFERROR(SQRT((1-I1236^2)/U1236), "X")</f>
        <v>2.8582262632197756E-3</v>
      </c>
      <c r="K1236" s="32">
        <f t="shared" si="206"/>
        <v>349.86733306183595</v>
      </c>
      <c r="L1236" s="8">
        <v>1</v>
      </c>
      <c r="M1236" s="9">
        <v>0</v>
      </c>
      <c r="N1236" s="8">
        <v>0</v>
      </c>
      <c r="O1236" s="9">
        <v>0</v>
      </c>
      <c r="P1236" s="9">
        <v>0</v>
      </c>
      <c r="Q1236" s="9">
        <v>1</v>
      </c>
      <c r="R1236" s="9">
        <v>0</v>
      </c>
      <c r="S1236" s="8">
        <v>122141</v>
      </c>
      <c r="T1236" s="9">
        <v>6</v>
      </c>
      <c r="U1236" s="9">
        <f t="shared" si="207"/>
        <v>122134</v>
      </c>
      <c r="V1236" s="9">
        <f>COUNTIF(B:B,B1236)</f>
        <v>62</v>
      </c>
      <c r="W1236" s="7">
        <v>14</v>
      </c>
      <c r="X1236" s="7">
        <f>BM1236-W1236-6</f>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v>0</v>
      </c>
      <c r="BU1236" s="17">
        <v>0</v>
      </c>
      <c r="BV1236">
        <v>1</v>
      </c>
      <c r="BW1236">
        <v>0</v>
      </c>
      <c r="BX1236">
        <v>0</v>
      </c>
      <c r="BY1236" s="17">
        <v>0</v>
      </c>
      <c r="BZ1236">
        <v>0</v>
      </c>
      <c r="CA1236">
        <v>0</v>
      </c>
      <c r="CB1236">
        <v>0</v>
      </c>
      <c r="CC1236">
        <v>0</v>
      </c>
      <c r="CD1236" s="17">
        <v>0</v>
      </c>
      <c r="CE1236">
        <v>1</v>
      </c>
      <c r="CF1236">
        <v>1</v>
      </c>
      <c r="CG1236">
        <v>0</v>
      </c>
      <c r="CH1236">
        <v>0</v>
      </c>
      <c r="CI1236">
        <v>1</v>
      </c>
      <c r="CJ1236">
        <v>0</v>
      </c>
      <c r="CK1236">
        <v>0</v>
      </c>
      <c r="CL1236">
        <v>0</v>
      </c>
      <c r="CM1236">
        <v>0</v>
      </c>
      <c r="CN1236">
        <v>0</v>
      </c>
      <c r="CO1236">
        <v>1</v>
      </c>
      <c r="CP1236" s="17">
        <v>0</v>
      </c>
      <c r="CQ1236">
        <v>0.52800000000000002</v>
      </c>
      <c r="CR1236">
        <v>17</v>
      </c>
      <c r="CS1236">
        <v>1</v>
      </c>
      <c r="CT1236">
        <v>0</v>
      </c>
      <c r="CU1236">
        <v>35</v>
      </c>
      <c r="DA1236" s="33" t="s">
        <v>85</v>
      </c>
    </row>
    <row r="1237" spans="1:105" x14ac:dyDescent="0.25">
      <c r="A1237">
        <v>1236</v>
      </c>
      <c r="B1237">
        <v>81</v>
      </c>
      <c r="C1237" s="24" t="s">
        <v>4134</v>
      </c>
      <c r="D1237" s="12">
        <v>4.9609705774644963</v>
      </c>
      <c r="E1237" s="13">
        <v>0.27161139801747602</v>
      </c>
      <c r="F1237" s="7">
        <v>18.26495726495726</v>
      </c>
      <c r="G1237" s="7">
        <f t="shared" si="204"/>
        <v>4.6893591794470204</v>
      </c>
      <c r="H1237" s="15">
        <f t="shared" si="205"/>
        <v>5.2325819754819722</v>
      </c>
      <c r="I1237" s="11">
        <f>IFERROR(F1237/SQRT(F1237^2+U1237), "X")</f>
        <v>5.2192492987033823E-2</v>
      </c>
      <c r="J1237" s="32">
        <f>IFERROR(SQRT((1-I1237^2)/U1237), "X")</f>
        <v>2.8575206735998869E-3</v>
      </c>
      <c r="K1237" s="32">
        <f t="shared" si="206"/>
        <v>349.95372360340832</v>
      </c>
      <c r="L1237" s="8">
        <v>1</v>
      </c>
      <c r="M1237" s="9">
        <v>0</v>
      </c>
      <c r="N1237" s="8">
        <v>0</v>
      </c>
      <c r="O1237" s="9">
        <v>0</v>
      </c>
      <c r="P1237" s="9">
        <v>0</v>
      </c>
      <c r="Q1237" s="9">
        <v>1</v>
      </c>
      <c r="R1237" s="9">
        <v>0</v>
      </c>
      <c r="S1237" s="8">
        <v>122141</v>
      </c>
      <c r="T1237" s="9">
        <v>6</v>
      </c>
      <c r="U1237" s="9">
        <f t="shared" si="207"/>
        <v>122134</v>
      </c>
      <c r="V1237" s="9">
        <f>COUNTIF(B:B,B1237)</f>
        <v>62</v>
      </c>
      <c r="W1237" s="7">
        <v>14</v>
      </c>
      <c r="X1237" s="7">
        <f>BM1237-W1237-6</f>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v>0</v>
      </c>
      <c r="BU1237" s="17">
        <v>0</v>
      </c>
      <c r="BV1237">
        <v>1</v>
      </c>
      <c r="BW1237">
        <v>0</v>
      </c>
      <c r="BX1237">
        <v>0</v>
      </c>
      <c r="BY1237" s="17">
        <v>0</v>
      </c>
      <c r="BZ1237">
        <v>0</v>
      </c>
      <c r="CA1237">
        <v>0</v>
      </c>
      <c r="CB1237">
        <v>0</v>
      </c>
      <c r="CC1237">
        <v>0</v>
      </c>
      <c r="CD1237" s="17">
        <v>0</v>
      </c>
      <c r="CE1237">
        <v>1</v>
      </c>
      <c r="CF1237">
        <v>1</v>
      </c>
      <c r="CG1237">
        <v>0</v>
      </c>
      <c r="CH1237">
        <v>0</v>
      </c>
      <c r="CI1237">
        <v>1</v>
      </c>
      <c r="CJ1237">
        <v>0</v>
      </c>
      <c r="CK1237">
        <v>0</v>
      </c>
      <c r="CL1237">
        <v>0</v>
      </c>
      <c r="CM1237">
        <v>0</v>
      </c>
      <c r="CN1237">
        <v>0</v>
      </c>
      <c r="CO1237">
        <v>1</v>
      </c>
      <c r="CP1237" s="17">
        <v>0</v>
      </c>
      <c r="CQ1237">
        <v>0.52800000000000002</v>
      </c>
      <c r="CR1237">
        <v>17</v>
      </c>
      <c r="CS1237">
        <v>1</v>
      </c>
      <c r="CT1237">
        <v>0</v>
      </c>
      <c r="CU1237">
        <v>35</v>
      </c>
      <c r="DA1237" s="33" t="s">
        <v>85</v>
      </c>
    </row>
    <row r="1238" spans="1:105" x14ac:dyDescent="0.25">
      <c r="A1238">
        <v>1237</v>
      </c>
      <c r="B1238">
        <v>81</v>
      </c>
      <c r="C1238" s="24" t="s">
        <v>4134</v>
      </c>
      <c r="D1238" s="12">
        <v>4.6700547956584071</v>
      </c>
      <c r="E1238" s="13">
        <v>0.26579443170497169</v>
      </c>
      <c r="F1238" s="7">
        <v>17.57017543859649</v>
      </c>
      <c r="G1238" s="7">
        <f t="shared" si="204"/>
        <v>4.4042603639534352</v>
      </c>
      <c r="H1238" s="15">
        <f t="shared" si="205"/>
        <v>4.9358492273633789</v>
      </c>
      <c r="I1238" s="11">
        <f>IFERROR(F1238/SQRT(F1238^2+U1238), "X")</f>
        <v>5.0212243875087569E-2</v>
      </c>
      <c r="J1238" s="32">
        <f>IFERROR(SQRT((1-I1238^2)/U1238), "X")</f>
        <v>2.8578111841038359E-3</v>
      </c>
      <c r="K1238" s="32">
        <f t="shared" si="206"/>
        <v>349.91814909338876</v>
      </c>
      <c r="L1238" s="8">
        <v>1</v>
      </c>
      <c r="M1238" s="9">
        <v>0</v>
      </c>
      <c r="N1238" s="8">
        <v>0</v>
      </c>
      <c r="O1238" s="9">
        <v>0</v>
      </c>
      <c r="P1238" s="9">
        <v>0</v>
      </c>
      <c r="Q1238" s="9">
        <v>1</v>
      </c>
      <c r="R1238" s="9">
        <v>0</v>
      </c>
      <c r="S1238" s="8">
        <v>122141</v>
      </c>
      <c r="T1238" s="9">
        <v>6</v>
      </c>
      <c r="U1238" s="9">
        <f t="shared" si="207"/>
        <v>122134</v>
      </c>
      <c r="V1238" s="9">
        <f>COUNTIF(B:B,B1238)</f>
        <v>62</v>
      </c>
      <c r="W1238" s="7">
        <v>14</v>
      </c>
      <c r="X1238" s="7">
        <f>BM1238-W1238-6</f>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v>0</v>
      </c>
      <c r="BU1238" s="17">
        <v>0</v>
      </c>
      <c r="BV1238">
        <v>1</v>
      </c>
      <c r="BW1238">
        <v>0</v>
      </c>
      <c r="BX1238">
        <v>0</v>
      </c>
      <c r="BY1238" s="17">
        <v>0</v>
      </c>
      <c r="BZ1238">
        <v>0</v>
      </c>
      <c r="CA1238">
        <v>0</v>
      </c>
      <c r="CB1238">
        <v>0</v>
      </c>
      <c r="CC1238">
        <v>0</v>
      </c>
      <c r="CD1238" s="17">
        <v>0</v>
      </c>
      <c r="CE1238">
        <v>1</v>
      </c>
      <c r="CF1238">
        <v>1</v>
      </c>
      <c r="CG1238">
        <v>0</v>
      </c>
      <c r="CH1238">
        <v>0</v>
      </c>
      <c r="CI1238">
        <v>1</v>
      </c>
      <c r="CJ1238">
        <v>0</v>
      </c>
      <c r="CK1238">
        <v>0</v>
      </c>
      <c r="CL1238">
        <v>0</v>
      </c>
      <c r="CM1238">
        <v>0</v>
      </c>
      <c r="CN1238">
        <v>0</v>
      </c>
      <c r="CO1238">
        <v>1</v>
      </c>
      <c r="CP1238" s="17">
        <v>0</v>
      </c>
      <c r="CQ1238">
        <v>0.52800000000000002</v>
      </c>
      <c r="CR1238">
        <v>17</v>
      </c>
      <c r="CS1238">
        <v>1</v>
      </c>
      <c r="CT1238">
        <v>0</v>
      </c>
      <c r="CU1238">
        <v>35</v>
      </c>
      <c r="DA1238" s="33" t="s">
        <v>85</v>
      </c>
    </row>
    <row r="1239" spans="1:105" x14ac:dyDescent="0.25">
      <c r="A1239">
        <v>1238</v>
      </c>
      <c r="B1239">
        <v>81</v>
      </c>
      <c r="C1239" s="24" t="s">
        <v>4134</v>
      </c>
      <c r="D1239" s="12">
        <v>4.7984431666746152</v>
      </c>
      <c r="E1239" s="13">
        <v>0.25132486033019319</v>
      </c>
      <c r="F1239" s="7">
        <v>19.092592592592592</v>
      </c>
      <c r="G1239" s="7">
        <f t="shared" si="204"/>
        <v>4.547118306344422</v>
      </c>
      <c r="H1239" s="15">
        <f t="shared" si="205"/>
        <v>5.0497680270048084</v>
      </c>
      <c r="I1239" s="11">
        <f>IFERROR(F1239/SQRT(F1239^2+U1239), "X")</f>
        <v>5.4550592502308273E-2</v>
      </c>
      <c r="J1239" s="32">
        <f>IFERROR(SQRT((1-I1239^2)/U1239), "X")</f>
        <v>2.8571600340685228E-3</v>
      </c>
      <c r="K1239" s="32">
        <f t="shared" si="206"/>
        <v>349.99789583925599</v>
      </c>
      <c r="L1239" s="8">
        <v>1</v>
      </c>
      <c r="M1239" s="9">
        <v>0</v>
      </c>
      <c r="N1239" s="8">
        <v>0</v>
      </c>
      <c r="O1239" s="9">
        <v>0</v>
      </c>
      <c r="P1239" s="9">
        <v>0</v>
      </c>
      <c r="Q1239" s="9">
        <v>1</v>
      </c>
      <c r="R1239" s="9">
        <v>0</v>
      </c>
      <c r="S1239" s="8">
        <v>122141</v>
      </c>
      <c r="T1239" s="9">
        <v>6</v>
      </c>
      <c r="U1239" s="9">
        <f t="shared" si="207"/>
        <v>122134</v>
      </c>
      <c r="V1239" s="9">
        <f>COUNTIF(B:B,B1239)</f>
        <v>62</v>
      </c>
      <c r="W1239" s="7">
        <v>14</v>
      </c>
      <c r="X1239" s="7">
        <f>BM1239-W1239-6</f>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v>0</v>
      </c>
      <c r="BU1239" s="17">
        <v>0</v>
      </c>
      <c r="BV1239">
        <v>1</v>
      </c>
      <c r="BW1239">
        <v>0</v>
      </c>
      <c r="BX1239">
        <v>0</v>
      </c>
      <c r="BY1239" s="17">
        <v>0</v>
      </c>
      <c r="BZ1239">
        <v>0</v>
      </c>
      <c r="CA1239">
        <v>0</v>
      </c>
      <c r="CB1239">
        <v>0</v>
      </c>
      <c r="CC1239">
        <v>0</v>
      </c>
      <c r="CD1239" s="17">
        <v>0</v>
      </c>
      <c r="CE1239">
        <v>1</v>
      </c>
      <c r="CF1239">
        <v>1</v>
      </c>
      <c r="CG1239">
        <v>0</v>
      </c>
      <c r="CH1239">
        <v>0</v>
      </c>
      <c r="CI1239">
        <v>1</v>
      </c>
      <c r="CJ1239">
        <v>0</v>
      </c>
      <c r="CK1239">
        <v>0</v>
      </c>
      <c r="CL1239">
        <v>0</v>
      </c>
      <c r="CM1239">
        <v>0</v>
      </c>
      <c r="CN1239">
        <v>0</v>
      </c>
      <c r="CO1239">
        <v>1</v>
      </c>
      <c r="CP1239" s="17">
        <v>0</v>
      </c>
      <c r="CQ1239">
        <v>0.52800000000000002</v>
      </c>
      <c r="CR1239">
        <v>17</v>
      </c>
      <c r="CS1239">
        <v>1</v>
      </c>
      <c r="CT1239">
        <v>0</v>
      </c>
      <c r="CU1239">
        <v>35</v>
      </c>
      <c r="DA1239" s="33" t="s">
        <v>85</v>
      </c>
    </row>
    <row r="1240" spans="1:105" x14ac:dyDescent="0.25">
      <c r="A1240">
        <v>1239</v>
      </c>
      <c r="B1240">
        <v>81</v>
      </c>
      <c r="C1240" s="24" t="s">
        <v>4134</v>
      </c>
      <c r="D1240" s="12">
        <v>4.3634993163400804</v>
      </c>
      <c r="E1240" s="13">
        <v>0.28574713719457318</v>
      </c>
      <c r="F1240" s="7">
        <v>15.27049180327869</v>
      </c>
      <c r="G1240" s="7">
        <f t="shared" si="204"/>
        <v>4.0777521791455076</v>
      </c>
      <c r="H1240" s="15">
        <f t="shared" si="205"/>
        <v>4.6492464535346532</v>
      </c>
      <c r="I1240" s="11">
        <f>IFERROR(F1240/SQRT(F1240^2+U1240), "X")</f>
        <v>4.3653647209319503E-2</v>
      </c>
      <c r="J1240" s="32">
        <f>IFERROR(SQRT((1-I1240^2)/U1240), "X")</f>
        <v>2.8586929466113682E-3</v>
      </c>
      <c r="K1240" s="32">
        <f t="shared" si="206"/>
        <v>349.81021700332593</v>
      </c>
      <c r="L1240" s="8">
        <v>1</v>
      </c>
      <c r="M1240" s="9">
        <v>0</v>
      </c>
      <c r="N1240" s="8">
        <v>0</v>
      </c>
      <c r="O1240" s="9">
        <v>0</v>
      </c>
      <c r="P1240" s="9">
        <v>0</v>
      </c>
      <c r="Q1240" s="9">
        <v>1</v>
      </c>
      <c r="R1240" s="9">
        <v>0</v>
      </c>
      <c r="S1240" s="8">
        <v>122141</v>
      </c>
      <c r="T1240" s="9">
        <v>6</v>
      </c>
      <c r="U1240" s="9">
        <f t="shared" si="207"/>
        <v>122134</v>
      </c>
      <c r="V1240" s="9">
        <f>COUNTIF(B:B,B1240)</f>
        <v>62</v>
      </c>
      <c r="W1240" s="7">
        <v>14</v>
      </c>
      <c r="X1240" s="7">
        <f>BM1240-W1240-6</f>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v>0</v>
      </c>
      <c r="BU1240" s="17">
        <v>0</v>
      </c>
      <c r="BV1240">
        <v>1</v>
      </c>
      <c r="BW1240">
        <v>0</v>
      </c>
      <c r="BX1240">
        <v>0</v>
      </c>
      <c r="BY1240" s="17">
        <v>0</v>
      </c>
      <c r="BZ1240">
        <v>0</v>
      </c>
      <c r="CA1240">
        <v>0</v>
      </c>
      <c r="CB1240">
        <v>0</v>
      </c>
      <c r="CC1240">
        <v>0</v>
      </c>
      <c r="CD1240" s="17">
        <v>0</v>
      </c>
      <c r="CE1240">
        <v>1</v>
      </c>
      <c r="CF1240">
        <v>1</v>
      </c>
      <c r="CG1240">
        <v>0</v>
      </c>
      <c r="CH1240">
        <v>0</v>
      </c>
      <c r="CI1240">
        <v>1</v>
      </c>
      <c r="CJ1240">
        <v>0</v>
      </c>
      <c r="CK1240">
        <v>0</v>
      </c>
      <c r="CL1240">
        <v>0</v>
      </c>
      <c r="CM1240">
        <v>0</v>
      </c>
      <c r="CN1240">
        <v>0</v>
      </c>
      <c r="CO1240">
        <v>1</v>
      </c>
      <c r="CP1240" s="17">
        <v>0</v>
      </c>
      <c r="CQ1240">
        <v>0.52800000000000002</v>
      </c>
      <c r="CR1240">
        <v>17</v>
      </c>
      <c r="CS1240">
        <v>1</v>
      </c>
      <c r="CT1240">
        <v>0</v>
      </c>
      <c r="CU1240">
        <v>35</v>
      </c>
      <c r="DA1240" s="33" t="s">
        <v>85</v>
      </c>
    </row>
    <row r="1241" spans="1:105" x14ac:dyDescent="0.25">
      <c r="A1241">
        <v>1240</v>
      </c>
      <c r="B1241">
        <v>81</v>
      </c>
      <c r="C1241" s="24" t="s">
        <v>4134</v>
      </c>
      <c r="D1241" s="12">
        <v>5.0581257796572956</v>
      </c>
      <c r="E1241" s="13">
        <v>0.26194693542679848</v>
      </c>
      <c r="F1241" s="7">
        <v>19.309734513274339</v>
      </c>
      <c r="G1241" s="7">
        <f t="shared" si="204"/>
        <v>4.7961788442304973</v>
      </c>
      <c r="H1241" s="15">
        <f t="shared" si="205"/>
        <v>5.3200727150840939</v>
      </c>
      <c r="I1241" s="11">
        <f>IFERROR(F1241/SQRT(F1241^2+U1241), "X")</f>
        <v>5.516912400749506E-2</v>
      </c>
      <c r="J1241" s="32">
        <f>IFERROR(SQRT((1-I1241^2)/U1241), "X")</f>
        <v>2.8570627923221546E-3</v>
      </c>
      <c r="K1241" s="32">
        <f t="shared" si="206"/>
        <v>350.0098082153886</v>
      </c>
      <c r="L1241" s="8">
        <v>1</v>
      </c>
      <c r="M1241" s="9">
        <v>0</v>
      </c>
      <c r="N1241" s="8">
        <v>0</v>
      </c>
      <c r="O1241" s="9">
        <v>0</v>
      </c>
      <c r="P1241" s="9">
        <v>0</v>
      </c>
      <c r="Q1241" s="9">
        <v>1</v>
      </c>
      <c r="R1241" s="9">
        <v>0</v>
      </c>
      <c r="S1241" s="8">
        <v>122141</v>
      </c>
      <c r="T1241" s="9">
        <v>6</v>
      </c>
      <c r="U1241" s="9">
        <f t="shared" si="207"/>
        <v>122134</v>
      </c>
      <c r="V1241" s="9">
        <f>COUNTIF(B:B,B1241)</f>
        <v>62</v>
      </c>
      <c r="W1241" s="7">
        <v>14</v>
      </c>
      <c r="X1241" s="7">
        <f>BM1241-W1241-6</f>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v>0</v>
      </c>
      <c r="BU1241" s="17">
        <v>0</v>
      </c>
      <c r="BV1241">
        <v>1</v>
      </c>
      <c r="BW1241">
        <v>0</v>
      </c>
      <c r="BX1241">
        <v>0</v>
      </c>
      <c r="BY1241" s="17">
        <v>0</v>
      </c>
      <c r="BZ1241">
        <v>0</v>
      </c>
      <c r="CA1241">
        <v>0</v>
      </c>
      <c r="CB1241">
        <v>0</v>
      </c>
      <c r="CC1241">
        <v>0</v>
      </c>
      <c r="CD1241" s="17">
        <v>0</v>
      </c>
      <c r="CE1241">
        <v>1</v>
      </c>
      <c r="CF1241">
        <v>1</v>
      </c>
      <c r="CG1241">
        <v>0</v>
      </c>
      <c r="CH1241">
        <v>0</v>
      </c>
      <c r="CI1241">
        <v>1</v>
      </c>
      <c r="CJ1241">
        <v>0</v>
      </c>
      <c r="CK1241">
        <v>0</v>
      </c>
      <c r="CL1241">
        <v>0</v>
      </c>
      <c r="CM1241">
        <v>0</v>
      </c>
      <c r="CN1241">
        <v>0</v>
      </c>
      <c r="CO1241">
        <v>1</v>
      </c>
      <c r="CP1241" s="17">
        <v>0</v>
      </c>
      <c r="CQ1241">
        <v>0.52800000000000002</v>
      </c>
      <c r="CR1241">
        <v>17</v>
      </c>
      <c r="CS1241">
        <v>1</v>
      </c>
      <c r="CT1241">
        <v>0</v>
      </c>
      <c r="CU1241">
        <v>35</v>
      </c>
      <c r="DA1241" s="33" t="s">
        <v>85</v>
      </c>
    </row>
    <row r="1242" spans="1:105" x14ac:dyDescent="0.25">
      <c r="A1242">
        <v>1241</v>
      </c>
      <c r="B1242">
        <v>81</v>
      </c>
      <c r="C1242" s="24" t="s">
        <v>4134</v>
      </c>
      <c r="D1242" s="12">
        <v>5.030086407540324</v>
      </c>
      <c r="E1242" s="13">
        <v>0.27133246181752779</v>
      </c>
      <c r="F1242" s="7">
        <v>18.53846153846154</v>
      </c>
      <c r="G1242" s="7">
        <f t="shared" si="204"/>
        <v>4.7587539457227965</v>
      </c>
      <c r="H1242" s="15">
        <f t="shared" si="205"/>
        <v>5.3014188693578514</v>
      </c>
      <c r="I1242" s="11">
        <f>IFERROR(F1242/SQRT(F1242^2+U1242), "X")</f>
        <v>5.2971860208563537E-2</v>
      </c>
      <c r="J1242" s="32">
        <f>IFERROR(SQRT((1-I1242^2)/U1242), "X")</f>
        <v>2.8574032477648378E-3</v>
      </c>
      <c r="K1242" s="32">
        <f t="shared" si="206"/>
        <v>349.96810505560791</v>
      </c>
      <c r="L1242" s="8">
        <v>1</v>
      </c>
      <c r="M1242" s="9">
        <v>0</v>
      </c>
      <c r="N1242" s="8">
        <v>0</v>
      </c>
      <c r="O1242" s="9">
        <v>0</v>
      </c>
      <c r="P1242" s="9">
        <v>0</v>
      </c>
      <c r="Q1242" s="9">
        <v>1</v>
      </c>
      <c r="R1242" s="9">
        <v>0</v>
      </c>
      <c r="S1242" s="8">
        <v>122141</v>
      </c>
      <c r="T1242" s="9">
        <v>6</v>
      </c>
      <c r="U1242" s="9">
        <f t="shared" si="207"/>
        <v>122134</v>
      </c>
      <c r="V1242" s="9">
        <f>COUNTIF(B:B,B1242)</f>
        <v>62</v>
      </c>
      <c r="W1242" s="7">
        <v>14</v>
      </c>
      <c r="X1242" s="7">
        <f>BM1242-W1242-6</f>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v>0</v>
      </c>
      <c r="BU1242" s="17">
        <v>0</v>
      </c>
      <c r="BV1242">
        <v>1</v>
      </c>
      <c r="BW1242">
        <v>0</v>
      </c>
      <c r="BX1242">
        <v>0</v>
      </c>
      <c r="BY1242" s="17">
        <v>0</v>
      </c>
      <c r="BZ1242">
        <v>0</v>
      </c>
      <c r="CA1242">
        <v>0</v>
      </c>
      <c r="CB1242">
        <v>0</v>
      </c>
      <c r="CC1242">
        <v>0</v>
      </c>
      <c r="CD1242" s="17">
        <v>0</v>
      </c>
      <c r="CE1242">
        <v>1</v>
      </c>
      <c r="CF1242">
        <v>1</v>
      </c>
      <c r="CG1242">
        <v>0</v>
      </c>
      <c r="CH1242">
        <v>0</v>
      </c>
      <c r="CI1242">
        <v>1</v>
      </c>
      <c r="CJ1242">
        <v>0</v>
      </c>
      <c r="CK1242">
        <v>0</v>
      </c>
      <c r="CL1242">
        <v>0</v>
      </c>
      <c r="CM1242">
        <v>0</v>
      </c>
      <c r="CN1242">
        <v>0</v>
      </c>
      <c r="CO1242">
        <v>1</v>
      </c>
      <c r="CP1242" s="17">
        <v>0</v>
      </c>
      <c r="CQ1242">
        <v>0.52800000000000002</v>
      </c>
      <c r="CR1242">
        <v>17</v>
      </c>
      <c r="CS1242">
        <v>1</v>
      </c>
      <c r="CT1242">
        <v>0</v>
      </c>
      <c r="CU1242">
        <v>35</v>
      </c>
      <c r="DA1242" s="33" t="s">
        <v>85</v>
      </c>
    </row>
    <row r="1243" spans="1:105" x14ac:dyDescent="0.25">
      <c r="A1243">
        <v>1242</v>
      </c>
      <c r="B1243">
        <v>81</v>
      </c>
      <c r="C1243" s="24" t="s">
        <v>4134</v>
      </c>
      <c r="D1243" s="12">
        <v>5.0624375371012498</v>
      </c>
      <c r="E1243" s="13">
        <v>0.27583794272667073</v>
      </c>
      <c r="F1243" s="7">
        <v>18.352941176470591</v>
      </c>
      <c r="G1243" s="7">
        <f t="shared" si="204"/>
        <v>4.7865995943745787</v>
      </c>
      <c r="H1243" s="15">
        <f t="shared" si="205"/>
        <v>5.3382754798279208</v>
      </c>
      <c r="I1243" s="11">
        <f>IFERROR(F1243/SQRT(F1243^2+U1243), "X")</f>
        <v>5.2443219019240539E-2</v>
      </c>
      <c r="J1243" s="32">
        <f>IFERROR(SQRT((1-I1243^2)/U1243), "X")</f>
        <v>2.8574830875868237E-3</v>
      </c>
      <c r="K1243" s="32">
        <f t="shared" si="206"/>
        <v>349.95832673309405</v>
      </c>
      <c r="L1243" s="8">
        <v>1</v>
      </c>
      <c r="M1243" s="9">
        <v>0</v>
      </c>
      <c r="N1243" s="8">
        <v>0</v>
      </c>
      <c r="O1243" s="9">
        <v>0</v>
      </c>
      <c r="P1243" s="9">
        <v>0</v>
      </c>
      <c r="Q1243" s="9">
        <v>1</v>
      </c>
      <c r="R1243" s="9">
        <v>0</v>
      </c>
      <c r="S1243" s="8">
        <v>122141</v>
      </c>
      <c r="T1243" s="9">
        <v>6</v>
      </c>
      <c r="U1243" s="9">
        <f t="shared" si="207"/>
        <v>122134</v>
      </c>
      <c r="V1243" s="9">
        <f>COUNTIF(B:B,B1243)</f>
        <v>62</v>
      </c>
      <c r="W1243" s="7">
        <v>14</v>
      </c>
      <c r="X1243" s="7">
        <f>BM1243-W1243-6</f>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v>0</v>
      </c>
      <c r="BU1243" s="17">
        <v>0</v>
      </c>
      <c r="BV1243">
        <v>1</v>
      </c>
      <c r="BW1243">
        <v>0</v>
      </c>
      <c r="BX1243">
        <v>0</v>
      </c>
      <c r="BY1243" s="17">
        <v>0</v>
      </c>
      <c r="BZ1243">
        <v>0</v>
      </c>
      <c r="CA1243">
        <v>0</v>
      </c>
      <c r="CB1243">
        <v>0</v>
      </c>
      <c r="CC1243">
        <v>0</v>
      </c>
      <c r="CD1243" s="17">
        <v>0</v>
      </c>
      <c r="CE1243">
        <v>1</v>
      </c>
      <c r="CF1243">
        <v>1</v>
      </c>
      <c r="CG1243">
        <v>0</v>
      </c>
      <c r="CH1243">
        <v>0</v>
      </c>
      <c r="CI1243">
        <v>1</v>
      </c>
      <c r="CJ1243">
        <v>0</v>
      </c>
      <c r="CK1243">
        <v>0</v>
      </c>
      <c r="CL1243">
        <v>0</v>
      </c>
      <c r="CM1243">
        <v>0</v>
      </c>
      <c r="CN1243">
        <v>0</v>
      </c>
      <c r="CO1243">
        <v>1</v>
      </c>
      <c r="CP1243" s="17">
        <v>0</v>
      </c>
      <c r="CQ1243">
        <v>0.52800000000000002</v>
      </c>
      <c r="CR1243">
        <v>17</v>
      </c>
      <c r="CS1243">
        <v>1</v>
      </c>
      <c r="CT1243">
        <v>0</v>
      </c>
      <c r="CU1243">
        <v>35</v>
      </c>
      <c r="DA1243" s="33" t="s">
        <v>85</v>
      </c>
    </row>
    <row r="1244" spans="1:105" x14ac:dyDescent="0.25">
      <c r="A1244">
        <v>1243</v>
      </c>
      <c r="B1244">
        <v>81</v>
      </c>
      <c r="C1244" s="24" t="s">
        <v>4134</v>
      </c>
      <c r="D1244" s="12">
        <v>4.7223375566132431</v>
      </c>
      <c r="E1244" s="13">
        <v>0.27956611089964928</v>
      </c>
      <c r="F1244" s="7">
        <v>16.891666666666669</v>
      </c>
      <c r="G1244" s="7">
        <f t="shared" si="204"/>
        <v>4.4427714457135936</v>
      </c>
      <c r="H1244" s="15">
        <f t="shared" si="205"/>
        <v>5.0019036675128925</v>
      </c>
      <c r="I1244" s="11">
        <f>IFERROR(F1244/SQRT(F1244^2+U1244), "X")</f>
        <v>4.8277803900521526E-2</v>
      </c>
      <c r="J1244" s="32">
        <f>IFERROR(SQRT((1-I1244^2)/U1244), "X")</f>
        <v>2.8580840986988567E-3</v>
      </c>
      <c r="K1244" s="32">
        <f t="shared" si="206"/>
        <v>349.88473588137248</v>
      </c>
      <c r="L1244" s="8">
        <v>1</v>
      </c>
      <c r="M1244" s="9">
        <v>0</v>
      </c>
      <c r="N1244" s="8">
        <v>0</v>
      </c>
      <c r="O1244" s="9">
        <v>0</v>
      </c>
      <c r="P1244" s="9">
        <v>0</v>
      </c>
      <c r="Q1244" s="9">
        <v>1</v>
      </c>
      <c r="R1244" s="9">
        <v>0</v>
      </c>
      <c r="S1244" s="8">
        <v>122141</v>
      </c>
      <c r="T1244" s="9">
        <v>6</v>
      </c>
      <c r="U1244" s="9">
        <f t="shared" si="207"/>
        <v>122134</v>
      </c>
      <c r="V1244" s="9">
        <f>COUNTIF(B:B,B1244)</f>
        <v>62</v>
      </c>
      <c r="W1244" s="7">
        <v>14</v>
      </c>
      <c r="X1244" s="7">
        <f>BM1244-W1244-6</f>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v>0</v>
      </c>
      <c r="BU1244" s="17">
        <v>0</v>
      </c>
      <c r="BV1244">
        <v>1</v>
      </c>
      <c r="BW1244">
        <v>0</v>
      </c>
      <c r="BX1244">
        <v>0</v>
      </c>
      <c r="BY1244" s="17">
        <v>0</v>
      </c>
      <c r="BZ1244">
        <v>0</v>
      </c>
      <c r="CA1244">
        <v>0</v>
      </c>
      <c r="CB1244">
        <v>0</v>
      </c>
      <c r="CC1244">
        <v>0</v>
      </c>
      <c r="CD1244" s="17">
        <v>0</v>
      </c>
      <c r="CE1244">
        <v>1</v>
      </c>
      <c r="CF1244">
        <v>1</v>
      </c>
      <c r="CG1244">
        <v>0</v>
      </c>
      <c r="CH1244">
        <v>0</v>
      </c>
      <c r="CI1244">
        <v>1</v>
      </c>
      <c r="CJ1244">
        <v>0</v>
      </c>
      <c r="CK1244">
        <v>0</v>
      </c>
      <c r="CL1244">
        <v>0</v>
      </c>
      <c r="CM1244">
        <v>0</v>
      </c>
      <c r="CN1244">
        <v>0</v>
      </c>
      <c r="CO1244">
        <v>1</v>
      </c>
      <c r="CP1244" s="17">
        <v>0</v>
      </c>
      <c r="CQ1244">
        <v>0.52800000000000002</v>
      </c>
      <c r="CR1244">
        <v>17</v>
      </c>
      <c r="CS1244">
        <v>1</v>
      </c>
      <c r="CT1244">
        <v>0</v>
      </c>
      <c r="CU1244">
        <v>35</v>
      </c>
      <c r="DA1244" s="33" t="s">
        <v>85</v>
      </c>
    </row>
    <row r="1245" spans="1:105" x14ac:dyDescent="0.25">
      <c r="A1245">
        <v>1244</v>
      </c>
      <c r="B1245">
        <v>81</v>
      </c>
      <c r="C1245" s="24" t="s">
        <v>4134</v>
      </c>
      <c r="D1245" s="12">
        <v>4.954483964154055</v>
      </c>
      <c r="E1245" s="13">
        <v>0.28556772614383719</v>
      </c>
      <c r="F1245" s="7">
        <v>17.349593495934961</v>
      </c>
      <c r="G1245" s="7">
        <f t="shared" si="204"/>
        <v>4.668916238010218</v>
      </c>
      <c r="H1245" s="15">
        <f t="shared" si="205"/>
        <v>5.240051690297892</v>
      </c>
      <c r="I1245" s="11">
        <f>IFERROR(F1245/SQRT(F1245^2+U1245), "X")</f>
        <v>4.9583421962811534E-2</v>
      </c>
      <c r="J1245" s="32">
        <f>IFERROR(SQRT((1-I1245^2)/U1245), "X")</f>
        <v>2.8579010784563347E-3</v>
      </c>
      <c r="K1245" s="32">
        <f t="shared" si="206"/>
        <v>349.90714253137816</v>
      </c>
      <c r="L1245" s="8">
        <v>1</v>
      </c>
      <c r="M1245" s="9">
        <v>0</v>
      </c>
      <c r="N1245" s="8">
        <v>0</v>
      </c>
      <c r="O1245" s="9">
        <v>0</v>
      </c>
      <c r="P1245" s="9">
        <v>0</v>
      </c>
      <c r="Q1245" s="9">
        <v>1</v>
      </c>
      <c r="R1245" s="9">
        <v>0</v>
      </c>
      <c r="S1245" s="8">
        <v>122141</v>
      </c>
      <c r="T1245" s="9">
        <v>6</v>
      </c>
      <c r="U1245" s="9">
        <f t="shared" si="207"/>
        <v>122134</v>
      </c>
      <c r="V1245" s="9">
        <f>COUNTIF(B:B,B1245)</f>
        <v>62</v>
      </c>
      <c r="W1245" s="7">
        <v>14</v>
      </c>
      <c r="X1245" s="7">
        <f>BM1245-W1245-6</f>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v>0</v>
      </c>
      <c r="BU1245" s="17">
        <v>0</v>
      </c>
      <c r="BV1245">
        <v>1</v>
      </c>
      <c r="BW1245">
        <v>0</v>
      </c>
      <c r="BX1245">
        <v>0</v>
      </c>
      <c r="BY1245" s="17">
        <v>0</v>
      </c>
      <c r="BZ1245">
        <v>0</v>
      </c>
      <c r="CA1245">
        <v>0</v>
      </c>
      <c r="CB1245">
        <v>0</v>
      </c>
      <c r="CC1245">
        <v>0</v>
      </c>
      <c r="CD1245" s="17">
        <v>0</v>
      </c>
      <c r="CE1245">
        <v>1</v>
      </c>
      <c r="CF1245">
        <v>1</v>
      </c>
      <c r="CG1245">
        <v>0</v>
      </c>
      <c r="CH1245">
        <v>0</v>
      </c>
      <c r="CI1245">
        <v>1</v>
      </c>
      <c r="CJ1245">
        <v>0</v>
      </c>
      <c r="CK1245">
        <v>0</v>
      </c>
      <c r="CL1245">
        <v>0</v>
      </c>
      <c r="CM1245">
        <v>0</v>
      </c>
      <c r="CN1245">
        <v>0</v>
      </c>
      <c r="CO1245">
        <v>1</v>
      </c>
      <c r="CP1245" s="17">
        <v>0</v>
      </c>
      <c r="CQ1245">
        <v>0.52800000000000002</v>
      </c>
      <c r="CR1245">
        <v>17</v>
      </c>
      <c r="CS1245">
        <v>1</v>
      </c>
      <c r="CT1245">
        <v>0</v>
      </c>
      <c r="CU1245">
        <v>35</v>
      </c>
      <c r="DA1245" s="33" t="s">
        <v>85</v>
      </c>
    </row>
    <row r="1246" spans="1:105" x14ac:dyDescent="0.25">
      <c r="A1246">
        <v>1245</v>
      </c>
      <c r="B1246">
        <v>81</v>
      </c>
      <c r="C1246" s="24" t="s">
        <v>4134</v>
      </c>
      <c r="D1246" s="12">
        <v>4.922032843381019</v>
      </c>
      <c r="E1246" s="13">
        <v>0.27873711241421528</v>
      </c>
      <c r="F1246" s="7">
        <v>17.658333333333331</v>
      </c>
      <c r="G1246" s="7">
        <f t="shared" si="204"/>
        <v>4.6432957309668037</v>
      </c>
      <c r="H1246" s="15">
        <f t="shared" si="205"/>
        <v>5.2007699557952343</v>
      </c>
      <c r="I1246" s="11">
        <f>IFERROR(F1246/SQRT(F1246^2+U1246), "X")</f>
        <v>5.0463542510988793E-2</v>
      </c>
      <c r="J1246" s="32">
        <f>IFERROR(SQRT((1-I1246^2)/U1246), "X")</f>
        <v>2.8577749416322114E-3</v>
      </c>
      <c r="K1246" s="32">
        <f t="shared" si="206"/>
        <v>349.92258677614842</v>
      </c>
      <c r="L1246" s="8">
        <v>1</v>
      </c>
      <c r="M1246" s="9">
        <v>0</v>
      </c>
      <c r="N1246" s="8">
        <v>0</v>
      </c>
      <c r="O1246" s="9">
        <v>0</v>
      </c>
      <c r="P1246" s="9">
        <v>0</v>
      </c>
      <c r="Q1246" s="9">
        <v>1</v>
      </c>
      <c r="R1246" s="9">
        <v>0</v>
      </c>
      <c r="S1246" s="8">
        <v>122141</v>
      </c>
      <c r="T1246" s="9">
        <v>6</v>
      </c>
      <c r="U1246" s="9">
        <f t="shared" si="207"/>
        <v>122134</v>
      </c>
      <c r="V1246" s="9">
        <f>COUNTIF(B:B,B1246)</f>
        <v>62</v>
      </c>
      <c r="W1246" s="7">
        <v>14</v>
      </c>
      <c r="X1246" s="7">
        <f>BM1246-W1246-6</f>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v>0</v>
      </c>
      <c r="BU1246" s="17">
        <v>0</v>
      </c>
      <c r="BV1246">
        <v>1</v>
      </c>
      <c r="BW1246">
        <v>0</v>
      </c>
      <c r="BX1246">
        <v>0</v>
      </c>
      <c r="BY1246" s="17">
        <v>0</v>
      </c>
      <c r="BZ1246">
        <v>0</v>
      </c>
      <c r="CA1246">
        <v>0</v>
      </c>
      <c r="CB1246">
        <v>0</v>
      </c>
      <c r="CC1246">
        <v>0</v>
      </c>
      <c r="CD1246" s="17">
        <v>0</v>
      </c>
      <c r="CE1246">
        <v>1</v>
      </c>
      <c r="CF1246">
        <v>1</v>
      </c>
      <c r="CG1246">
        <v>0</v>
      </c>
      <c r="CH1246">
        <v>0</v>
      </c>
      <c r="CI1246">
        <v>1</v>
      </c>
      <c r="CJ1246">
        <v>0</v>
      </c>
      <c r="CK1246">
        <v>0</v>
      </c>
      <c r="CL1246">
        <v>0</v>
      </c>
      <c r="CM1246">
        <v>0</v>
      </c>
      <c r="CN1246">
        <v>0</v>
      </c>
      <c r="CO1246">
        <v>1</v>
      </c>
      <c r="CP1246" s="17">
        <v>0</v>
      </c>
      <c r="CQ1246">
        <v>0.52800000000000002</v>
      </c>
      <c r="CR1246">
        <v>17</v>
      </c>
      <c r="CS1246">
        <v>1</v>
      </c>
      <c r="CT1246">
        <v>0</v>
      </c>
      <c r="CU1246">
        <v>35</v>
      </c>
      <c r="DA1246" s="33" t="s">
        <v>85</v>
      </c>
    </row>
    <row r="1247" spans="1:105" x14ac:dyDescent="0.25">
      <c r="A1247">
        <v>1246</v>
      </c>
      <c r="B1247">
        <v>81</v>
      </c>
      <c r="C1247" s="24" t="s">
        <v>4134</v>
      </c>
      <c r="D1247" s="12">
        <v>5.5484096354667223</v>
      </c>
      <c r="E1247" s="13">
        <v>0.31527669848981371</v>
      </c>
      <c r="F1247" s="7">
        <v>17.5985401459854</v>
      </c>
      <c r="G1247" s="7">
        <f t="shared" si="204"/>
        <v>5.2331329369769088</v>
      </c>
      <c r="H1247" s="15">
        <f t="shared" si="205"/>
        <v>5.8636863339565357</v>
      </c>
      <c r="I1247" s="11">
        <f>IFERROR(F1247/SQRT(F1247^2+U1247), "X")</f>
        <v>5.0293099982608599E-2</v>
      </c>
      <c r="J1247" s="32">
        <f>IFERROR(SQRT((1-I1247^2)/U1247), "X")</f>
        <v>2.8577995427695475E-3</v>
      </c>
      <c r="K1247" s="32">
        <f t="shared" si="206"/>
        <v>349.9195744957259</v>
      </c>
      <c r="L1247" s="8">
        <v>1</v>
      </c>
      <c r="M1247" s="9">
        <v>0</v>
      </c>
      <c r="N1247" s="8">
        <v>0</v>
      </c>
      <c r="O1247" s="9">
        <v>0</v>
      </c>
      <c r="P1247" s="9">
        <v>0</v>
      </c>
      <c r="Q1247" s="9">
        <v>1</v>
      </c>
      <c r="R1247" s="9">
        <v>0</v>
      </c>
      <c r="S1247" s="8">
        <v>122141</v>
      </c>
      <c r="T1247" s="9">
        <v>6</v>
      </c>
      <c r="U1247" s="9">
        <f t="shared" si="207"/>
        <v>122134</v>
      </c>
      <c r="V1247" s="9">
        <f>COUNTIF(B:B,B1247)</f>
        <v>62</v>
      </c>
      <c r="W1247" s="7">
        <v>14</v>
      </c>
      <c r="X1247" s="7">
        <f>BM1247-W1247-6</f>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v>0</v>
      </c>
      <c r="BU1247" s="17">
        <v>0</v>
      </c>
      <c r="BV1247">
        <v>1</v>
      </c>
      <c r="BW1247">
        <v>0</v>
      </c>
      <c r="BX1247">
        <v>0</v>
      </c>
      <c r="BY1247" s="17">
        <v>0</v>
      </c>
      <c r="BZ1247">
        <v>0</v>
      </c>
      <c r="CA1247">
        <v>0</v>
      </c>
      <c r="CB1247">
        <v>0</v>
      </c>
      <c r="CC1247">
        <v>0</v>
      </c>
      <c r="CD1247" s="17">
        <v>0</v>
      </c>
      <c r="CE1247">
        <v>1</v>
      </c>
      <c r="CF1247">
        <v>1</v>
      </c>
      <c r="CG1247">
        <v>0</v>
      </c>
      <c r="CH1247">
        <v>0</v>
      </c>
      <c r="CI1247">
        <v>1</v>
      </c>
      <c r="CJ1247">
        <v>0</v>
      </c>
      <c r="CK1247">
        <v>0</v>
      </c>
      <c r="CL1247">
        <v>0</v>
      </c>
      <c r="CM1247">
        <v>0</v>
      </c>
      <c r="CN1247">
        <v>0</v>
      </c>
      <c r="CO1247">
        <v>1</v>
      </c>
      <c r="CP1247" s="17">
        <v>0</v>
      </c>
      <c r="CQ1247">
        <v>0.52800000000000002</v>
      </c>
      <c r="CR1247">
        <v>17</v>
      </c>
      <c r="CS1247">
        <v>1</v>
      </c>
      <c r="CT1247">
        <v>0</v>
      </c>
      <c r="CU1247">
        <v>35</v>
      </c>
      <c r="DA1247" s="33" t="s">
        <v>85</v>
      </c>
    </row>
    <row r="1248" spans="1:105" x14ac:dyDescent="0.25">
      <c r="A1248">
        <v>1247</v>
      </c>
      <c r="B1248">
        <v>81</v>
      </c>
      <c r="C1248" s="24" t="s">
        <v>4134</v>
      </c>
      <c r="D1248" s="12">
        <v>5.2752091638231802</v>
      </c>
      <c r="E1248" s="13">
        <v>0.31424811488390381</v>
      </c>
      <c r="F1248" s="7">
        <v>16.786764705882359</v>
      </c>
      <c r="G1248" s="7">
        <f t="shared" si="204"/>
        <v>4.9609610489392768</v>
      </c>
      <c r="H1248" s="15">
        <f t="shared" si="205"/>
        <v>5.5894572787070835</v>
      </c>
      <c r="I1248" s="11">
        <f>IFERROR(F1248/SQRT(F1248^2+U1248), "X")</f>
        <v>4.7978677594484952E-2</v>
      </c>
      <c r="J1248" s="32">
        <f>IFERROR(SQRT((1-I1248^2)/U1248), "X")</f>
        <v>2.8581253407139518E-3</v>
      </c>
      <c r="K1248" s="32">
        <f t="shared" si="206"/>
        <v>349.87968713443576</v>
      </c>
      <c r="L1248" s="8">
        <v>1</v>
      </c>
      <c r="M1248" s="9">
        <v>0</v>
      </c>
      <c r="N1248" s="8">
        <v>0</v>
      </c>
      <c r="O1248" s="9">
        <v>0</v>
      </c>
      <c r="P1248" s="9">
        <v>0</v>
      </c>
      <c r="Q1248" s="9">
        <v>1</v>
      </c>
      <c r="R1248" s="9">
        <v>0</v>
      </c>
      <c r="S1248" s="8">
        <v>122141</v>
      </c>
      <c r="T1248" s="9">
        <v>6</v>
      </c>
      <c r="U1248" s="9">
        <f t="shared" si="207"/>
        <v>122134</v>
      </c>
      <c r="V1248" s="9">
        <f>COUNTIF(B:B,B1248)</f>
        <v>62</v>
      </c>
      <c r="W1248" s="7">
        <v>14</v>
      </c>
      <c r="X1248" s="7">
        <f>BM1248-W1248-6</f>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v>0</v>
      </c>
      <c r="BU1248" s="17">
        <v>0</v>
      </c>
      <c r="BV1248">
        <v>1</v>
      </c>
      <c r="BW1248">
        <v>0</v>
      </c>
      <c r="BX1248">
        <v>0</v>
      </c>
      <c r="BY1248" s="17">
        <v>0</v>
      </c>
      <c r="BZ1248">
        <v>0</v>
      </c>
      <c r="CA1248">
        <v>0</v>
      </c>
      <c r="CB1248">
        <v>0</v>
      </c>
      <c r="CC1248">
        <v>0</v>
      </c>
      <c r="CD1248" s="17">
        <v>0</v>
      </c>
      <c r="CE1248">
        <v>1</v>
      </c>
      <c r="CF1248">
        <v>1</v>
      </c>
      <c r="CG1248">
        <v>0</v>
      </c>
      <c r="CH1248">
        <v>0</v>
      </c>
      <c r="CI1248">
        <v>1</v>
      </c>
      <c r="CJ1248">
        <v>0</v>
      </c>
      <c r="CK1248">
        <v>0</v>
      </c>
      <c r="CL1248">
        <v>0</v>
      </c>
      <c r="CM1248">
        <v>0</v>
      </c>
      <c r="CN1248">
        <v>0</v>
      </c>
      <c r="CO1248">
        <v>1</v>
      </c>
      <c r="CP1248" s="17">
        <v>0</v>
      </c>
      <c r="CQ1248">
        <v>0.52800000000000002</v>
      </c>
      <c r="CR1248">
        <v>17</v>
      </c>
      <c r="CS1248">
        <v>1</v>
      </c>
      <c r="CT1248">
        <v>0</v>
      </c>
      <c r="CU1248">
        <v>35</v>
      </c>
      <c r="DA1248" s="33" t="s">
        <v>85</v>
      </c>
    </row>
    <row r="1249" spans="1:105" x14ac:dyDescent="0.25">
      <c r="A1249">
        <v>1248</v>
      </c>
      <c r="B1249">
        <v>81</v>
      </c>
      <c r="C1249" s="24" t="s">
        <v>4134</v>
      </c>
      <c r="D1249" s="12">
        <v>5.8152851147362128</v>
      </c>
      <c r="E1249" s="13">
        <v>0.30027684273963101</v>
      </c>
      <c r="F1249" s="7">
        <v>19.36641221374046</v>
      </c>
      <c r="G1249" s="7">
        <f t="shared" si="204"/>
        <v>5.5150082719965816</v>
      </c>
      <c r="H1249" s="15">
        <f t="shared" si="205"/>
        <v>6.115561957475844</v>
      </c>
      <c r="I1249" s="11">
        <f>IFERROR(F1249/SQRT(F1249^2+U1249), "X")</f>
        <v>5.5330560730520235E-2</v>
      </c>
      <c r="J1249" s="32">
        <f>IFERROR(SQRT((1-I1249^2)/U1249), "X")</f>
        <v>2.8570372312566607E-3</v>
      </c>
      <c r="K1249" s="32">
        <f t="shared" si="206"/>
        <v>350.01293964942573</v>
      </c>
      <c r="L1249" s="8">
        <v>1</v>
      </c>
      <c r="M1249" s="9">
        <v>0</v>
      </c>
      <c r="N1249" s="8">
        <v>0</v>
      </c>
      <c r="O1249" s="9">
        <v>0</v>
      </c>
      <c r="P1249" s="9">
        <v>0</v>
      </c>
      <c r="Q1249" s="9">
        <v>1</v>
      </c>
      <c r="R1249" s="9">
        <v>0</v>
      </c>
      <c r="S1249" s="8">
        <v>122141</v>
      </c>
      <c r="T1249" s="9">
        <v>6</v>
      </c>
      <c r="U1249" s="9">
        <f t="shared" si="207"/>
        <v>122134</v>
      </c>
      <c r="V1249" s="9">
        <f>COUNTIF(B:B,B1249)</f>
        <v>62</v>
      </c>
      <c r="W1249" s="7">
        <v>14</v>
      </c>
      <c r="X1249" s="7">
        <f>BM1249-W1249-6</f>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v>0</v>
      </c>
      <c r="BU1249" s="17">
        <v>0</v>
      </c>
      <c r="BV1249">
        <v>1</v>
      </c>
      <c r="BW1249">
        <v>0</v>
      </c>
      <c r="BX1249">
        <v>0</v>
      </c>
      <c r="BY1249" s="17">
        <v>0</v>
      </c>
      <c r="BZ1249">
        <v>0</v>
      </c>
      <c r="CA1249">
        <v>0</v>
      </c>
      <c r="CB1249">
        <v>0</v>
      </c>
      <c r="CC1249">
        <v>0</v>
      </c>
      <c r="CD1249" s="17">
        <v>0</v>
      </c>
      <c r="CE1249">
        <v>1</v>
      </c>
      <c r="CF1249">
        <v>1</v>
      </c>
      <c r="CG1249">
        <v>0</v>
      </c>
      <c r="CH1249">
        <v>0</v>
      </c>
      <c r="CI1249">
        <v>1</v>
      </c>
      <c r="CJ1249">
        <v>0</v>
      </c>
      <c r="CK1249">
        <v>0</v>
      </c>
      <c r="CL1249">
        <v>0</v>
      </c>
      <c r="CM1249">
        <v>0</v>
      </c>
      <c r="CN1249">
        <v>0</v>
      </c>
      <c r="CO1249">
        <v>1</v>
      </c>
      <c r="CP1249" s="17">
        <v>0</v>
      </c>
      <c r="CQ1249">
        <v>0.52800000000000002</v>
      </c>
      <c r="CR1249">
        <v>17</v>
      </c>
      <c r="CS1249">
        <v>1</v>
      </c>
      <c r="CT1249">
        <v>0</v>
      </c>
      <c r="CU1249">
        <v>35</v>
      </c>
      <c r="DA1249" s="33" t="s">
        <v>85</v>
      </c>
    </row>
    <row r="1250" spans="1:105" x14ac:dyDescent="0.25">
      <c r="A1250">
        <v>1249</v>
      </c>
      <c r="B1250">
        <v>81</v>
      </c>
      <c r="C1250" s="24" t="s">
        <v>4134</v>
      </c>
      <c r="D1250" s="12">
        <v>5.7371263440564091</v>
      </c>
      <c r="E1250" s="13">
        <v>0.29833056989093332</v>
      </c>
      <c r="F1250" s="7">
        <v>19.23076923076923</v>
      </c>
      <c r="G1250" s="7">
        <f t="shared" si="204"/>
        <v>5.4387957741654755</v>
      </c>
      <c r="H1250" s="15">
        <f t="shared" si="205"/>
        <v>6.0354569139473426</v>
      </c>
      <c r="I1250" s="11">
        <f>IFERROR(F1250/SQRT(F1250^2+U1250), "X")</f>
        <v>5.494419771344429E-2</v>
      </c>
      <c r="J1250" s="32">
        <f>IFERROR(SQRT((1-I1250^2)/U1250), "X")</f>
        <v>2.857098281099103E-3</v>
      </c>
      <c r="K1250" s="32">
        <f t="shared" si="206"/>
        <v>350.00546065055488</v>
      </c>
      <c r="L1250" s="8">
        <v>1</v>
      </c>
      <c r="M1250" s="9">
        <v>0</v>
      </c>
      <c r="N1250" s="8">
        <v>0</v>
      </c>
      <c r="O1250" s="9">
        <v>0</v>
      </c>
      <c r="P1250" s="9">
        <v>0</v>
      </c>
      <c r="Q1250" s="9">
        <v>1</v>
      </c>
      <c r="R1250" s="9">
        <v>0</v>
      </c>
      <c r="S1250" s="8">
        <v>122141</v>
      </c>
      <c r="T1250" s="9">
        <v>6</v>
      </c>
      <c r="U1250" s="9">
        <f t="shared" si="207"/>
        <v>122134</v>
      </c>
      <c r="V1250" s="9">
        <f>COUNTIF(B:B,B1250)</f>
        <v>62</v>
      </c>
      <c r="W1250" s="7">
        <v>14</v>
      </c>
      <c r="X1250" s="7">
        <f>BM1250-W1250-6</f>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v>0</v>
      </c>
      <c r="BU1250" s="17">
        <v>0</v>
      </c>
      <c r="BV1250">
        <v>1</v>
      </c>
      <c r="BW1250">
        <v>0</v>
      </c>
      <c r="BX1250">
        <v>0</v>
      </c>
      <c r="BY1250" s="17">
        <v>0</v>
      </c>
      <c r="BZ1250">
        <v>0</v>
      </c>
      <c r="CA1250">
        <v>0</v>
      </c>
      <c r="CB1250">
        <v>0</v>
      </c>
      <c r="CC1250">
        <v>0</v>
      </c>
      <c r="CD1250" s="17">
        <v>0</v>
      </c>
      <c r="CE1250">
        <v>1</v>
      </c>
      <c r="CF1250">
        <v>1</v>
      </c>
      <c r="CG1250">
        <v>0</v>
      </c>
      <c r="CH1250">
        <v>0</v>
      </c>
      <c r="CI1250">
        <v>1</v>
      </c>
      <c r="CJ1250">
        <v>0</v>
      </c>
      <c r="CK1250">
        <v>0</v>
      </c>
      <c r="CL1250">
        <v>0</v>
      </c>
      <c r="CM1250">
        <v>0</v>
      </c>
      <c r="CN1250">
        <v>0</v>
      </c>
      <c r="CO1250">
        <v>1</v>
      </c>
      <c r="CP1250" s="17">
        <v>0</v>
      </c>
      <c r="CQ1250">
        <v>0.52800000000000002</v>
      </c>
      <c r="CR1250">
        <v>17</v>
      </c>
      <c r="CS1250">
        <v>1</v>
      </c>
      <c r="CT1250">
        <v>0</v>
      </c>
      <c r="CU1250">
        <v>35</v>
      </c>
      <c r="DA1250" s="33" t="s">
        <v>85</v>
      </c>
    </row>
    <row r="1251" spans="1:105" x14ac:dyDescent="0.25">
      <c r="A1251">
        <v>1250</v>
      </c>
      <c r="B1251">
        <v>81</v>
      </c>
      <c r="C1251" s="24" t="s">
        <v>4134</v>
      </c>
      <c r="D1251" s="12">
        <v>5.8616759166673296</v>
      </c>
      <c r="E1251" s="13">
        <v>0.29319832642962812</v>
      </c>
      <c r="F1251" s="7">
        <v>19.9921875</v>
      </c>
      <c r="G1251" s="7">
        <f t="shared" si="204"/>
        <v>5.5684775902377011</v>
      </c>
      <c r="H1251" s="15">
        <f t="shared" si="205"/>
        <v>6.1548742430969581</v>
      </c>
      <c r="I1251" s="11">
        <f>IFERROR(F1251/SQRT(F1251^2+U1251), "X")</f>
        <v>5.7112683245932376E-2</v>
      </c>
      <c r="J1251" s="32">
        <f>IFERROR(SQRT((1-I1251^2)/U1251), "X")</f>
        <v>2.8567500802967349E-3</v>
      </c>
      <c r="K1251" s="32">
        <f t="shared" si="206"/>
        <v>350.04812177904216</v>
      </c>
      <c r="L1251" s="8">
        <v>1</v>
      </c>
      <c r="M1251" s="9">
        <v>0</v>
      </c>
      <c r="N1251" s="8">
        <v>0</v>
      </c>
      <c r="O1251" s="9">
        <v>0</v>
      </c>
      <c r="P1251" s="9">
        <v>0</v>
      </c>
      <c r="Q1251" s="9">
        <v>1</v>
      </c>
      <c r="R1251" s="9">
        <v>0</v>
      </c>
      <c r="S1251" s="8">
        <v>122141</v>
      </c>
      <c r="T1251" s="9">
        <v>6</v>
      </c>
      <c r="U1251" s="9">
        <f t="shared" si="207"/>
        <v>122134</v>
      </c>
      <c r="V1251" s="9">
        <f>COUNTIF(B:B,B1251)</f>
        <v>62</v>
      </c>
      <c r="W1251" s="7">
        <v>14</v>
      </c>
      <c r="X1251" s="7">
        <f>BM1251-W1251-6</f>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v>0</v>
      </c>
      <c r="BU1251" s="17">
        <v>0</v>
      </c>
      <c r="BV1251">
        <v>1</v>
      </c>
      <c r="BW1251">
        <v>0</v>
      </c>
      <c r="BX1251">
        <v>0</v>
      </c>
      <c r="BY1251" s="17">
        <v>0</v>
      </c>
      <c r="BZ1251">
        <v>0</v>
      </c>
      <c r="CA1251">
        <v>0</v>
      </c>
      <c r="CB1251">
        <v>0</v>
      </c>
      <c r="CC1251">
        <v>0</v>
      </c>
      <c r="CD1251" s="17">
        <v>0</v>
      </c>
      <c r="CE1251">
        <v>1</v>
      </c>
      <c r="CF1251">
        <v>1</v>
      </c>
      <c r="CG1251">
        <v>0</v>
      </c>
      <c r="CH1251">
        <v>0</v>
      </c>
      <c r="CI1251">
        <v>1</v>
      </c>
      <c r="CJ1251">
        <v>0</v>
      </c>
      <c r="CK1251">
        <v>0</v>
      </c>
      <c r="CL1251">
        <v>0</v>
      </c>
      <c r="CM1251">
        <v>0</v>
      </c>
      <c r="CN1251">
        <v>0</v>
      </c>
      <c r="CO1251">
        <v>1</v>
      </c>
      <c r="CP1251" s="17">
        <v>0</v>
      </c>
      <c r="CQ1251">
        <v>0.52800000000000002</v>
      </c>
      <c r="CR1251">
        <v>17</v>
      </c>
      <c r="CS1251">
        <v>1</v>
      </c>
      <c r="CT1251">
        <v>0</v>
      </c>
      <c r="CU1251">
        <v>35</v>
      </c>
      <c r="DA1251" s="33" t="s">
        <v>85</v>
      </c>
    </row>
    <row r="1252" spans="1:105" x14ac:dyDescent="0.25">
      <c r="A1252">
        <v>1251</v>
      </c>
      <c r="B1252">
        <v>81</v>
      </c>
      <c r="C1252" s="24" t="s">
        <v>4134</v>
      </c>
      <c r="D1252" s="12">
        <v>5.9962853290306706</v>
      </c>
      <c r="E1252" s="13">
        <v>0.25375054194525531</v>
      </c>
      <c r="F1252" s="7">
        <v>23.63063063063063</v>
      </c>
      <c r="G1252" s="7">
        <f t="shared" si="204"/>
        <v>5.7425347870854155</v>
      </c>
      <c r="H1252" s="15">
        <f t="shared" si="205"/>
        <v>6.2500358709759256</v>
      </c>
      <c r="I1252" s="11">
        <f>IFERROR(F1252/SQRT(F1252^2+U1252), "X")</f>
        <v>6.7463127250781602E-2</v>
      </c>
      <c r="J1252" s="32">
        <f>IFERROR(SQRT((1-I1252^2)/U1252), "X")</f>
        <v>2.8549016869373841E-3</v>
      </c>
      <c r="K1252" s="32">
        <f t="shared" si="206"/>
        <v>350.27475887366091</v>
      </c>
      <c r="L1252" s="8">
        <v>1</v>
      </c>
      <c r="M1252" s="9">
        <v>0</v>
      </c>
      <c r="N1252" s="8">
        <v>0</v>
      </c>
      <c r="O1252" s="9">
        <v>0</v>
      </c>
      <c r="P1252" s="9">
        <v>0</v>
      </c>
      <c r="Q1252" s="9">
        <v>1</v>
      </c>
      <c r="R1252" s="9">
        <v>0</v>
      </c>
      <c r="S1252" s="8">
        <v>122141</v>
      </c>
      <c r="T1252" s="9">
        <v>6</v>
      </c>
      <c r="U1252" s="9">
        <f t="shared" si="207"/>
        <v>122134</v>
      </c>
      <c r="V1252" s="9">
        <f>COUNTIF(B:B,B1252)</f>
        <v>62</v>
      </c>
      <c r="W1252" s="7">
        <v>14</v>
      </c>
      <c r="X1252" s="7">
        <f>BM1252-W1252-6</f>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v>0</v>
      </c>
      <c r="BU1252" s="17">
        <v>0</v>
      </c>
      <c r="BV1252">
        <v>1</v>
      </c>
      <c r="BW1252">
        <v>0</v>
      </c>
      <c r="BX1252">
        <v>0</v>
      </c>
      <c r="BY1252" s="17">
        <v>0</v>
      </c>
      <c r="BZ1252">
        <v>0</v>
      </c>
      <c r="CA1252">
        <v>0</v>
      </c>
      <c r="CB1252">
        <v>0</v>
      </c>
      <c r="CC1252">
        <v>0</v>
      </c>
      <c r="CD1252" s="17">
        <v>0</v>
      </c>
      <c r="CE1252">
        <v>1</v>
      </c>
      <c r="CF1252">
        <v>1</v>
      </c>
      <c r="CG1252">
        <v>0</v>
      </c>
      <c r="CH1252">
        <v>0</v>
      </c>
      <c r="CI1252">
        <v>1</v>
      </c>
      <c r="CJ1252">
        <v>0</v>
      </c>
      <c r="CK1252">
        <v>0</v>
      </c>
      <c r="CL1252">
        <v>0</v>
      </c>
      <c r="CM1252">
        <v>0</v>
      </c>
      <c r="CN1252">
        <v>0</v>
      </c>
      <c r="CO1252">
        <v>1</v>
      </c>
      <c r="CP1252" s="17">
        <v>0</v>
      </c>
      <c r="CQ1252">
        <v>0.52800000000000002</v>
      </c>
      <c r="CR1252">
        <v>17</v>
      </c>
      <c r="CS1252">
        <v>1</v>
      </c>
      <c r="CT1252">
        <v>0</v>
      </c>
      <c r="CU1252">
        <v>35</v>
      </c>
      <c r="DA1252" s="33" t="s">
        <v>85</v>
      </c>
    </row>
    <row r="1253" spans="1:105" x14ac:dyDescent="0.25">
      <c r="A1253">
        <v>1252</v>
      </c>
      <c r="B1253">
        <v>81</v>
      </c>
      <c r="C1253" s="24" t="s">
        <v>4134</v>
      </c>
      <c r="D1253" s="12">
        <v>6.3160238193464169</v>
      </c>
      <c r="E1253" s="13">
        <v>0.25482516850388998</v>
      </c>
      <c r="F1253" s="7">
        <v>24.785714285714288</v>
      </c>
      <c r="G1253" s="7">
        <f t="shared" si="204"/>
        <v>6.0611986508425266</v>
      </c>
      <c r="H1253" s="15">
        <f t="shared" si="205"/>
        <v>6.5708489878503071</v>
      </c>
      <c r="I1253" s="11">
        <f>IFERROR(F1253/SQRT(F1253^2+U1253), "X")</f>
        <v>7.074465615730588E-2</v>
      </c>
      <c r="J1253" s="32">
        <f>IFERROR(SQRT((1-I1253^2)/U1253), "X")</f>
        <v>2.8542512570670954E-3</v>
      </c>
      <c r="K1253" s="32">
        <f t="shared" si="206"/>
        <v>350.35457986538876</v>
      </c>
      <c r="L1253" s="8">
        <v>1</v>
      </c>
      <c r="M1253" s="9">
        <v>0</v>
      </c>
      <c r="N1253" s="8">
        <v>0</v>
      </c>
      <c r="O1253" s="9">
        <v>0</v>
      </c>
      <c r="P1253" s="9">
        <v>0</v>
      </c>
      <c r="Q1253" s="9">
        <v>1</v>
      </c>
      <c r="R1253" s="9">
        <v>0</v>
      </c>
      <c r="S1253" s="8">
        <v>122141</v>
      </c>
      <c r="T1253" s="9">
        <v>6</v>
      </c>
      <c r="U1253" s="9">
        <f t="shared" si="207"/>
        <v>122134</v>
      </c>
      <c r="V1253" s="9">
        <f>COUNTIF(B:B,B1253)</f>
        <v>62</v>
      </c>
      <c r="W1253" s="7">
        <v>14</v>
      </c>
      <c r="X1253" s="7">
        <f>BM1253-W1253-6</f>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v>0</v>
      </c>
      <c r="BU1253" s="17">
        <v>0</v>
      </c>
      <c r="BV1253">
        <v>1</v>
      </c>
      <c r="BW1253">
        <v>0</v>
      </c>
      <c r="BX1253">
        <v>0</v>
      </c>
      <c r="BY1253" s="17">
        <v>0</v>
      </c>
      <c r="BZ1253">
        <v>0</v>
      </c>
      <c r="CA1253">
        <v>0</v>
      </c>
      <c r="CB1253">
        <v>0</v>
      </c>
      <c r="CC1253">
        <v>0</v>
      </c>
      <c r="CD1253" s="17">
        <v>0</v>
      </c>
      <c r="CE1253">
        <v>1</v>
      </c>
      <c r="CF1253">
        <v>1</v>
      </c>
      <c r="CG1253">
        <v>0</v>
      </c>
      <c r="CH1253">
        <v>0</v>
      </c>
      <c r="CI1253">
        <v>1</v>
      </c>
      <c r="CJ1253">
        <v>0</v>
      </c>
      <c r="CK1253">
        <v>0</v>
      </c>
      <c r="CL1253">
        <v>0</v>
      </c>
      <c r="CM1253">
        <v>0</v>
      </c>
      <c r="CN1253">
        <v>0</v>
      </c>
      <c r="CO1253">
        <v>1</v>
      </c>
      <c r="CP1253" s="17">
        <v>0</v>
      </c>
      <c r="CQ1253">
        <v>0.52800000000000002</v>
      </c>
      <c r="CR1253">
        <v>17</v>
      </c>
      <c r="CS1253">
        <v>1</v>
      </c>
      <c r="CT1253">
        <v>0</v>
      </c>
      <c r="CU1253">
        <v>35</v>
      </c>
      <c r="DA1253" s="33" t="s">
        <v>85</v>
      </c>
    </row>
    <row r="1254" spans="1:105" x14ac:dyDescent="0.25">
      <c r="A1254">
        <v>1253</v>
      </c>
      <c r="B1254">
        <v>81</v>
      </c>
      <c r="C1254" s="24" t="s">
        <v>4134</v>
      </c>
      <c r="D1254" s="12">
        <v>6.2306251712867189</v>
      </c>
      <c r="E1254" s="13">
        <v>0.26881673499518571</v>
      </c>
      <c r="F1254" s="7">
        <v>23.177966101694921</v>
      </c>
      <c r="G1254" s="7">
        <f t="shared" si="204"/>
        <v>5.9618084362915331</v>
      </c>
      <c r="H1254" s="15">
        <f t="shared" si="205"/>
        <v>6.4994419062819047</v>
      </c>
      <c r="I1254" s="11">
        <f>IFERROR(F1254/SQRT(F1254^2+U1254), "X")</f>
        <v>6.6176529009080512E-2</v>
      </c>
      <c r="J1254" s="32">
        <f>IFERROR(SQRT((1-I1254^2)/U1254), "X")</f>
        <v>2.8551482351266907E-3</v>
      </c>
      <c r="K1254" s="32">
        <f t="shared" si="206"/>
        <v>350.24451189506357</v>
      </c>
      <c r="L1254" s="8">
        <v>1</v>
      </c>
      <c r="M1254" s="9">
        <v>0</v>
      </c>
      <c r="N1254" s="8">
        <v>0</v>
      </c>
      <c r="O1254" s="9">
        <v>0</v>
      </c>
      <c r="P1254" s="9">
        <v>0</v>
      </c>
      <c r="Q1254" s="9">
        <v>1</v>
      </c>
      <c r="R1254" s="9">
        <v>0</v>
      </c>
      <c r="S1254" s="8">
        <v>122141</v>
      </c>
      <c r="T1254" s="9">
        <v>6</v>
      </c>
      <c r="U1254" s="9">
        <f t="shared" si="207"/>
        <v>122134</v>
      </c>
      <c r="V1254" s="9">
        <f>COUNTIF(B:B,B1254)</f>
        <v>62</v>
      </c>
      <c r="W1254" s="7">
        <v>14</v>
      </c>
      <c r="X1254" s="7">
        <f>BM1254-W1254-6</f>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v>0</v>
      </c>
      <c r="BU1254" s="17">
        <v>0</v>
      </c>
      <c r="BV1254">
        <v>1</v>
      </c>
      <c r="BW1254">
        <v>0</v>
      </c>
      <c r="BX1254">
        <v>0</v>
      </c>
      <c r="BY1254" s="17">
        <v>0</v>
      </c>
      <c r="BZ1254">
        <v>0</v>
      </c>
      <c r="CA1254">
        <v>0</v>
      </c>
      <c r="CB1254">
        <v>0</v>
      </c>
      <c r="CC1254">
        <v>0</v>
      </c>
      <c r="CD1254" s="17">
        <v>0</v>
      </c>
      <c r="CE1254">
        <v>1</v>
      </c>
      <c r="CF1254">
        <v>1</v>
      </c>
      <c r="CG1254">
        <v>0</v>
      </c>
      <c r="CH1254">
        <v>0</v>
      </c>
      <c r="CI1254">
        <v>1</v>
      </c>
      <c r="CJ1254">
        <v>0</v>
      </c>
      <c r="CK1254">
        <v>0</v>
      </c>
      <c r="CL1254">
        <v>0</v>
      </c>
      <c r="CM1254">
        <v>0</v>
      </c>
      <c r="CN1254">
        <v>0</v>
      </c>
      <c r="CO1254">
        <v>1</v>
      </c>
      <c r="CP1254" s="17">
        <v>0</v>
      </c>
      <c r="CQ1254">
        <v>0.52800000000000002</v>
      </c>
      <c r="CR1254">
        <v>17</v>
      </c>
      <c r="CS1254">
        <v>1</v>
      </c>
      <c r="CT1254">
        <v>0</v>
      </c>
      <c r="CU1254">
        <v>35</v>
      </c>
      <c r="DA1254" s="33" t="s">
        <v>85</v>
      </c>
    </row>
    <row r="1255" spans="1:105" x14ac:dyDescent="0.25">
      <c r="A1255">
        <v>1254</v>
      </c>
      <c r="B1255">
        <v>81</v>
      </c>
      <c r="C1255" s="24" t="s">
        <v>4134</v>
      </c>
      <c r="D1255" s="12">
        <v>4.8548716155229599</v>
      </c>
      <c r="E1255" s="13">
        <v>0.26971508975127551</v>
      </c>
      <c r="F1255" s="7">
        <v>18</v>
      </c>
      <c r="G1255" s="7">
        <f t="shared" si="204"/>
        <v>4.5851565257716844</v>
      </c>
      <c r="H1255" s="15">
        <f t="shared" si="205"/>
        <v>5.1245867052742353</v>
      </c>
      <c r="I1255" s="11">
        <f>IFERROR(F1255/SQRT(F1255^2+U1255), "X")</f>
        <v>5.1437390022805361E-2</v>
      </c>
      <c r="J1255" s="32">
        <f>IFERROR(SQRT((1-I1255^2)/U1255), "X")</f>
        <v>2.8576327790447421E-3</v>
      </c>
      <c r="K1255" s="32">
        <f t="shared" si="206"/>
        <v>349.93999485626102</v>
      </c>
      <c r="L1255" s="8">
        <v>1</v>
      </c>
      <c r="M1255" s="9">
        <v>0</v>
      </c>
      <c r="N1255" s="8">
        <v>0</v>
      </c>
      <c r="O1255" s="9">
        <v>0</v>
      </c>
      <c r="P1255" s="9">
        <v>0</v>
      </c>
      <c r="Q1255" s="9">
        <v>1</v>
      </c>
      <c r="R1255" s="9">
        <v>0</v>
      </c>
      <c r="S1255" s="8">
        <v>122141</v>
      </c>
      <c r="T1255" s="9">
        <v>6</v>
      </c>
      <c r="U1255" s="9">
        <f t="shared" si="207"/>
        <v>122134</v>
      </c>
      <c r="V1255" s="9">
        <f>COUNTIF(B:B,B1255)</f>
        <v>62</v>
      </c>
      <c r="W1255" s="7">
        <v>14</v>
      </c>
      <c r="X1255" s="7">
        <f>BM1255-W1255-6</f>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v>0</v>
      </c>
      <c r="BU1255" s="17">
        <v>0</v>
      </c>
      <c r="BV1255">
        <v>1</v>
      </c>
      <c r="BW1255">
        <v>0</v>
      </c>
      <c r="BX1255">
        <v>0</v>
      </c>
      <c r="BY1255" s="17">
        <v>0</v>
      </c>
      <c r="BZ1255">
        <v>0</v>
      </c>
      <c r="CA1255">
        <v>0</v>
      </c>
      <c r="CB1255">
        <v>0</v>
      </c>
      <c r="CC1255">
        <v>0</v>
      </c>
      <c r="CD1255" s="17">
        <v>0</v>
      </c>
      <c r="CE1255">
        <v>1</v>
      </c>
      <c r="CF1255">
        <v>1</v>
      </c>
      <c r="CG1255">
        <v>0</v>
      </c>
      <c r="CH1255">
        <v>0</v>
      </c>
      <c r="CI1255">
        <v>1</v>
      </c>
      <c r="CJ1255">
        <v>0</v>
      </c>
      <c r="CK1255">
        <v>0</v>
      </c>
      <c r="CL1255">
        <v>0</v>
      </c>
      <c r="CM1255">
        <v>0</v>
      </c>
      <c r="CN1255">
        <v>0</v>
      </c>
      <c r="CO1255">
        <v>1</v>
      </c>
      <c r="CP1255" s="17">
        <v>0</v>
      </c>
      <c r="CQ1255">
        <v>0.52800000000000002</v>
      </c>
      <c r="CR1255">
        <v>17</v>
      </c>
      <c r="CS1255">
        <v>1</v>
      </c>
      <c r="CT1255">
        <v>0</v>
      </c>
      <c r="CU1255">
        <v>35</v>
      </c>
      <c r="DA1255" s="33" t="s">
        <v>85</v>
      </c>
    </row>
    <row r="1256" spans="1:105" x14ac:dyDescent="0.25">
      <c r="A1256">
        <v>1255</v>
      </c>
      <c r="B1256">
        <v>81</v>
      </c>
      <c r="C1256" s="24" t="s">
        <v>4134</v>
      </c>
      <c r="D1256" s="12">
        <v>6.0550160277257126</v>
      </c>
      <c r="E1256" s="13">
        <v>0.26038167754082658</v>
      </c>
      <c r="F1256" s="7">
        <v>23.254385964912281</v>
      </c>
      <c r="G1256" s="7">
        <f t="shared" si="204"/>
        <v>5.7946343501848858</v>
      </c>
      <c r="H1256" s="15">
        <f t="shared" si="205"/>
        <v>6.3153977052665393</v>
      </c>
      <c r="I1256" s="11">
        <f>IFERROR(F1256/SQRT(F1256^2+U1256), "X")</f>
        <v>6.6393758809793674E-2</v>
      </c>
      <c r="J1256" s="32">
        <f>IFERROR(SQRT((1-I1256^2)/U1256), "X")</f>
        <v>2.855106942405311E-3</v>
      </c>
      <c r="K1256" s="32">
        <f t="shared" si="206"/>
        <v>350.24957739675449</v>
      </c>
      <c r="L1256" s="8">
        <v>1</v>
      </c>
      <c r="M1256" s="9">
        <v>0</v>
      </c>
      <c r="N1256" s="8">
        <v>0</v>
      </c>
      <c r="O1256" s="9">
        <v>0</v>
      </c>
      <c r="P1256" s="9">
        <v>0</v>
      </c>
      <c r="Q1256" s="9">
        <v>1</v>
      </c>
      <c r="R1256" s="9">
        <v>0</v>
      </c>
      <c r="S1256" s="8">
        <v>122141</v>
      </c>
      <c r="T1256" s="9">
        <v>6</v>
      </c>
      <c r="U1256" s="9">
        <f t="shared" si="207"/>
        <v>122134</v>
      </c>
      <c r="V1256" s="9">
        <f>COUNTIF(B:B,B1256)</f>
        <v>62</v>
      </c>
      <c r="W1256" s="7">
        <v>14</v>
      </c>
      <c r="X1256" s="7">
        <f>BM1256-W1256-6</f>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v>0</v>
      </c>
      <c r="BU1256" s="17">
        <v>0</v>
      </c>
      <c r="BV1256">
        <v>1</v>
      </c>
      <c r="BW1256">
        <v>0</v>
      </c>
      <c r="BX1256">
        <v>0</v>
      </c>
      <c r="BY1256" s="17">
        <v>0</v>
      </c>
      <c r="BZ1256">
        <v>0</v>
      </c>
      <c r="CA1256">
        <v>0</v>
      </c>
      <c r="CB1256">
        <v>0</v>
      </c>
      <c r="CC1256">
        <v>0</v>
      </c>
      <c r="CD1256" s="17">
        <v>0</v>
      </c>
      <c r="CE1256">
        <v>1</v>
      </c>
      <c r="CF1256">
        <v>1</v>
      </c>
      <c r="CG1256">
        <v>0</v>
      </c>
      <c r="CH1256">
        <v>0</v>
      </c>
      <c r="CI1256">
        <v>1</v>
      </c>
      <c r="CJ1256">
        <v>0</v>
      </c>
      <c r="CK1256">
        <v>0</v>
      </c>
      <c r="CL1256">
        <v>0</v>
      </c>
      <c r="CM1256">
        <v>0</v>
      </c>
      <c r="CN1256">
        <v>0</v>
      </c>
      <c r="CO1256">
        <v>1</v>
      </c>
      <c r="CP1256" s="17">
        <v>0</v>
      </c>
      <c r="CQ1256">
        <v>0.52800000000000002</v>
      </c>
      <c r="CR1256">
        <v>17</v>
      </c>
      <c r="CS1256">
        <v>1</v>
      </c>
      <c r="CT1256">
        <v>0</v>
      </c>
      <c r="CU1256">
        <v>35</v>
      </c>
      <c r="DA1256" s="33" t="s">
        <v>85</v>
      </c>
    </row>
    <row r="1257" spans="1:105" x14ac:dyDescent="0.25">
      <c r="A1257">
        <v>1256</v>
      </c>
      <c r="B1257">
        <v>81</v>
      </c>
      <c r="C1257" s="24" t="s">
        <v>4134</v>
      </c>
      <c r="D1257" s="12">
        <v>6.1031862143922533</v>
      </c>
      <c r="E1257" s="13">
        <v>0.25791325438531199</v>
      </c>
      <c r="F1257" s="7">
        <v>23.663716814159301</v>
      </c>
      <c r="G1257" s="7">
        <f t="shared" si="204"/>
        <v>5.8452729600069411</v>
      </c>
      <c r="H1257" s="15">
        <f t="shared" si="205"/>
        <v>6.3610994687775655</v>
      </c>
      <c r="I1257" s="11">
        <f>IFERROR(F1257/SQRT(F1257^2+U1257), "X")</f>
        <v>6.7557154249473353E-2</v>
      </c>
      <c r="J1257" s="32">
        <f>IFERROR(SQRT((1-I1257^2)/U1257), "X")</f>
        <v>2.854883481746629E-3</v>
      </c>
      <c r="K1257" s="32">
        <f t="shared" si="206"/>
        <v>350.27699252657277</v>
      </c>
      <c r="L1257" s="8">
        <v>1</v>
      </c>
      <c r="M1257" s="9">
        <v>0</v>
      </c>
      <c r="N1257" s="8">
        <v>0</v>
      </c>
      <c r="O1257" s="9">
        <v>0</v>
      </c>
      <c r="P1257" s="9">
        <v>0</v>
      </c>
      <c r="Q1257" s="9">
        <v>1</v>
      </c>
      <c r="R1257" s="9">
        <v>0</v>
      </c>
      <c r="S1257" s="8">
        <v>122141</v>
      </c>
      <c r="T1257" s="9">
        <v>6</v>
      </c>
      <c r="U1257" s="9">
        <f t="shared" si="207"/>
        <v>122134</v>
      </c>
      <c r="V1257" s="9">
        <f>COUNTIF(B:B,B1257)</f>
        <v>62</v>
      </c>
      <c r="W1257" s="7">
        <v>14</v>
      </c>
      <c r="X1257" s="7">
        <f>BM1257-W1257-6</f>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v>0</v>
      </c>
      <c r="BU1257" s="17">
        <v>0</v>
      </c>
      <c r="BV1257">
        <v>1</v>
      </c>
      <c r="BW1257">
        <v>0</v>
      </c>
      <c r="BX1257">
        <v>0</v>
      </c>
      <c r="BY1257" s="17">
        <v>0</v>
      </c>
      <c r="BZ1257">
        <v>0</v>
      </c>
      <c r="CA1257">
        <v>0</v>
      </c>
      <c r="CB1257">
        <v>0</v>
      </c>
      <c r="CC1257">
        <v>0</v>
      </c>
      <c r="CD1257" s="17">
        <v>0</v>
      </c>
      <c r="CE1257">
        <v>1</v>
      </c>
      <c r="CF1257">
        <v>1</v>
      </c>
      <c r="CG1257">
        <v>0</v>
      </c>
      <c r="CH1257">
        <v>0</v>
      </c>
      <c r="CI1257">
        <v>1</v>
      </c>
      <c r="CJ1257">
        <v>0</v>
      </c>
      <c r="CK1257">
        <v>0</v>
      </c>
      <c r="CL1257">
        <v>0</v>
      </c>
      <c r="CM1257">
        <v>0</v>
      </c>
      <c r="CN1257">
        <v>0</v>
      </c>
      <c r="CO1257">
        <v>1</v>
      </c>
      <c r="CP1257" s="17">
        <v>0</v>
      </c>
      <c r="CQ1257">
        <v>0.52800000000000002</v>
      </c>
      <c r="CR1257">
        <v>17</v>
      </c>
      <c r="CS1257">
        <v>1</v>
      </c>
      <c r="CT1257">
        <v>0</v>
      </c>
      <c r="CU1257">
        <v>35</v>
      </c>
      <c r="DA1257" s="33" t="s">
        <v>85</v>
      </c>
    </row>
    <row r="1258" spans="1:105" x14ac:dyDescent="0.25">
      <c r="A1258">
        <v>1257</v>
      </c>
      <c r="B1258">
        <v>81</v>
      </c>
      <c r="C1258" s="24" t="s">
        <v>4134</v>
      </c>
      <c r="D1258" s="12">
        <v>5.956376686582443</v>
      </c>
      <c r="E1258" s="13">
        <v>0.26533782474791218</v>
      </c>
      <c r="F1258" s="7">
        <v>22.448275862068972</v>
      </c>
      <c r="G1258" s="7">
        <f t="shared" si="204"/>
        <v>5.6910388618345307</v>
      </c>
      <c r="H1258" s="15">
        <f t="shared" si="205"/>
        <v>6.2217145113303554</v>
      </c>
      <c r="I1258" s="11">
        <f>IFERROR(F1258/SQRT(F1258^2+U1258), "X")</f>
        <v>6.4101854435481012E-2</v>
      </c>
      <c r="J1258" s="32">
        <f>IFERROR(SQRT((1-I1258^2)/U1258), "X")</f>
        <v>2.8555357582625948E-3</v>
      </c>
      <c r="K1258" s="32">
        <f t="shared" si="206"/>
        <v>350.19698041128157</v>
      </c>
      <c r="L1258" s="8">
        <v>1</v>
      </c>
      <c r="M1258" s="9">
        <v>0</v>
      </c>
      <c r="N1258" s="8">
        <v>0</v>
      </c>
      <c r="O1258" s="9">
        <v>0</v>
      </c>
      <c r="P1258" s="9">
        <v>0</v>
      </c>
      <c r="Q1258" s="9">
        <v>1</v>
      </c>
      <c r="R1258" s="9">
        <v>0</v>
      </c>
      <c r="S1258" s="8">
        <v>122141</v>
      </c>
      <c r="T1258" s="9">
        <v>6</v>
      </c>
      <c r="U1258" s="9">
        <f t="shared" si="207"/>
        <v>122134</v>
      </c>
      <c r="V1258" s="9">
        <f>COUNTIF(B:B,B1258)</f>
        <v>62</v>
      </c>
      <c r="W1258" s="7">
        <v>14</v>
      </c>
      <c r="X1258" s="7">
        <f>BM1258-W1258-6</f>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v>0</v>
      </c>
      <c r="BU1258" s="17">
        <v>0</v>
      </c>
      <c r="BV1258">
        <v>1</v>
      </c>
      <c r="BW1258">
        <v>0</v>
      </c>
      <c r="BX1258">
        <v>0</v>
      </c>
      <c r="BY1258" s="17">
        <v>0</v>
      </c>
      <c r="BZ1258">
        <v>0</v>
      </c>
      <c r="CA1258">
        <v>0</v>
      </c>
      <c r="CB1258">
        <v>0</v>
      </c>
      <c r="CC1258">
        <v>0</v>
      </c>
      <c r="CD1258" s="17">
        <v>0</v>
      </c>
      <c r="CE1258">
        <v>1</v>
      </c>
      <c r="CF1258">
        <v>1</v>
      </c>
      <c r="CG1258">
        <v>0</v>
      </c>
      <c r="CH1258">
        <v>0</v>
      </c>
      <c r="CI1258">
        <v>1</v>
      </c>
      <c r="CJ1258">
        <v>0</v>
      </c>
      <c r="CK1258">
        <v>0</v>
      </c>
      <c r="CL1258">
        <v>0</v>
      </c>
      <c r="CM1258">
        <v>0</v>
      </c>
      <c r="CN1258">
        <v>0</v>
      </c>
      <c r="CO1258">
        <v>1</v>
      </c>
      <c r="CP1258" s="17">
        <v>0</v>
      </c>
      <c r="CQ1258">
        <v>0.52800000000000002</v>
      </c>
      <c r="CR1258">
        <v>17</v>
      </c>
      <c r="CS1258">
        <v>1</v>
      </c>
      <c r="CT1258">
        <v>0</v>
      </c>
      <c r="CU1258">
        <v>35</v>
      </c>
      <c r="DA1258" s="33" t="s">
        <v>85</v>
      </c>
    </row>
    <row r="1259" spans="1:105" x14ac:dyDescent="0.25">
      <c r="A1259">
        <v>1258</v>
      </c>
      <c r="B1259">
        <v>81</v>
      </c>
      <c r="C1259" s="24" t="s">
        <v>4134</v>
      </c>
      <c r="D1259" s="12">
        <v>5.9227343973171864</v>
      </c>
      <c r="E1259" s="13">
        <v>0.25631617175406679</v>
      </c>
      <c r="F1259" s="7">
        <v>23.107142857142851</v>
      </c>
      <c r="G1259" s="7">
        <f t="shared" si="204"/>
        <v>5.6664182255631195</v>
      </c>
      <c r="H1259" s="15">
        <f t="shared" si="205"/>
        <v>6.1790505690712534</v>
      </c>
      <c r="I1259" s="11">
        <f>IFERROR(F1259/SQRT(F1259^2+U1259), "X")</f>
        <v>6.5975199659029579E-2</v>
      </c>
      <c r="J1259" s="32">
        <f>IFERROR(SQRT((1-I1259^2)/U1259), "X")</f>
        <v>2.855186384007463E-3</v>
      </c>
      <c r="K1259" s="32">
        <f t="shared" si="206"/>
        <v>350.23983218791722</v>
      </c>
      <c r="L1259" s="8">
        <v>1</v>
      </c>
      <c r="M1259" s="9">
        <v>0</v>
      </c>
      <c r="N1259" s="8">
        <v>0</v>
      </c>
      <c r="O1259" s="9">
        <v>0</v>
      </c>
      <c r="P1259" s="9">
        <v>0</v>
      </c>
      <c r="Q1259" s="9">
        <v>1</v>
      </c>
      <c r="R1259" s="9">
        <v>0</v>
      </c>
      <c r="S1259" s="8">
        <v>122141</v>
      </c>
      <c r="T1259" s="9">
        <v>6</v>
      </c>
      <c r="U1259" s="9">
        <f t="shared" si="207"/>
        <v>122134</v>
      </c>
      <c r="V1259" s="9">
        <f>COUNTIF(B:B,B1259)</f>
        <v>62</v>
      </c>
      <c r="W1259" s="7">
        <v>14</v>
      </c>
      <c r="X1259" s="7">
        <f>BM1259-W1259-6</f>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v>0</v>
      </c>
      <c r="BU1259" s="17">
        <v>0</v>
      </c>
      <c r="BV1259">
        <v>1</v>
      </c>
      <c r="BW1259">
        <v>0</v>
      </c>
      <c r="BX1259">
        <v>0</v>
      </c>
      <c r="BY1259" s="17">
        <v>0</v>
      </c>
      <c r="BZ1259">
        <v>0</v>
      </c>
      <c r="CA1259">
        <v>0</v>
      </c>
      <c r="CB1259">
        <v>0</v>
      </c>
      <c r="CC1259">
        <v>0</v>
      </c>
      <c r="CD1259" s="17">
        <v>0</v>
      </c>
      <c r="CE1259">
        <v>1</v>
      </c>
      <c r="CF1259">
        <v>1</v>
      </c>
      <c r="CG1259">
        <v>0</v>
      </c>
      <c r="CH1259">
        <v>0</v>
      </c>
      <c r="CI1259">
        <v>1</v>
      </c>
      <c r="CJ1259">
        <v>0</v>
      </c>
      <c r="CK1259">
        <v>0</v>
      </c>
      <c r="CL1259">
        <v>0</v>
      </c>
      <c r="CM1259">
        <v>0</v>
      </c>
      <c r="CN1259">
        <v>0</v>
      </c>
      <c r="CO1259">
        <v>1</v>
      </c>
      <c r="CP1259" s="17">
        <v>0</v>
      </c>
      <c r="CQ1259">
        <v>0.52800000000000002</v>
      </c>
      <c r="CR1259">
        <v>17</v>
      </c>
      <c r="CS1259">
        <v>1</v>
      </c>
      <c r="CT1259">
        <v>0</v>
      </c>
      <c r="CU1259">
        <v>35</v>
      </c>
      <c r="DA1259" s="33" t="s">
        <v>85</v>
      </c>
    </row>
    <row r="1260" spans="1:105" x14ac:dyDescent="0.25">
      <c r="A1260">
        <v>1259</v>
      </c>
      <c r="B1260">
        <v>81</v>
      </c>
      <c r="C1260" s="24" t="s">
        <v>4134</v>
      </c>
      <c r="D1260" s="12">
        <v>6.4261131413112293</v>
      </c>
      <c r="E1260" s="13">
        <v>0.26122411143541591</v>
      </c>
      <c r="F1260" s="7">
        <v>24.6</v>
      </c>
      <c r="G1260" s="7">
        <f t="shared" si="204"/>
        <v>6.1648890298758134</v>
      </c>
      <c r="H1260" s="15">
        <f t="shared" si="205"/>
        <v>6.6873372527466453</v>
      </c>
      <c r="I1260" s="11">
        <f>IFERROR(F1260/SQRT(F1260^2+U1260), "X")</f>
        <v>7.0217204252514542E-2</v>
      </c>
      <c r="J1260" s="32">
        <f>IFERROR(SQRT((1-I1260^2)/U1260), "X")</f>
        <v>2.8543578964436806E-3</v>
      </c>
      <c r="K1260" s="32">
        <f t="shared" si="206"/>
        <v>350.34149054886433</v>
      </c>
      <c r="L1260" s="8">
        <v>1</v>
      </c>
      <c r="M1260" s="9">
        <v>0</v>
      </c>
      <c r="N1260" s="8">
        <v>0</v>
      </c>
      <c r="O1260" s="9">
        <v>0</v>
      </c>
      <c r="P1260" s="9">
        <v>0</v>
      </c>
      <c r="Q1260" s="9">
        <v>1</v>
      </c>
      <c r="R1260" s="9">
        <v>0</v>
      </c>
      <c r="S1260" s="8">
        <v>122141</v>
      </c>
      <c r="T1260" s="9">
        <v>6</v>
      </c>
      <c r="U1260" s="9">
        <f t="shared" si="207"/>
        <v>122134</v>
      </c>
      <c r="V1260" s="9">
        <f>COUNTIF(B:B,B1260)</f>
        <v>62</v>
      </c>
      <c r="W1260" s="7">
        <v>14</v>
      </c>
      <c r="X1260" s="7">
        <f>BM1260-W1260-6</f>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v>0</v>
      </c>
      <c r="BU1260" s="17">
        <v>0</v>
      </c>
      <c r="BV1260">
        <v>1</v>
      </c>
      <c r="BW1260">
        <v>0</v>
      </c>
      <c r="BX1260">
        <v>0</v>
      </c>
      <c r="BY1260" s="17">
        <v>0</v>
      </c>
      <c r="BZ1260">
        <v>0</v>
      </c>
      <c r="CA1260">
        <v>0</v>
      </c>
      <c r="CB1260">
        <v>0</v>
      </c>
      <c r="CC1260">
        <v>0</v>
      </c>
      <c r="CD1260" s="17">
        <v>0</v>
      </c>
      <c r="CE1260">
        <v>1</v>
      </c>
      <c r="CF1260">
        <v>1</v>
      </c>
      <c r="CG1260">
        <v>0</v>
      </c>
      <c r="CH1260">
        <v>0</v>
      </c>
      <c r="CI1260">
        <v>1</v>
      </c>
      <c r="CJ1260">
        <v>0</v>
      </c>
      <c r="CK1260">
        <v>0</v>
      </c>
      <c r="CL1260">
        <v>0</v>
      </c>
      <c r="CM1260">
        <v>0</v>
      </c>
      <c r="CN1260">
        <v>0</v>
      </c>
      <c r="CO1260">
        <v>1</v>
      </c>
      <c r="CP1260" s="17">
        <v>0</v>
      </c>
      <c r="CQ1260">
        <v>0.52800000000000002</v>
      </c>
      <c r="CR1260">
        <v>17</v>
      </c>
      <c r="CS1260">
        <v>1</v>
      </c>
      <c r="CT1260">
        <v>0</v>
      </c>
      <c r="CU1260">
        <v>35</v>
      </c>
      <c r="DA1260" s="33" t="s">
        <v>85</v>
      </c>
    </row>
    <row r="1261" spans="1:105" x14ac:dyDescent="0.25">
      <c r="A1261">
        <v>1260</v>
      </c>
      <c r="B1261">
        <v>81</v>
      </c>
      <c r="C1261" s="24" t="s">
        <v>4134</v>
      </c>
      <c r="D1261" s="12">
        <v>6.126200956654837</v>
      </c>
      <c r="E1261" s="13">
        <v>0.25782521717020351</v>
      </c>
      <c r="F1261" s="7">
        <v>23.761061946902661</v>
      </c>
      <c r="G1261" s="7">
        <f t="shared" si="204"/>
        <v>5.8683757394846339</v>
      </c>
      <c r="H1261" s="15">
        <f t="shared" si="205"/>
        <v>6.3840261738250401</v>
      </c>
      <c r="I1261" s="11">
        <f>IFERROR(F1261/SQRT(F1261^2+U1261), "X")</f>
        <v>6.7833787091608949E-2</v>
      </c>
      <c r="J1261" s="32">
        <f>IFERROR(SQRT((1-I1261^2)/U1261), "X")</f>
        <v>2.8548297733153854E-3</v>
      </c>
      <c r="K1261" s="32">
        <f t="shared" si="206"/>
        <v>350.28358235127797</v>
      </c>
      <c r="L1261" s="8">
        <v>1</v>
      </c>
      <c r="M1261" s="9">
        <v>0</v>
      </c>
      <c r="N1261" s="8">
        <v>0</v>
      </c>
      <c r="O1261" s="9">
        <v>0</v>
      </c>
      <c r="P1261" s="9">
        <v>0</v>
      </c>
      <c r="Q1261" s="9">
        <v>1</v>
      </c>
      <c r="R1261" s="9">
        <v>0</v>
      </c>
      <c r="S1261" s="8">
        <v>122141</v>
      </c>
      <c r="T1261" s="9">
        <v>6</v>
      </c>
      <c r="U1261" s="9">
        <f t="shared" si="207"/>
        <v>122134</v>
      </c>
      <c r="V1261" s="9">
        <f>COUNTIF(B:B,B1261)</f>
        <v>62</v>
      </c>
      <c r="W1261" s="7">
        <v>14</v>
      </c>
      <c r="X1261" s="7">
        <f>BM1261-W1261-6</f>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v>0</v>
      </c>
      <c r="BU1261" s="17">
        <v>0</v>
      </c>
      <c r="BV1261">
        <v>1</v>
      </c>
      <c r="BW1261">
        <v>0</v>
      </c>
      <c r="BX1261">
        <v>0</v>
      </c>
      <c r="BY1261" s="17">
        <v>0</v>
      </c>
      <c r="BZ1261">
        <v>0</v>
      </c>
      <c r="CA1261">
        <v>0</v>
      </c>
      <c r="CB1261">
        <v>0</v>
      </c>
      <c r="CC1261">
        <v>0</v>
      </c>
      <c r="CD1261" s="17">
        <v>0</v>
      </c>
      <c r="CE1261">
        <v>1</v>
      </c>
      <c r="CF1261">
        <v>1</v>
      </c>
      <c r="CG1261">
        <v>0</v>
      </c>
      <c r="CH1261">
        <v>0</v>
      </c>
      <c r="CI1261">
        <v>1</v>
      </c>
      <c r="CJ1261">
        <v>0</v>
      </c>
      <c r="CK1261">
        <v>0</v>
      </c>
      <c r="CL1261">
        <v>0</v>
      </c>
      <c r="CM1261">
        <v>0</v>
      </c>
      <c r="CN1261">
        <v>0</v>
      </c>
      <c r="CO1261">
        <v>1</v>
      </c>
      <c r="CP1261" s="17">
        <v>0</v>
      </c>
      <c r="CQ1261">
        <v>0.52800000000000002</v>
      </c>
      <c r="CR1261">
        <v>17</v>
      </c>
      <c r="CS1261">
        <v>1</v>
      </c>
      <c r="CT1261">
        <v>0</v>
      </c>
      <c r="CU1261">
        <v>35</v>
      </c>
      <c r="DA1261" s="33" t="s">
        <v>85</v>
      </c>
    </row>
    <row r="1262" spans="1:105" x14ac:dyDescent="0.25">
      <c r="A1262">
        <v>1261</v>
      </c>
      <c r="B1262">
        <v>81</v>
      </c>
      <c r="C1262" s="24" t="s">
        <v>4134</v>
      </c>
      <c r="D1262" s="12">
        <v>6.2535572200919542</v>
      </c>
      <c r="E1262" s="13">
        <v>0.25961599529879198</v>
      </c>
      <c r="F1262" s="7">
        <v>24.087719298245609</v>
      </c>
      <c r="G1262" s="7">
        <f t="shared" si="204"/>
        <v>5.9939412247931623</v>
      </c>
      <c r="H1262" s="15">
        <f t="shared" si="205"/>
        <v>6.5131732153907462</v>
      </c>
      <c r="I1262" s="11">
        <f>IFERROR(F1262/SQRT(F1262^2+U1262), "X")</f>
        <v>6.8761958687248298E-2</v>
      </c>
      <c r="J1262" s="32">
        <f>IFERROR(SQRT((1-I1262^2)/U1262), "X")</f>
        <v>2.8546479571545185E-3</v>
      </c>
      <c r="K1262" s="32">
        <f t="shared" si="206"/>
        <v>350.30589235836595</v>
      </c>
      <c r="L1262" s="8">
        <v>1</v>
      </c>
      <c r="M1262" s="9">
        <v>0</v>
      </c>
      <c r="N1262" s="8">
        <v>0</v>
      </c>
      <c r="O1262" s="9">
        <v>0</v>
      </c>
      <c r="P1262" s="9">
        <v>0</v>
      </c>
      <c r="Q1262" s="9">
        <v>1</v>
      </c>
      <c r="R1262" s="9">
        <v>0</v>
      </c>
      <c r="S1262" s="8">
        <v>122141</v>
      </c>
      <c r="T1262" s="9">
        <v>6</v>
      </c>
      <c r="U1262" s="9">
        <f t="shared" si="207"/>
        <v>122134</v>
      </c>
      <c r="V1262" s="9">
        <f>COUNTIF(B:B,B1262)</f>
        <v>62</v>
      </c>
      <c r="W1262" s="7">
        <v>14</v>
      </c>
      <c r="X1262" s="7">
        <f>BM1262-W1262-6</f>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v>0</v>
      </c>
      <c r="BU1262" s="17">
        <v>0</v>
      </c>
      <c r="BV1262">
        <v>1</v>
      </c>
      <c r="BW1262">
        <v>0</v>
      </c>
      <c r="BX1262">
        <v>0</v>
      </c>
      <c r="BY1262" s="17">
        <v>0</v>
      </c>
      <c r="BZ1262">
        <v>0</v>
      </c>
      <c r="CA1262">
        <v>0</v>
      </c>
      <c r="CB1262">
        <v>0</v>
      </c>
      <c r="CC1262">
        <v>0</v>
      </c>
      <c r="CD1262" s="17">
        <v>0</v>
      </c>
      <c r="CE1262">
        <v>1</v>
      </c>
      <c r="CF1262">
        <v>1</v>
      </c>
      <c r="CG1262">
        <v>0</v>
      </c>
      <c r="CH1262">
        <v>0</v>
      </c>
      <c r="CI1262">
        <v>1</v>
      </c>
      <c r="CJ1262">
        <v>0</v>
      </c>
      <c r="CK1262">
        <v>0</v>
      </c>
      <c r="CL1262">
        <v>0</v>
      </c>
      <c r="CM1262">
        <v>0</v>
      </c>
      <c r="CN1262">
        <v>0</v>
      </c>
      <c r="CO1262">
        <v>1</v>
      </c>
      <c r="CP1262" s="17">
        <v>0</v>
      </c>
      <c r="CQ1262">
        <v>0.52800000000000002</v>
      </c>
      <c r="CR1262">
        <v>17</v>
      </c>
      <c r="CS1262">
        <v>1</v>
      </c>
      <c r="CT1262">
        <v>0</v>
      </c>
      <c r="CU1262">
        <v>35</v>
      </c>
      <c r="DA1262" s="33" t="s">
        <v>85</v>
      </c>
    </row>
    <row r="1263" spans="1:105" x14ac:dyDescent="0.25">
      <c r="A1263">
        <v>1262</v>
      </c>
      <c r="B1263">
        <v>82</v>
      </c>
      <c r="C1263" s="24" t="s">
        <v>4143</v>
      </c>
      <c r="D1263" s="12">
        <v>7.4</v>
      </c>
      <c r="E1263" s="13">
        <v>0.4</v>
      </c>
      <c r="F1263" s="7">
        <f t="shared" ref="F1263:F1303" si="208">D1263/E1263</f>
        <v>18.5</v>
      </c>
      <c r="G1263" s="7">
        <f t="shared" si="204"/>
        <v>7</v>
      </c>
      <c r="H1263" s="15">
        <f t="shared" si="205"/>
        <v>7.8000000000000007</v>
      </c>
      <c r="I1263" s="11">
        <f>IFERROR(F1263/SQRT(F1263^2+U1263), "X")</f>
        <v>0.319858163020873</v>
      </c>
      <c r="J1263" s="32">
        <f>IFERROR(SQRT((1-I1263^2)/U1263), "X")</f>
        <v>1.7289630433560702E-2</v>
      </c>
      <c r="K1263" s="32">
        <f t="shared" si="206"/>
        <v>57.838136207868942</v>
      </c>
      <c r="L1263" s="8">
        <v>0</v>
      </c>
      <c r="M1263" s="9">
        <v>1</v>
      </c>
      <c r="N1263" s="8">
        <v>0</v>
      </c>
      <c r="O1263" s="9">
        <v>0</v>
      </c>
      <c r="P1263" s="9">
        <v>1</v>
      </c>
      <c r="Q1263" s="9">
        <v>0</v>
      </c>
      <c r="R1263" s="9">
        <v>0</v>
      </c>
      <c r="S1263" s="8">
        <v>3010</v>
      </c>
      <c r="T1263" s="9">
        <v>6</v>
      </c>
      <c r="U1263" s="9">
        <f t="shared" si="207"/>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209">14.5*0.255+16.5*0.241+19*0.246+22.5*0.258</f>
        <v>18.152999999999999</v>
      </c>
      <c r="BN1263">
        <v>1</v>
      </c>
      <c r="BO1263">
        <v>0</v>
      </c>
      <c r="BP1263">
        <v>0</v>
      </c>
      <c r="BQ1263">
        <v>0</v>
      </c>
      <c r="BR1263">
        <v>0</v>
      </c>
      <c r="BS1263">
        <v>0</v>
      </c>
      <c r="BT1263">
        <v>0</v>
      </c>
      <c r="BU1263" s="17">
        <v>0</v>
      </c>
      <c r="BV1263">
        <v>0</v>
      </c>
      <c r="BW1263">
        <v>0</v>
      </c>
      <c r="BX1263">
        <v>1</v>
      </c>
      <c r="BY1263" s="17">
        <v>0</v>
      </c>
      <c r="BZ1263">
        <v>0</v>
      </c>
      <c r="CA1263">
        <v>0</v>
      </c>
      <c r="CB1263">
        <v>0</v>
      </c>
      <c r="CC1263">
        <v>0</v>
      </c>
      <c r="CD1263" s="17">
        <v>0</v>
      </c>
      <c r="CE1263">
        <v>0</v>
      </c>
      <c r="CF1263">
        <v>0</v>
      </c>
      <c r="CG1263">
        <v>1</v>
      </c>
      <c r="CH1263">
        <v>1</v>
      </c>
      <c r="CI1263">
        <v>1</v>
      </c>
      <c r="CJ1263">
        <v>0</v>
      </c>
      <c r="CK1263">
        <v>0</v>
      </c>
      <c r="CL1263">
        <v>0</v>
      </c>
      <c r="CM1263">
        <v>0</v>
      </c>
      <c r="CN1263">
        <v>0</v>
      </c>
      <c r="CO1263">
        <v>1</v>
      </c>
      <c r="CP1263" s="17">
        <v>1</v>
      </c>
      <c r="CQ1263">
        <v>3.5000000000000003E-2</v>
      </c>
      <c r="CR1263">
        <v>1789</v>
      </c>
      <c r="CS1263">
        <v>1</v>
      </c>
      <c r="CT1263">
        <v>0</v>
      </c>
      <c r="CU1263">
        <v>16</v>
      </c>
      <c r="DA1263" s="33" t="s">
        <v>85</v>
      </c>
    </row>
    <row r="1264" spans="1:105" x14ac:dyDescent="0.25">
      <c r="A1264">
        <v>1263</v>
      </c>
      <c r="B1264">
        <v>82</v>
      </c>
      <c r="C1264" s="24" t="s">
        <v>4143</v>
      </c>
      <c r="D1264" s="12">
        <v>7.5</v>
      </c>
      <c r="E1264" s="13">
        <v>0.3</v>
      </c>
      <c r="F1264" s="7">
        <f t="shared" si="208"/>
        <v>25</v>
      </c>
      <c r="G1264" s="7">
        <f t="shared" si="204"/>
        <v>7.2</v>
      </c>
      <c r="H1264" s="15">
        <f t="shared" si="205"/>
        <v>7.8</v>
      </c>
      <c r="I1264" s="11">
        <f>IFERROR(F1264/SQRT(F1264^2+U1264), "X")</f>
        <v>0.41557146290950631</v>
      </c>
      <c r="J1264" s="32">
        <f>IFERROR(SQRT((1-I1264^2)/U1264), "X")</f>
        <v>1.6622858516380252E-2</v>
      </c>
      <c r="K1264" s="32">
        <f t="shared" si="206"/>
        <v>60.158124970780129</v>
      </c>
      <c r="L1264" s="8">
        <v>0</v>
      </c>
      <c r="M1264" s="9">
        <v>1</v>
      </c>
      <c r="N1264" s="8">
        <v>0</v>
      </c>
      <c r="O1264" s="9">
        <v>0</v>
      </c>
      <c r="P1264" s="9">
        <v>1</v>
      </c>
      <c r="Q1264" s="9">
        <v>0</v>
      </c>
      <c r="R1264" s="9">
        <v>0</v>
      </c>
      <c r="S1264" s="8">
        <v>3010</v>
      </c>
      <c r="T1264" s="9">
        <v>15</v>
      </c>
      <c r="U1264" s="9">
        <f t="shared" si="207"/>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v>0.91600000000000004</v>
      </c>
      <c r="BM1264" s="24">
        <f t="shared" si="209"/>
        <v>18.152999999999999</v>
      </c>
      <c r="BN1264">
        <v>1</v>
      </c>
      <c r="BO1264">
        <v>0</v>
      </c>
      <c r="BP1264">
        <v>0</v>
      </c>
      <c r="BQ1264">
        <v>0</v>
      </c>
      <c r="BR1264">
        <v>0</v>
      </c>
      <c r="BS1264">
        <v>0</v>
      </c>
      <c r="BT1264">
        <v>0</v>
      </c>
      <c r="BU1264" s="17">
        <v>0</v>
      </c>
      <c r="BV1264">
        <v>0</v>
      </c>
      <c r="BW1264">
        <v>0</v>
      </c>
      <c r="BX1264">
        <v>1</v>
      </c>
      <c r="BY1264" s="17">
        <v>0</v>
      </c>
      <c r="BZ1264">
        <v>0</v>
      </c>
      <c r="CA1264">
        <v>0</v>
      </c>
      <c r="CB1264">
        <v>0</v>
      </c>
      <c r="CC1264">
        <v>0</v>
      </c>
      <c r="CD1264" s="17">
        <v>0</v>
      </c>
      <c r="CE1264">
        <v>0</v>
      </c>
      <c r="CF1264">
        <v>0</v>
      </c>
      <c r="CG1264">
        <v>1</v>
      </c>
      <c r="CH1264">
        <v>1</v>
      </c>
      <c r="CI1264">
        <v>1</v>
      </c>
      <c r="CJ1264">
        <v>0</v>
      </c>
      <c r="CK1264">
        <v>0</v>
      </c>
      <c r="CL1264">
        <v>0</v>
      </c>
      <c r="CM1264">
        <v>0</v>
      </c>
      <c r="CN1264">
        <v>0</v>
      </c>
      <c r="CO1264">
        <v>1</v>
      </c>
      <c r="CP1264" s="17">
        <v>1</v>
      </c>
      <c r="CQ1264">
        <v>3.5000000000000003E-2</v>
      </c>
      <c r="CR1264">
        <v>1789</v>
      </c>
      <c r="CS1264">
        <v>1</v>
      </c>
      <c r="CT1264">
        <v>0</v>
      </c>
      <c r="CU1264">
        <v>16</v>
      </c>
      <c r="DA1264" s="33" t="s">
        <v>85</v>
      </c>
    </row>
    <row r="1265" spans="1:105" x14ac:dyDescent="0.25">
      <c r="A1265">
        <v>1264</v>
      </c>
      <c r="B1265">
        <v>82</v>
      </c>
      <c r="C1265" s="24" t="s">
        <v>4143</v>
      </c>
      <c r="D1265" s="12">
        <v>7.3</v>
      </c>
      <c r="E1265" s="13">
        <v>0.4</v>
      </c>
      <c r="F1265" s="7">
        <f t="shared" si="208"/>
        <v>18.25</v>
      </c>
      <c r="G1265" s="7">
        <f t="shared" si="204"/>
        <v>6.8999999999999995</v>
      </c>
      <c r="H1265" s="15">
        <f t="shared" si="205"/>
        <v>7.7</v>
      </c>
      <c r="I1265" s="11">
        <f>IFERROR(F1265/SQRT(F1265^2+U1265), "X")</f>
        <v>0.31644458315990853</v>
      </c>
      <c r="J1265" s="32">
        <f>IFERROR(SQRT((1-I1265^2)/U1265), "X")</f>
        <v>1.7339429214241565E-2</v>
      </c>
      <c r="K1265" s="32">
        <f t="shared" si="206"/>
        <v>57.672025280893337</v>
      </c>
      <c r="L1265" s="8">
        <v>0</v>
      </c>
      <c r="M1265" s="9">
        <v>1</v>
      </c>
      <c r="N1265" s="8">
        <v>0</v>
      </c>
      <c r="O1265" s="9">
        <v>0</v>
      </c>
      <c r="P1265" s="9">
        <v>1</v>
      </c>
      <c r="Q1265" s="9">
        <v>0</v>
      </c>
      <c r="R1265" s="9">
        <v>0</v>
      </c>
      <c r="S1265" s="8">
        <v>3010</v>
      </c>
      <c r="T1265" s="9">
        <v>16</v>
      </c>
      <c r="U1265" s="9">
        <f t="shared" si="207"/>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v>0.91600000000000004</v>
      </c>
      <c r="BM1265" s="24">
        <f t="shared" si="209"/>
        <v>18.152999999999999</v>
      </c>
      <c r="BN1265">
        <v>1</v>
      </c>
      <c r="BO1265">
        <v>0</v>
      </c>
      <c r="BP1265">
        <v>0</v>
      </c>
      <c r="BQ1265">
        <v>0</v>
      </c>
      <c r="BR1265">
        <v>0</v>
      </c>
      <c r="BS1265">
        <v>0</v>
      </c>
      <c r="BT1265">
        <v>0</v>
      </c>
      <c r="BU1265" s="17">
        <v>0</v>
      </c>
      <c r="BV1265">
        <v>0</v>
      </c>
      <c r="BW1265">
        <v>1</v>
      </c>
      <c r="BX1265">
        <v>0</v>
      </c>
      <c r="BY1265" s="17">
        <v>0</v>
      </c>
      <c r="BZ1265">
        <v>0</v>
      </c>
      <c r="CA1265">
        <v>0</v>
      </c>
      <c r="CB1265">
        <v>0</v>
      </c>
      <c r="CC1265">
        <v>0</v>
      </c>
      <c r="CD1265" s="17">
        <v>0</v>
      </c>
      <c r="CE1265">
        <v>0</v>
      </c>
      <c r="CF1265">
        <v>0</v>
      </c>
      <c r="CG1265">
        <v>1</v>
      </c>
      <c r="CH1265">
        <v>1</v>
      </c>
      <c r="CI1265">
        <v>1</v>
      </c>
      <c r="CJ1265">
        <v>0</v>
      </c>
      <c r="CK1265">
        <v>0</v>
      </c>
      <c r="CL1265">
        <v>0</v>
      </c>
      <c r="CM1265">
        <v>0</v>
      </c>
      <c r="CN1265">
        <v>0</v>
      </c>
      <c r="CO1265">
        <v>1</v>
      </c>
      <c r="CP1265" s="17">
        <v>1</v>
      </c>
      <c r="CQ1265">
        <v>3.5000000000000003E-2</v>
      </c>
      <c r="CR1265">
        <v>1789</v>
      </c>
      <c r="CS1265">
        <v>1</v>
      </c>
      <c r="CT1265">
        <v>0</v>
      </c>
      <c r="CU1265">
        <v>16</v>
      </c>
      <c r="DA1265" s="33" t="s">
        <v>85</v>
      </c>
    </row>
    <row r="1266" spans="1:105" x14ac:dyDescent="0.25">
      <c r="A1266">
        <v>1265</v>
      </c>
      <c r="B1266">
        <v>82</v>
      </c>
      <c r="C1266" s="24" t="s">
        <v>4143</v>
      </c>
      <c r="D1266" s="12">
        <v>7.4</v>
      </c>
      <c r="E1266" s="13">
        <v>0.4</v>
      </c>
      <c r="F1266" s="7">
        <f t="shared" si="208"/>
        <v>18.5</v>
      </c>
      <c r="G1266" s="7">
        <f t="shared" si="204"/>
        <v>7</v>
      </c>
      <c r="H1266" s="15">
        <f t="shared" si="205"/>
        <v>7.8000000000000007</v>
      </c>
      <c r="I1266" s="11">
        <f>IFERROR(F1266/SQRT(F1266^2+U1266), "X")</f>
        <v>0.3203853494429203</v>
      </c>
      <c r="J1266" s="32">
        <f>IFERROR(SQRT((1-I1266^2)/U1266), "X")</f>
        <v>1.731812699691461E-2</v>
      </c>
      <c r="K1266" s="32">
        <f t="shared" si="206"/>
        <v>57.742964939462539</v>
      </c>
      <c r="L1266" s="8">
        <v>0</v>
      </c>
      <c r="M1266" s="9">
        <v>1</v>
      </c>
      <c r="N1266" s="8">
        <v>0</v>
      </c>
      <c r="O1266" s="9">
        <v>0</v>
      </c>
      <c r="P1266" s="9">
        <v>1</v>
      </c>
      <c r="Q1266" s="9">
        <v>0</v>
      </c>
      <c r="R1266" s="9">
        <v>0</v>
      </c>
      <c r="S1266" s="8">
        <v>3010</v>
      </c>
      <c r="T1266" s="9">
        <v>17</v>
      </c>
      <c r="U1266" s="9">
        <f t="shared" si="207"/>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v>0.91600000000000004</v>
      </c>
      <c r="BM1266" s="24">
        <f t="shared" si="209"/>
        <v>18.152999999999999</v>
      </c>
      <c r="BN1266">
        <v>1</v>
      </c>
      <c r="BO1266">
        <v>0</v>
      </c>
      <c r="BP1266">
        <v>0</v>
      </c>
      <c r="BQ1266">
        <v>0</v>
      </c>
      <c r="BR1266">
        <v>0</v>
      </c>
      <c r="BS1266">
        <v>0</v>
      </c>
      <c r="BT1266">
        <v>0</v>
      </c>
      <c r="BU1266" s="17">
        <v>0</v>
      </c>
      <c r="BV1266">
        <v>0</v>
      </c>
      <c r="BW1266">
        <v>1</v>
      </c>
      <c r="BX1266">
        <v>0</v>
      </c>
      <c r="BY1266" s="17">
        <v>0</v>
      </c>
      <c r="BZ1266">
        <v>0</v>
      </c>
      <c r="CA1266">
        <v>0</v>
      </c>
      <c r="CB1266">
        <v>0</v>
      </c>
      <c r="CC1266">
        <v>0</v>
      </c>
      <c r="CD1266" s="17">
        <v>0</v>
      </c>
      <c r="CE1266">
        <v>0</v>
      </c>
      <c r="CF1266">
        <v>0</v>
      </c>
      <c r="CG1266">
        <v>1</v>
      </c>
      <c r="CH1266">
        <v>1</v>
      </c>
      <c r="CI1266">
        <v>1</v>
      </c>
      <c r="CJ1266">
        <v>0</v>
      </c>
      <c r="CK1266">
        <v>0</v>
      </c>
      <c r="CL1266">
        <v>0</v>
      </c>
      <c r="CM1266">
        <v>0</v>
      </c>
      <c r="CN1266">
        <v>0</v>
      </c>
      <c r="CO1266">
        <v>1</v>
      </c>
      <c r="CP1266" s="17">
        <v>1</v>
      </c>
      <c r="CQ1266">
        <v>3.5000000000000003E-2</v>
      </c>
      <c r="CR1266">
        <v>1789</v>
      </c>
      <c r="CS1266">
        <v>1</v>
      </c>
      <c r="CT1266">
        <v>0</v>
      </c>
      <c r="CU1266">
        <v>16</v>
      </c>
      <c r="DA1266" s="33" t="s">
        <v>85</v>
      </c>
    </row>
    <row r="1267" spans="1:105" x14ac:dyDescent="0.25">
      <c r="A1267">
        <v>1266</v>
      </c>
      <c r="B1267">
        <v>82</v>
      </c>
      <c r="C1267" s="24" t="s">
        <v>4143</v>
      </c>
      <c r="D1267" s="12">
        <v>7.3</v>
      </c>
      <c r="E1267" s="13">
        <v>0.4</v>
      </c>
      <c r="F1267" s="7">
        <f t="shared" si="208"/>
        <v>18.25</v>
      </c>
      <c r="G1267" s="7">
        <f t="shared" si="204"/>
        <v>6.8999999999999995</v>
      </c>
      <c r="H1267" s="15">
        <f t="shared" si="205"/>
        <v>7.7</v>
      </c>
      <c r="I1267" s="11">
        <f>IFERROR(F1267/SQRT(F1267^2+U1267), "X")</f>
        <v>0.31658739112482909</v>
      </c>
      <c r="J1267" s="32">
        <f>IFERROR(SQRT((1-I1267^2)/U1267), "X")</f>
        <v>1.7347254308209811E-2</v>
      </c>
      <c r="K1267" s="32">
        <f t="shared" si="206"/>
        <v>57.646010269575463</v>
      </c>
      <c r="L1267" s="8">
        <v>0</v>
      </c>
      <c r="M1267" s="9">
        <v>1</v>
      </c>
      <c r="N1267" s="8">
        <v>0</v>
      </c>
      <c r="O1267" s="9">
        <v>0</v>
      </c>
      <c r="P1267" s="9">
        <v>1</v>
      </c>
      <c r="Q1267" s="9">
        <v>0</v>
      </c>
      <c r="R1267" s="9">
        <v>0</v>
      </c>
      <c r="S1267" s="8">
        <v>3010</v>
      </c>
      <c r="T1267" s="9">
        <v>19</v>
      </c>
      <c r="U1267" s="9">
        <f t="shared" si="207"/>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v>0.91600000000000004</v>
      </c>
      <c r="BM1267" s="24">
        <f t="shared" si="209"/>
        <v>18.152999999999999</v>
      </c>
      <c r="BN1267">
        <v>1</v>
      </c>
      <c r="BO1267">
        <v>0</v>
      </c>
      <c r="BP1267">
        <v>0</v>
      </c>
      <c r="BQ1267">
        <v>0</v>
      </c>
      <c r="BR1267">
        <v>0</v>
      </c>
      <c r="BS1267">
        <v>0</v>
      </c>
      <c r="BT1267">
        <v>0</v>
      </c>
      <c r="BU1267" s="17">
        <v>0</v>
      </c>
      <c r="BV1267">
        <v>0</v>
      </c>
      <c r="BW1267">
        <v>1</v>
      </c>
      <c r="BX1267">
        <v>0</v>
      </c>
      <c r="BY1267" s="17">
        <v>0</v>
      </c>
      <c r="BZ1267">
        <v>0</v>
      </c>
      <c r="CA1267">
        <v>0</v>
      </c>
      <c r="CB1267">
        <v>0</v>
      </c>
      <c r="CC1267">
        <v>0</v>
      </c>
      <c r="CD1267" s="17">
        <v>0</v>
      </c>
      <c r="CE1267">
        <v>0</v>
      </c>
      <c r="CF1267">
        <v>0</v>
      </c>
      <c r="CG1267">
        <v>1</v>
      </c>
      <c r="CH1267">
        <v>1</v>
      </c>
      <c r="CI1267">
        <v>1</v>
      </c>
      <c r="CJ1267">
        <v>0</v>
      </c>
      <c r="CK1267">
        <v>0</v>
      </c>
      <c r="CL1267">
        <v>0</v>
      </c>
      <c r="CM1267">
        <v>0</v>
      </c>
      <c r="CN1267">
        <v>0</v>
      </c>
      <c r="CO1267">
        <v>1</v>
      </c>
      <c r="CP1267" s="17">
        <v>1</v>
      </c>
      <c r="CQ1267">
        <v>3.5000000000000003E-2</v>
      </c>
      <c r="CR1267">
        <v>1789</v>
      </c>
      <c r="CS1267">
        <v>1</v>
      </c>
      <c r="CT1267">
        <v>0</v>
      </c>
      <c r="CU1267">
        <v>16</v>
      </c>
      <c r="DA1267" s="33" t="s">
        <v>85</v>
      </c>
    </row>
    <row r="1268" spans="1:105" x14ac:dyDescent="0.25">
      <c r="A1268">
        <v>1267</v>
      </c>
      <c r="B1268">
        <v>82</v>
      </c>
      <c r="C1268" s="24" t="s">
        <v>4143</v>
      </c>
      <c r="D1268" s="12">
        <v>13.2</v>
      </c>
      <c r="E1268" s="13">
        <v>5.5</v>
      </c>
      <c r="F1268" s="7">
        <f t="shared" si="208"/>
        <v>2.4</v>
      </c>
      <c r="G1268" s="7">
        <f t="shared" si="204"/>
        <v>7.6999999999999993</v>
      </c>
      <c r="H1268" s="15">
        <f t="shared" si="205"/>
        <v>18.7</v>
      </c>
      <c r="I1268" s="11">
        <f>IFERROR(F1268/SQRT(F1268^2+U1268), "X")</f>
        <v>4.3753970368696458E-2</v>
      </c>
      <c r="J1268" s="32">
        <f>IFERROR(SQRT((1-I1268^2)/U1268), "X")</f>
        <v>1.8230820986956858E-2</v>
      </c>
      <c r="K1268" s="32">
        <f t="shared" si="206"/>
        <v>54.852164952716315</v>
      </c>
      <c r="L1268" s="8">
        <v>0</v>
      </c>
      <c r="M1268" s="9">
        <v>1</v>
      </c>
      <c r="N1268" s="8">
        <v>0</v>
      </c>
      <c r="O1268" s="9">
        <v>0</v>
      </c>
      <c r="P1268" s="9">
        <v>1</v>
      </c>
      <c r="Q1268" s="9">
        <v>0</v>
      </c>
      <c r="R1268" s="9">
        <v>0</v>
      </c>
      <c r="S1268" s="8">
        <v>3010</v>
      </c>
      <c r="T1268" s="9">
        <v>6</v>
      </c>
      <c r="U1268" s="9">
        <f t="shared" si="207"/>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v>0.91600000000000004</v>
      </c>
      <c r="BM1268" s="24">
        <f t="shared" si="209"/>
        <v>18.152999999999999</v>
      </c>
      <c r="BN1268">
        <v>1</v>
      </c>
      <c r="BO1268">
        <v>0</v>
      </c>
      <c r="BP1268">
        <v>0</v>
      </c>
      <c r="BQ1268">
        <v>0</v>
      </c>
      <c r="BR1268">
        <v>0</v>
      </c>
      <c r="BS1268">
        <v>0</v>
      </c>
      <c r="BT1268">
        <v>0</v>
      </c>
      <c r="BU1268" s="17">
        <v>0</v>
      </c>
      <c r="BV1268">
        <v>0</v>
      </c>
      <c r="BW1268">
        <v>1</v>
      </c>
      <c r="BX1268">
        <v>0</v>
      </c>
      <c r="BY1268" s="17">
        <v>0</v>
      </c>
      <c r="BZ1268">
        <v>0</v>
      </c>
      <c r="CA1268">
        <v>0</v>
      </c>
      <c r="CB1268">
        <v>0</v>
      </c>
      <c r="CC1268">
        <v>0</v>
      </c>
      <c r="CD1268" s="17">
        <v>0</v>
      </c>
      <c r="CE1268">
        <v>0</v>
      </c>
      <c r="CF1268">
        <v>0</v>
      </c>
      <c r="CG1268">
        <v>1</v>
      </c>
      <c r="CH1268">
        <v>1</v>
      </c>
      <c r="CI1268">
        <v>1</v>
      </c>
      <c r="CJ1268">
        <v>0</v>
      </c>
      <c r="CK1268">
        <v>0</v>
      </c>
      <c r="CL1268">
        <v>0</v>
      </c>
      <c r="CM1268">
        <v>0</v>
      </c>
      <c r="CN1268">
        <v>0</v>
      </c>
      <c r="CO1268">
        <v>1</v>
      </c>
      <c r="CP1268" s="17">
        <v>1</v>
      </c>
      <c r="CQ1268">
        <v>3.5000000000000003E-2</v>
      </c>
      <c r="CR1268">
        <v>1789</v>
      </c>
      <c r="CS1268">
        <v>1</v>
      </c>
      <c r="CT1268">
        <v>0</v>
      </c>
      <c r="CU1268">
        <v>16</v>
      </c>
      <c r="DA1268" s="33" t="s">
        <v>85</v>
      </c>
    </row>
    <row r="1269" spans="1:105" x14ac:dyDescent="0.25">
      <c r="A1269">
        <v>1268</v>
      </c>
      <c r="B1269">
        <v>82</v>
      </c>
      <c r="C1269" s="24" t="s">
        <v>4143</v>
      </c>
      <c r="D1269" s="12">
        <v>14</v>
      </c>
      <c r="E1269" s="13">
        <v>5.5</v>
      </c>
      <c r="F1269" s="7">
        <f t="shared" si="208"/>
        <v>2.5454545454545454</v>
      </c>
      <c r="G1269" s="7">
        <f t="shared" si="204"/>
        <v>8.5</v>
      </c>
      <c r="H1269" s="15">
        <f t="shared" si="205"/>
        <v>19.5</v>
      </c>
      <c r="I1269" s="11">
        <f>IFERROR(F1269/SQRT(F1269^2+U1269), "X")</f>
        <v>4.6508483848575408E-2</v>
      </c>
      <c r="J1269" s="32">
        <f>IFERROR(SQRT((1-I1269^2)/U1269), "X")</f>
        <v>1.8271190083368912E-2</v>
      </c>
      <c r="K1269" s="32">
        <f t="shared" si="206"/>
        <v>54.730972390804233</v>
      </c>
      <c r="L1269" s="8">
        <v>0</v>
      </c>
      <c r="M1269" s="9">
        <v>1</v>
      </c>
      <c r="N1269" s="8">
        <v>0</v>
      </c>
      <c r="O1269" s="9">
        <v>0</v>
      </c>
      <c r="P1269" s="9">
        <v>1</v>
      </c>
      <c r="Q1269" s="9">
        <v>0</v>
      </c>
      <c r="R1269" s="9">
        <v>0</v>
      </c>
      <c r="S1269" s="8">
        <v>3010</v>
      </c>
      <c r="T1269" s="9">
        <v>20</v>
      </c>
      <c r="U1269" s="9">
        <f t="shared" si="207"/>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v>0.91600000000000004</v>
      </c>
      <c r="BM1269" s="24">
        <f t="shared" si="209"/>
        <v>18.152999999999999</v>
      </c>
      <c r="BN1269">
        <v>1</v>
      </c>
      <c r="BO1269">
        <v>0</v>
      </c>
      <c r="BP1269">
        <v>0</v>
      </c>
      <c r="BQ1269">
        <v>0</v>
      </c>
      <c r="BR1269">
        <v>0</v>
      </c>
      <c r="BS1269">
        <v>0</v>
      </c>
      <c r="BT1269">
        <v>0</v>
      </c>
      <c r="BU1269" s="17">
        <v>0</v>
      </c>
      <c r="BV1269">
        <v>0</v>
      </c>
      <c r="BW1269">
        <v>1</v>
      </c>
      <c r="BX1269">
        <v>0</v>
      </c>
      <c r="BY1269" s="17">
        <v>0</v>
      </c>
      <c r="BZ1269">
        <v>0</v>
      </c>
      <c r="CA1269">
        <v>0</v>
      </c>
      <c r="CB1269">
        <v>0</v>
      </c>
      <c r="CC1269">
        <v>0</v>
      </c>
      <c r="CD1269" s="17">
        <v>0</v>
      </c>
      <c r="CE1269">
        <v>0</v>
      </c>
      <c r="CF1269">
        <v>0</v>
      </c>
      <c r="CG1269">
        <v>1</v>
      </c>
      <c r="CH1269">
        <v>1</v>
      </c>
      <c r="CI1269">
        <v>1</v>
      </c>
      <c r="CJ1269">
        <v>0</v>
      </c>
      <c r="CK1269">
        <v>0</v>
      </c>
      <c r="CL1269">
        <v>0</v>
      </c>
      <c r="CM1269">
        <v>0</v>
      </c>
      <c r="CN1269">
        <v>0</v>
      </c>
      <c r="CO1269">
        <v>1</v>
      </c>
      <c r="CP1269" s="17">
        <v>1</v>
      </c>
      <c r="CQ1269">
        <v>3.5000000000000003E-2</v>
      </c>
      <c r="CR1269">
        <v>1789</v>
      </c>
      <c r="CS1269">
        <v>1</v>
      </c>
      <c r="CT1269">
        <v>0</v>
      </c>
      <c r="CU1269">
        <v>16</v>
      </c>
      <c r="DA1269" s="33" t="s">
        <v>85</v>
      </c>
    </row>
    <row r="1270" spans="1:105" x14ac:dyDescent="0.25">
      <c r="A1270">
        <v>1269</v>
      </c>
      <c r="B1270">
        <v>82</v>
      </c>
      <c r="C1270" s="24" t="s">
        <v>4143</v>
      </c>
      <c r="D1270" s="12">
        <v>12.2</v>
      </c>
      <c r="E1270" s="13">
        <v>4.5999999999999996</v>
      </c>
      <c r="F1270" s="7">
        <f t="shared" si="208"/>
        <v>2.6521739130434785</v>
      </c>
      <c r="G1270" s="7">
        <f t="shared" si="204"/>
        <v>7.6</v>
      </c>
      <c r="H1270" s="15">
        <f t="shared" si="205"/>
        <v>16.799999999999997</v>
      </c>
      <c r="I1270" s="11">
        <f>IFERROR(F1270/SQRT(F1270^2+U1270), "X")</f>
        <v>4.8341074169019026E-2</v>
      </c>
      <c r="J1270" s="32">
        <f>IFERROR(SQRT((1-I1270^2)/U1270), "X")</f>
        <v>1.8226962391597337E-2</v>
      </c>
      <c r="K1270" s="32">
        <f t="shared" si="206"/>
        <v>54.863776997806383</v>
      </c>
      <c r="L1270" s="8">
        <v>0</v>
      </c>
      <c r="M1270" s="9">
        <v>1</v>
      </c>
      <c r="N1270" s="8">
        <v>0</v>
      </c>
      <c r="O1270" s="9">
        <v>0</v>
      </c>
      <c r="P1270" s="9">
        <v>1</v>
      </c>
      <c r="Q1270" s="9">
        <v>0</v>
      </c>
      <c r="R1270" s="9">
        <v>0</v>
      </c>
      <c r="S1270" s="8">
        <v>3010</v>
      </c>
      <c r="T1270" s="9">
        <v>6</v>
      </c>
      <c r="U1270" s="9">
        <f t="shared" si="207"/>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v>0.91600000000000004</v>
      </c>
      <c r="BM1270" s="24">
        <f t="shared" si="209"/>
        <v>18.152999999999999</v>
      </c>
      <c r="BN1270">
        <v>1</v>
      </c>
      <c r="BO1270">
        <v>0</v>
      </c>
      <c r="BP1270">
        <v>0</v>
      </c>
      <c r="BQ1270">
        <v>0</v>
      </c>
      <c r="BR1270">
        <v>0</v>
      </c>
      <c r="BS1270">
        <v>0</v>
      </c>
      <c r="BT1270">
        <v>0</v>
      </c>
      <c r="BU1270" s="17">
        <v>0</v>
      </c>
      <c r="BV1270">
        <v>0</v>
      </c>
      <c r="BW1270">
        <v>1</v>
      </c>
      <c r="BX1270">
        <v>0</v>
      </c>
      <c r="BY1270" s="17">
        <v>0</v>
      </c>
      <c r="BZ1270">
        <v>0</v>
      </c>
      <c r="CA1270">
        <v>0</v>
      </c>
      <c r="CB1270">
        <v>0</v>
      </c>
      <c r="CC1270">
        <v>0</v>
      </c>
      <c r="CD1270" s="17">
        <v>0</v>
      </c>
      <c r="CE1270">
        <v>0</v>
      </c>
      <c r="CF1270">
        <v>0</v>
      </c>
      <c r="CG1270">
        <v>1</v>
      </c>
      <c r="CH1270">
        <v>1</v>
      </c>
      <c r="CI1270">
        <v>1</v>
      </c>
      <c r="CJ1270">
        <v>0</v>
      </c>
      <c r="CK1270">
        <v>0</v>
      </c>
      <c r="CL1270">
        <v>0</v>
      </c>
      <c r="CM1270">
        <v>0</v>
      </c>
      <c r="CN1270">
        <v>0</v>
      </c>
      <c r="CO1270">
        <v>1</v>
      </c>
      <c r="CP1270" s="17">
        <v>1</v>
      </c>
      <c r="CQ1270">
        <v>3.5000000000000003E-2</v>
      </c>
      <c r="CR1270">
        <v>1789</v>
      </c>
      <c r="CS1270">
        <v>1</v>
      </c>
      <c r="CT1270">
        <v>0</v>
      </c>
      <c r="CU1270">
        <v>16</v>
      </c>
      <c r="DA1270" s="33" t="s">
        <v>85</v>
      </c>
    </row>
    <row r="1271" spans="1:105" x14ac:dyDescent="0.25">
      <c r="A1271">
        <v>1270</v>
      </c>
      <c r="B1271">
        <v>82</v>
      </c>
      <c r="C1271" s="24" t="s">
        <v>4143</v>
      </c>
      <c r="D1271" s="12">
        <v>13.2</v>
      </c>
      <c r="E1271" s="13">
        <v>4.9000000000000004</v>
      </c>
      <c r="F1271" s="7">
        <f t="shared" si="208"/>
        <v>2.6938775510204076</v>
      </c>
      <c r="G1271" s="7">
        <f t="shared" si="204"/>
        <v>8.2999999999999989</v>
      </c>
      <c r="H1271" s="15">
        <f t="shared" si="205"/>
        <v>18.100000000000001</v>
      </c>
      <c r="I1271" s="11">
        <f>IFERROR(F1271/SQRT(F1271^2+U1271), "X")</f>
        <v>4.9213961148192452E-2</v>
      </c>
      <c r="J1271" s="32">
        <f>IFERROR(SQRT((1-I1271^2)/U1271), "X")</f>
        <v>1.8268818911071443E-2</v>
      </c>
      <c r="K1271" s="32">
        <f t="shared" si="206"/>
        <v>54.73807611032646</v>
      </c>
      <c r="L1271" s="8">
        <v>0</v>
      </c>
      <c r="M1271" s="9">
        <v>1</v>
      </c>
      <c r="N1271" s="8">
        <v>0</v>
      </c>
      <c r="O1271" s="9">
        <v>0</v>
      </c>
      <c r="P1271" s="9">
        <v>1</v>
      </c>
      <c r="Q1271" s="9">
        <v>0</v>
      </c>
      <c r="R1271" s="9">
        <v>0</v>
      </c>
      <c r="S1271" s="8">
        <v>3010</v>
      </c>
      <c r="T1271" s="9">
        <v>20</v>
      </c>
      <c r="U1271" s="9">
        <f t="shared" si="207"/>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v>0.91600000000000004</v>
      </c>
      <c r="BM1271" s="24">
        <f t="shared" si="209"/>
        <v>18.152999999999999</v>
      </c>
      <c r="BN1271">
        <v>1</v>
      </c>
      <c r="BO1271">
        <v>0</v>
      </c>
      <c r="BP1271">
        <v>0</v>
      </c>
      <c r="BQ1271">
        <v>0</v>
      </c>
      <c r="BR1271">
        <v>0</v>
      </c>
      <c r="BS1271">
        <v>0</v>
      </c>
      <c r="BT1271">
        <v>0</v>
      </c>
      <c r="BU1271" s="17">
        <v>0</v>
      </c>
      <c r="BV1271">
        <v>0</v>
      </c>
      <c r="BW1271">
        <v>1</v>
      </c>
      <c r="BX1271">
        <v>0</v>
      </c>
      <c r="BY1271" s="17">
        <v>0</v>
      </c>
      <c r="BZ1271">
        <v>0</v>
      </c>
      <c r="CA1271">
        <v>0</v>
      </c>
      <c r="CB1271">
        <v>0</v>
      </c>
      <c r="CC1271">
        <v>0</v>
      </c>
      <c r="CD1271" s="17">
        <v>0</v>
      </c>
      <c r="CE1271">
        <v>0</v>
      </c>
      <c r="CF1271">
        <v>0</v>
      </c>
      <c r="CG1271">
        <v>1</v>
      </c>
      <c r="CH1271">
        <v>1</v>
      </c>
      <c r="CI1271">
        <v>1</v>
      </c>
      <c r="CJ1271">
        <v>0</v>
      </c>
      <c r="CK1271">
        <v>0</v>
      </c>
      <c r="CL1271">
        <v>0</v>
      </c>
      <c r="CM1271">
        <v>0</v>
      </c>
      <c r="CN1271">
        <v>0</v>
      </c>
      <c r="CO1271">
        <v>1</v>
      </c>
      <c r="CP1271" s="17">
        <v>1</v>
      </c>
      <c r="CQ1271">
        <v>3.5000000000000003E-2</v>
      </c>
      <c r="CR1271">
        <v>1789</v>
      </c>
      <c r="CS1271">
        <v>1</v>
      </c>
      <c r="CT1271">
        <v>0</v>
      </c>
      <c r="CU1271">
        <v>16</v>
      </c>
      <c r="DA1271" s="33" t="s">
        <v>85</v>
      </c>
    </row>
    <row r="1272" spans="1:105" x14ac:dyDescent="0.25">
      <c r="A1272">
        <v>1271</v>
      </c>
      <c r="B1272">
        <v>82</v>
      </c>
      <c r="C1272" s="24" t="s">
        <v>4143</v>
      </c>
      <c r="D1272" s="12">
        <v>6.6</v>
      </c>
      <c r="E1272" s="13">
        <v>0.6</v>
      </c>
      <c r="F1272" s="7">
        <f t="shared" si="208"/>
        <v>11</v>
      </c>
      <c r="G1272" s="7">
        <f t="shared" si="204"/>
        <v>6</v>
      </c>
      <c r="H1272" s="15">
        <f t="shared" si="205"/>
        <v>7.1999999999999993</v>
      </c>
      <c r="I1272" s="11">
        <f>IFERROR(F1272/SQRT(F1272^2+U1272), "X")</f>
        <v>0.20999097578833345</v>
      </c>
      <c r="J1272" s="32">
        <f>IFERROR(SQRT((1-I1272^2)/U1272), "X")</f>
        <v>1.9090088708030313E-2</v>
      </c>
      <c r="K1272" s="32">
        <f t="shared" si="206"/>
        <v>52.38320341483518</v>
      </c>
      <c r="L1272" s="8">
        <v>0</v>
      </c>
      <c r="M1272" s="9">
        <v>1</v>
      </c>
      <c r="N1272" s="8">
        <v>0</v>
      </c>
      <c r="O1272" s="9">
        <v>0</v>
      </c>
      <c r="P1272" s="9">
        <v>1</v>
      </c>
      <c r="Q1272" s="9">
        <v>0</v>
      </c>
      <c r="R1272" s="9">
        <v>0</v>
      </c>
      <c r="S1272" s="8">
        <v>2639</v>
      </c>
      <c r="T1272" s="9">
        <v>15</v>
      </c>
      <c r="U1272" s="9">
        <f t="shared" si="207"/>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v>0.91600000000000004</v>
      </c>
      <c r="BM1272" s="24">
        <f t="shared" si="209"/>
        <v>18.152999999999999</v>
      </c>
      <c r="BN1272">
        <v>1</v>
      </c>
      <c r="BO1272">
        <v>0</v>
      </c>
      <c r="BP1272">
        <v>0</v>
      </c>
      <c r="BQ1272">
        <v>0</v>
      </c>
      <c r="BR1272">
        <v>0</v>
      </c>
      <c r="BS1272">
        <v>0</v>
      </c>
      <c r="BT1272">
        <v>0</v>
      </c>
      <c r="BU1272" s="17">
        <v>0</v>
      </c>
      <c r="BV1272">
        <v>0</v>
      </c>
      <c r="BW1272">
        <v>1</v>
      </c>
      <c r="BX1272">
        <v>0</v>
      </c>
      <c r="BY1272" s="17">
        <v>0</v>
      </c>
      <c r="BZ1272">
        <v>0</v>
      </c>
      <c r="CA1272">
        <v>0</v>
      </c>
      <c r="CB1272">
        <v>0</v>
      </c>
      <c r="CC1272">
        <v>0</v>
      </c>
      <c r="CD1272" s="17">
        <v>0</v>
      </c>
      <c r="CE1272">
        <v>0</v>
      </c>
      <c r="CF1272">
        <v>0</v>
      </c>
      <c r="CG1272">
        <v>1</v>
      </c>
      <c r="CH1272">
        <v>1</v>
      </c>
      <c r="CI1272">
        <v>1</v>
      </c>
      <c r="CJ1272">
        <v>0</v>
      </c>
      <c r="CK1272">
        <v>0</v>
      </c>
      <c r="CL1272">
        <v>0</v>
      </c>
      <c r="CM1272">
        <v>0</v>
      </c>
      <c r="CN1272">
        <v>0</v>
      </c>
      <c r="CO1272">
        <v>1</v>
      </c>
      <c r="CP1272" s="17">
        <v>1</v>
      </c>
      <c r="CQ1272">
        <v>3.5000000000000003E-2</v>
      </c>
      <c r="CR1272">
        <v>1789</v>
      </c>
      <c r="CS1272">
        <v>1</v>
      </c>
      <c r="CT1272">
        <v>0</v>
      </c>
      <c r="CU1272">
        <v>16</v>
      </c>
      <c r="DA1272" s="33" t="s">
        <v>85</v>
      </c>
    </row>
    <row r="1273" spans="1:105" x14ac:dyDescent="0.25">
      <c r="A1273">
        <v>1272</v>
      </c>
      <c r="B1273">
        <v>82</v>
      </c>
      <c r="C1273" s="24" t="s">
        <v>4143</v>
      </c>
      <c r="D1273" s="12">
        <v>5.5</v>
      </c>
      <c r="E1273" s="13">
        <v>0.4</v>
      </c>
      <c r="F1273" s="7">
        <f t="shared" si="208"/>
        <v>13.75</v>
      </c>
      <c r="G1273" s="7">
        <f t="shared" si="204"/>
        <v>5.0999999999999996</v>
      </c>
      <c r="H1273" s="15">
        <f t="shared" si="205"/>
        <v>5.9</v>
      </c>
      <c r="I1273" s="11">
        <f>IFERROR(F1273/SQRT(F1273^2+U1273), "X")</f>
        <v>0.24553326757768423</v>
      </c>
      <c r="J1273" s="32">
        <f>IFERROR(SQRT((1-I1273^2)/U1273), "X")</f>
        <v>1.7856964914740672E-2</v>
      </c>
      <c r="K1273" s="32">
        <f t="shared" si="206"/>
        <v>56.000558032933924</v>
      </c>
      <c r="L1273" s="8">
        <v>0</v>
      </c>
      <c r="M1273" s="9">
        <v>1</v>
      </c>
      <c r="N1273" s="8">
        <v>0</v>
      </c>
      <c r="O1273" s="9">
        <v>0</v>
      </c>
      <c r="P1273" s="9">
        <v>1</v>
      </c>
      <c r="Q1273" s="9">
        <v>0</v>
      </c>
      <c r="R1273" s="9">
        <v>0</v>
      </c>
      <c r="S1273" s="8">
        <v>2963</v>
      </c>
      <c r="T1273" s="9">
        <v>15</v>
      </c>
      <c r="U1273" s="9">
        <f t="shared" si="207"/>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v>0.91600000000000004</v>
      </c>
      <c r="BM1273" s="24">
        <f t="shared" si="209"/>
        <v>18.152999999999999</v>
      </c>
      <c r="BN1273">
        <v>1</v>
      </c>
      <c r="BO1273">
        <v>0</v>
      </c>
      <c r="BP1273">
        <v>0</v>
      </c>
      <c r="BQ1273">
        <v>0</v>
      </c>
      <c r="BR1273">
        <v>0</v>
      </c>
      <c r="BS1273">
        <v>0</v>
      </c>
      <c r="BT1273">
        <v>0</v>
      </c>
      <c r="BU1273" s="17">
        <v>0</v>
      </c>
      <c r="BV1273">
        <v>0</v>
      </c>
      <c r="BW1273">
        <v>1</v>
      </c>
      <c r="BX1273">
        <v>0</v>
      </c>
      <c r="BY1273" s="17">
        <v>0</v>
      </c>
      <c r="BZ1273">
        <v>0</v>
      </c>
      <c r="CA1273">
        <v>0</v>
      </c>
      <c r="CB1273">
        <v>0</v>
      </c>
      <c r="CC1273">
        <v>0</v>
      </c>
      <c r="CD1273" s="17">
        <v>0</v>
      </c>
      <c r="CE1273">
        <v>0</v>
      </c>
      <c r="CF1273">
        <v>0</v>
      </c>
      <c r="CG1273">
        <v>1</v>
      </c>
      <c r="CH1273">
        <v>1</v>
      </c>
      <c r="CI1273">
        <v>1</v>
      </c>
      <c r="CJ1273">
        <v>0</v>
      </c>
      <c r="CK1273">
        <v>0</v>
      </c>
      <c r="CL1273">
        <v>0</v>
      </c>
      <c r="CM1273">
        <v>0</v>
      </c>
      <c r="CN1273">
        <v>0</v>
      </c>
      <c r="CO1273">
        <v>1</v>
      </c>
      <c r="CP1273" s="17">
        <v>1</v>
      </c>
      <c r="CQ1273">
        <v>3.5000000000000003E-2</v>
      </c>
      <c r="CR1273">
        <v>1789</v>
      </c>
      <c r="CS1273">
        <v>1</v>
      </c>
      <c r="CT1273">
        <v>0</v>
      </c>
      <c r="CU1273">
        <v>16</v>
      </c>
      <c r="DA1273" s="33" t="s">
        <v>85</v>
      </c>
    </row>
    <row r="1274" spans="1:105" x14ac:dyDescent="0.25">
      <c r="A1274">
        <v>1273</v>
      </c>
      <c r="B1274">
        <v>82</v>
      </c>
      <c r="C1274" s="24" t="s">
        <v>4143</v>
      </c>
      <c r="D1274" s="12">
        <v>6.1</v>
      </c>
      <c r="E1274" s="13">
        <v>0.5</v>
      </c>
      <c r="F1274" s="7">
        <f t="shared" si="208"/>
        <v>12.2</v>
      </c>
      <c r="G1274" s="7">
        <f t="shared" si="204"/>
        <v>5.6</v>
      </c>
      <c r="H1274" s="15">
        <f t="shared" si="205"/>
        <v>6.6</v>
      </c>
      <c r="I1274" s="11">
        <f>IFERROR(F1274/SQRT(F1274^2+U1274), "X")</f>
        <v>0.26172545100638822</v>
      </c>
      <c r="J1274" s="32">
        <f>IFERROR(SQRT((1-I1274^2)/U1274), "X")</f>
        <v>2.145290582019576E-2</v>
      </c>
      <c r="K1274" s="32">
        <f t="shared" si="206"/>
        <v>46.613731882354152</v>
      </c>
      <c r="L1274" s="8">
        <v>0</v>
      </c>
      <c r="M1274" s="9">
        <v>1</v>
      </c>
      <c r="N1274" s="8">
        <v>0</v>
      </c>
      <c r="O1274" s="9">
        <v>0</v>
      </c>
      <c r="P1274" s="9">
        <v>1</v>
      </c>
      <c r="Q1274" s="9">
        <v>0</v>
      </c>
      <c r="R1274" s="9">
        <v>0</v>
      </c>
      <c r="S1274" s="8">
        <v>2040</v>
      </c>
      <c r="T1274" s="9">
        <v>15</v>
      </c>
      <c r="U1274" s="9">
        <f t="shared" si="207"/>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v>0.91600000000000004</v>
      </c>
      <c r="BM1274" s="24">
        <f t="shared" si="209"/>
        <v>18.152999999999999</v>
      </c>
      <c r="BN1274">
        <v>1</v>
      </c>
      <c r="BO1274">
        <v>0</v>
      </c>
      <c r="BP1274">
        <v>0</v>
      </c>
      <c r="BQ1274">
        <v>0</v>
      </c>
      <c r="BR1274">
        <v>0</v>
      </c>
      <c r="BS1274">
        <v>0</v>
      </c>
      <c r="BT1274">
        <v>0</v>
      </c>
      <c r="BU1274" s="17">
        <v>0</v>
      </c>
      <c r="BV1274">
        <v>0</v>
      </c>
      <c r="BW1274">
        <v>1</v>
      </c>
      <c r="BX1274">
        <v>0</v>
      </c>
      <c r="BY1274" s="17">
        <v>0</v>
      </c>
      <c r="BZ1274">
        <v>0</v>
      </c>
      <c r="CA1274">
        <v>0</v>
      </c>
      <c r="CB1274">
        <v>0</v>
      </c>
      <c r="CC1274">
        <v>0</v>
      </c>
      <c r="CD1274" s="17">
        <v>1</v>
      </c>
      <c r="CE1274">
        <v>0</v>
      </c>
      <c r="CF1274">
        <v>0</v>
      </c>
      <c r="CG1274">
        <v>1</v>
      </c>
      <c r="CH1274">
        <v>1</v>
      </c>
      <c r="CI1274">
        <v>1</v>
      </c>
      <c r="CJ1274">
        <v>0</v>
      </c>
      <c r="CK1274">
        <v>0</v>
      </c>
      <c r="CL1274">
        <v>0</v>
      </c>
      <c r="CM1274">
        <v>0</v>
      </c>
      <c r="CN1274">
        <v>0</v>
      </c>
      <c r="CO1274">
        <v>1</v>
      </c>
      <c r="CP1274" s="17">
        <v>1</v>
      </c>
      <c r="CQ1274">
        <v>3.5000000000000003E-2</v>
      </c>
      <c r="CR1274">
        <v>1789</v>
      </c>
      <c r="CS1274">
        <v>1</v>
      </c>
      <c r="CT1274">
        <v>0</v>
      </c>
      <c r="CU1274">
        <v>16</v>
      </c>
      <c r="DA1274" s="33" t="s">
        <v>85</v>
      </c>
    </row>
    <row r="1275" spans="1:105" x14ac:dyDescent="0.25">
      <c r="A1275">
        <v>1274</v>
      </c>
      <c r="B1275">
        <v>82</v>
      </c>
      <c r="C1275" s="24" t="s">
        <v>4143</v>
      </c>
      <c r="D1275" s="12">
        <v>7.3</v>
      </c>
      <c r="E1275" s="13">
        <v>0.4</v>
      </c>
      <c r="F1275" s="7">
        <f t="shared" si="208"/>
        <v>18.25</v>
      </c>
      <c r="G1275" s="7">
        <f t="shared" si="204"/>
        <v>6.8999999999999995</v>
      </c>
      <c r="H1275" s="15">
        <f t="shared" si="205"/>
        <v>7.7</v>
      </c>
      <c r="I1275" s="11">
        <f>IFERROR(F1275/SQRT(F1275^2+U1275), "X")</f>
        <v>0.31639702343345166</v>
      </c>
      <c r="J1275" s="32">
        <f>IFERROR(SQRT((1-I1275^2)/U1275), "X")</f>
        <v>1.7336823201832965E-2</v>
      </c>
      <c r="K1275" s="32">
        <f t="shared" si="206"/>
        <v>57.680694343948396</v>
      </c>
      <c r="L1275" s="8">
        <v>0</v>
      </c>
      <c r="M1275" s="9">
        <v>1</v>
      </c>
      <c r="N1275" s="8">
        <v>0</v>
      </c>
      <c r="O1275" s="9">
        <v>0</v>
      </c>
      <c r="P1275" s="9">
        <v>1</v>
      </c>
      <c r="Q1275" s="9">
        <v>0</v>
      </c>
      <c r="R1275" s="9">
        <v>0</v>
      </c>
      <c r="S1275" s="8">
        <v>3010</v>
      </c>
      <c r="T1275" s="9">
        <v>15</v>
      </c>
      <c r="U1275" s="9">
        <f t="shared" si="207"/>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v>0.91600000000000004</v>
      </c>
      <c r="BM1275" s="24">
        <f t="shared" si="209"/>
        <v>18.152999999999999</v>
      </c>
      <c r="BN1275">
        <v>1</v>
      </c>
      <c r="BO1275">
        <v>0</v>
      </c>
      <c r="BP1275">
        <v>0</v>
      </c>
      <c r="BQ1275">
        <v>0</v>
      </c>
      <c r="BR1275">
        <v>0</v>
      </c>
      <c r="BS1275">
        <v>0</v>
      </c>
      <c r="BT1275">
        <v>0</v>
      </c>
      <c r="BU1275" s="17">
        <v>0</v>
      </c>
      <c r="BV1275">
        <v>0</v>
      </c>
      <c r="BW1275">
        <v>1</v>
      </c>
      <c r="BX1275">
        <v>0</v>
      </c>
      <c r="BY1275" s="17">
        <v>0</v>
      </c>
      <c r="BZ1275">
        <v>0</v>
      </c>
      <c r="CA1275">
        <v>0</v>
      </c>
      <c r="CB1275">
        <v>0</v>
      </c>
      <c r="CC1275">
        <v>0</v>
      </c>
      <c r="CD1275" s="17">
        <v>1</v>
      </c>
      <c r="CE1275">
        <v>0</v>
      </c>
      <c r="CF1275">
        <v>0</v>
      </c>
      <c r="CG1275">
        <v>1</v>
      </c>
      <c r="CH1275">
        <v>1</v>
      </c>
      <c r="CI1275">
        <v>1</v>
      </c>
      <c r="CJ1275">
        <v>0</v>
      </c>
      <c r="CK1275">
        <v>0</v>
      </c>
      <c r="CL1275">
        <v>0</v>
      </c>
      <c r="CM1275">
        <v>0</v>
      </c>
      <c r="CN1275">
        <v>0</v>
      </c>
      <c r="CO1275">
        <v>1</v>
      </c>
      <c r="CP1275" s="17">
        <v>1</v>
      </c>
      <c r="CQ1275">
        <v>3.5000000000000003E-2</v>
      </c>
      <c r="CR1275">
        <v>1789</v>
      </c>
      <c r="CS1275">
        <v>1</v>
      </c>
      <c r="CT1275">
        <v>0</v>
      </c>
      <c r="CU1275">
        <v>16</v>
      </c>
      <c r="DA1275" s="33" t="s">
        <v>85</v>
      </c>
    </row>
    <row r="1276" spans="1:105" x14ac:dyDescent="0.25">
      <c r="A1276">
        <v>1275</v>
      </c>
      <c r="B1276">
        <v>82</v>
      </c>
      <c r="C1276" s="24" t="s">
        <v>4143</v>
      </c>
      <c r="D1276" s="12">
        <v>7.3</v>
      </c>
      <c r="E1276" s="13">
        <v>0.4</v>
      </c>
      <c r="F1276" s="7">
        <f t="shared" si="208"/>
        <v>18.25</v>
      </c>
      <c r="G1276" s="7">
        <f t="shared" si="204"/>
        <v>6.8999999999999995</v>
      </c>
      <c r="H1276" s="15">
        <f t="shared" si="205"/>
        <v>7.7</v>
      </c>
      <c r="I1276" s="11">
        <f>IFERROR(F1276/SQRT(F1276^2+U1276), "X")</f>
        <v>0.31639702343345166</v>
      </c>
      <c r="J1276" s="32">
        <f>IFERROR(SQRT((1-I1276^2)/U1276), "X")</f>
        <v>1.7336823201832965E-2</v>
      </c>
      <c r="K1276" s="32">
        <f t="shared" si="206"/>
        <v>57.680694343948396</v>
      </c>
      <c r="L1276" s="8">
        <v>0</v>
      </c>
      <c r="M1276" s="9">
        <v>1</v>
      </c>
      <c r="N1276" s="8">
        <v>0</v>
      </c>
      <c r="O1276" s="9">
        <v>0</v>
      </c>
      <c r="P1276" s="9">
        <v>1</v>
      </c>
      <c r="Q1276" s="9">
        <v>0</v>
      </c>
      <c r="R1276" s="9">
        <v>0</v>
      </c>
      <c r="S1276" s="8">
        <v>3010</v>
      </c>
      <c r="T1276" s="9">
        <v>15</v>
      </c>
      <c r="U1276" s="9">
        <f t="shared" si="207"/>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v>0.91600000000000004</v>
      </c>
      <c r="BM1276" s="24">
        <f t="shared" si="209"/>
        <v>18.152999999999999</v>
      </c>
      <c r="BN1276">
        <v>1</v>
      </c>
      <c r="BO1276">
        <v>0</v>
      </c>
      <c r="BP1276">
        <v>0</v>
      </c>
      <c r="BQ1276">
        <v>0</v>
      </c>
      <c r="BR1276">
        <v>0</v>
      </c>
      <c r="BS1276">
        <v>0</v>
      </c>
      <c r="BT1276">
        <v>0</v>
      </c>
      <c r="BU1276" s="17">
        <v>0</v>
      </c>
      <c r="BV1276">
        <v>0</v>
      </c>
      <c r="BW1276">
        <v>1</v>
      </c>
      <c r="BX1276">
        <v>0</v>
      </c>
      <c r="BY1276" s="17">
        <v>0</v>
      </c>
      <c r="BZ1276">
        <v>0</v>
      </c>
      <c r="CA1276">
        <v>0</v>
      </c>
      <c r="CB1276">
        <v>0</v>
      </c>
      <c r="CC1276">
        <v>0</v>
      </c>
      <c r="CD1276" s="17">
        <v>1</v>
      </c>
      <c r="CE1276">
        <v>0</v>
      </c>
      <c r="CF1276">
        <v>0</v>
      </c>
      <c r="CG1276">
        <v>1</v>
      </c>
      <c r="CH1276">
        <v>1</v>
      </c>
      <c r="CI1276">
        <v>1</v>
      </c>
      <c r="CJ1276">
        <v>0</v>
      </c>
      <c r="CK1276">
        <v>0</v>
      </c>
      <c r="CL1276">
        <v>0</v>
      </c>
      <c r="CM1276">
        <v>0</v>
      </c>
      <c r="CN1276">
        <v>0</v>
      </c>
      <c r="CO1276">
        <v>1</v>
      </c>
      <c r="CP1276" s="17">
        <v>1</v>
      </c>
      <c r="CQ1276">
        <v>3.5000000000000003E-2</v>
      </c>
      <c r="CR1276">
        <v>1789</v>
      </c>
      <c r="CS1276">
        <v>1</v>
      </c>
      <c r="CT1276">
        <v>0</v>
      </c>
      <c r="CU1276">
        <v>16</v>
      </c>
      <c r="DA1276" s="33" t="s">
        <v>85</v>
      </c>
    </row>
    <row r="1277" spans="1:105" x14ac:dyDescent="0.25">
      <c r="A1277">
        <v>1276</v>
      </c>
      <c r="B1277">
        <v>82</v>
      </c>
      <c r="C1277" s="24" t="s">
        <v>4143</v>
      </c>
      <c r="D1277" s="12">
        <v>7.6</v>
      </c>
      <c r="E1277" s="13">
        <v>0.6</v>
      </c>
      <c r="F1277" s="7">
        <f t="shared" si="208"/>
        <v>12.666666666666666</v>
      </c>
      <c r="G1277" s="7">
        <f t="shared" si="204"/>
        <v>7</v>
      </c>
      <c r="H1277" s="15">
        <f t="shared" si="205"/>
        <v>8.1999999999999993</v>
      </c>
      <c r="I1277" s="11">
        <f>IFERROR(F1277/SQRT(F1277^2+U1277), "X")</f>
        <v>0.27120036101975686</v>
      </c>
      <c r="J1277" s="32">
        <f>IFERROR(SQRT((1-I1277^2)/U1277), "X")</f>
        <v>2.1410554817349228E-2</v>
      </c>
      <c r="K1277" s="32">
        <f t="shared" si="206"/>
        <v>46.705935858779711</v>
      </c>
      <c r="L1277" s="8">
        <v>0</v>
      </c>
      <c r="M1277" s="9">
        <v>1</v>
      </c>
      <c r="N1277" s="8">
        <v>0</v>
      </c>
      <c r="O1277" s="9">
        <v>0</v>
      </c>
      <c r="P1277" s="9">
        <v>1</v>
      </c>
      <c r="Q1277" s="9">
        <v>0</v>
      </c>
      <c r="R1277" s="9">
        <v>0</v>
      </c>
      <c r="S1277" s="8">
        <v>2037</v>
      </c>
      <c r="T1277" s="9">
        <v>15</v>
      </c>
      <c r="U1277" s="9">
        <f t="shared" si="207"/>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v>0</v>
      </c>
      <c r="BU1277" s="17">
        <v>0</v>
      </c>
      <c r="BV1277">
        <v>0</v>
      </c>
      <c r="BW1277">
        <v>1</v>
      </c>
      <c r="BX1277">
        <v>0</v>
      </c>
      <c r="BY1277" s="17">
        <v>0</v>
      </c>
      <c r="BZ1277">
        <v>0</v>
      </c>
      <c r="CA1277">
        <v>0</v>
      </c>
      <c r="CB1277">
        <v>0</v>
      </c>
      <c r="CC1277">
        <v>0</v>
      </c>
      <c r="CD1277" s="17">
        <v>0</v>
      </c>
      <c r="CE1277">
        <v>0</v>
      </c>
      <c r="CF1277">
        <v>0</v>
      </c>
      <c r="CG1277">
        <v>1</v>
      </c>
      <c r="CH1277">
        <v>1</v>
      </c>
      <c r="CI1277">
        <v>1</v>
      </c>
      <c r="CJ1277">
        <v>0</v>
      </c>
      <c r="CK1277">
        <v>0</v>
      </c>
      <c r="CL1277">
        <v>0</v>
      </c>
      <c r="CM1277">
        <v>0</v>
      </c>
      <c r="CN1277">
        <v>0</v>
      </c>
      <c r="CO1277">
        <v>1</v>
      </c>
      <c r="CP1277" s="17">
        <v>1</v>
      </c>
      <c r="CQ1277">
        <v>3.5000000000000003E-2</v>
      </c>
      <c r="CR1277">
        <v>1789</v>
      </c>
      <c r="CS1277">
        <v>1</v>
      </c>
      <c r="CT1277">
        <v>0</v>
      </c>
      <c r="CU1277">
        <v>16</v>
      </c>
      <c r="DA1277" s="33" t="s">
        <v>85</v>
      </c>
    </row>
    <row r="1278" spans="1:105" x14ac:dyDescent="0.25">
      <c r="A1278">
        <v>1277</v>
      </c>
      <c r="B1278">
        <v>82</v>
      </c>
      <c r="C1278" s="24" t="s">
        <v>4143</v>
      </c>
      <c r="D1278" s="12">
        <v>13.2</v>
      </c>
      <c r="E1278" s="13">
        <v>4.9000000000000004</v>
      </c>
      <c r="F1278" s="7">
        <f t="shared" si="208"/>
        <v>2.6938775510204076</v>
      </c>
      <c r="G1278" s="7">
        <f t="shared" si="204"/>
        <v>8.2999999999999989</v>
      </c>
      <c r="H1278" s="15">
        <f t="shared" si="205"/>
        <v>18.100000000000001</v>
      </c>
      <c r="I1278" s="11">
        <f>IFERROR(F1278/SQRT(F1278^2+U1278), "X")</f>
        <v>4.9172949602148346E-2</v>
      </c>
      <c r="J1278" s="32">
        <f>IFERROR(SQRT((1-I1278^2)/U1278), "X")</f>
        <v>1.8253594928070223E-2</v>
      </c>
      <c r="K1278" s="32">
        <f t="shared" si="206"/>
        <v>54.783729119692936</v>
      </c>
      <c r="L1278" s="8">
        <v>0</v>
      </c>
      <c r="M1278" s="9">
        <v>1</v>
      </c>
      <c r="N1278" s="8">
        <v>0</v>
      </c>
      <c r="O1278" s="9">
        <v>0</v>
      </c>
      <c r="P1278" s="9">
        <v>1</v>
      </c>
      <c r="Q1278" s="9">
        <v>0</v>
      </c>
      <c r="R1278" s="9">
        <v>0</v>
      </c>
      <c r="S1278" s="8">
        <v>3010</v>
      </c>
      <c r="T1278" s="9">
        <v>15</v>
      </c>
      <c r="U1278" s="9">
        <f t="shared" si="207"/>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210">14.5*0.255+16.5*0.241+19*0.246+22.5*0.258</f>
        <v>18.152999999999999</v>
      </c>
      <c r="BN1278">
        <v>0</v>
      </c>
      <c r="BO1278">
        <v>0</v>
      </c>
      <c r="BP1278">
        <v>0</v>
      </c>
      <c r="BQ1278">
        <v>0</v>
      </c>
      <c r="BR1278">
        <v>0</v>
      </c>
      <c r="BS1278">
        <v>0</v>
      </c>
      <c r="BT1278">
        <v>0</v>
      </c>
      <c r="BU1278" s="17">
        <v>1</v>
      </c>
      <c r="BV1278">
        <v>0</v>
      </c>
      <c r="BW1278">
        <v>1</v>
      </c>
      <c r="BX1278">
        <v>0</v>
      </c>
      <c r="BY1278" s="17">
        <v>0</v>
      </c>
      <c r="BZ1278">
        <v>0</v>
      </c>
      <c r="CA1278">
        <v>0</v>
      </c>
      <c r="CB1278">
        <v>0</v>
      </c>
      <c r="CC1278">
        <v>0</v>
      </c>
      <c r="CD1278" s="17">
        <v>0</v>
      </c>
      <c r="CE1278">
        <v>0</v>
      </c>
      <c r="CF1278">
        <v>0</v>
      </c>
      <c r="CG1278">
        <v>1</v>
      </c>
      <c r="CH1278">
        <v>1</v>
      </c>
      <c r="CI1278">
        <v>1</v>
      </c>
      <c r="CJ1278">
        <v>0</v>
      </c>
      <c r="CK1278">
        <v>0</v>
      </c>
      <c r="CL1278">
        <v>0</v>
      </c>
      <c r="CM1278">
        <v>0</v>
      </c>
      <c r="CN1278">
        <v>0</v>
      </c>
      <c r="CO1278">
        <v>1</v>
      </c>
      <c r="CP1278" s="17">
        <v>1</v>
      </c>
      <c r="CQ1278">
        <v>3.5000000000000003E-2</v>
      </c>
      <c r="CR1278">
        <v>1789</v>
      </c>
      <c r="CS1278">
        <v>1</v>
      </c>
      <c r="CT1278">
        <v>0</v>
      </c>
      <c r="CU1278">
        <v>16</v>
      </c>
      <c r="DA1278" s="33" t="s">
        <v>85</v>
      </c>
    </row>
    <row r="1279" spans="1:105" x14ac:dyDescent="0.25">
      <c r="A1279">
        <v>1278</v>
      </c>
      <c r="B1279">
        <v>82</v>
      </c>
      <c r="C1279" s="24" t="s">
        <v>4143</v>
      </c>
      <c r="D1279" s="12">
        <v>11.7</v>
      </c>
      <c r="E1279" s="13">
        <v>6.1</v>
      </c>
      <c r="F1279" s="7">
        <f t="shared" si="208"/>
        <v>1.9180327868852458</v>
      </c>
      <c r="G1279" s="7">
        <f t="shared" si="204"/>
        <v>5.6</v>
      </c>
      <c r="H1279" s="15">
        <f t="shared" si="205"/>
        <v>17.799999999999997</v>
      </c>
      <c r="I1279" s="11">
        <f>IFERROR(F1279/SQRT(F1279^2+U1279), "X")</f>
        <v>3.7424201100622667E-2</v>
      </c>
      <c r="J1279" s="32">
        <f>IFERROR(SQRT((1-I1279^2)/U1279), "X")</f>
        <v>1.9511762966991308E-2</v>
      </c>
      <c r="K1279" s="32">
        <f t="shared" si="206"/>
        <v>51.25113510715218</v>
      </c>
      <c r="L1279" s="8">
        <v>0</v>
      </c>
      <c r="M1279" s="9">
        <v>1</v>
      </c>
      <c r="N1279" s="8">
        <v>0</v>
      </c>
      <c r="O1279" s="9">
        <v>0</v>
      </c>
      <c r="P1279" s="9">
        <v>1</v>
      </c>
      <c r="Q1279" s="9">
        <v>0</v>
      </c>
      <c r="R1279" s="9">
        <v>0</v>
      </c>
      <c r="S1279" s="8">
        <v>2639</v>
      </c>
      <c r="T1279" s="9">
        <v>15</v>
      </c>
      <c r="U1279" s="9">
        <f t="shared" si="207"/>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v>0.91600000000000004</v>
      </c>
      <c r="BM1279" s="24">
        <f t="shared" si="210"/>
        <v>18.152999999999999</v>
      </c>
      <c r="BN1279">
        <v>0</v>
      </c>
      <c r="BO1279">
        <v>0</v>
      </c>
      <c r="BP1279">
        <v>0</v>
      </c>
      <c r="BQ1279">
        <v>0</v>
      </c>
      <c r="BR1279">
        <v>0</v>
      </c>
      <c r="BS1279">
        <v>0</v>
      </c>
      <c r="BT1279">
        <v>0</v>
      </c>
      <c r="BU1279" s="17">
        <v>1</v>
      </c>
      <c r="BV1279">
        <v>0</v>
      </c>
      <c r="BW1279">
        <v>1</v>
      </c>
      <c r="BX1279">
        <v>0</v>
      </c>
      <c r="BY1279" s="17">
        <v>0</v>
      </c>
      <c r="BZ1279">
        <v>0</v>
      </c>
      <c r="CA1279">
        <v>0</v>
      </c>
      <c r="CB1279">
        <v>0</v>
      </c>
      <c r="CC1279">
        <v>0</v>
      </c>
      <c r="CD1279" s="17">
        <v>0</v>
      </c>
      <c r="CE1279">
        <v>0</v>
      </c>
      <c r="CF1279">
        <v>0</v>
      </c>
      <c r="CG1279">
        <v>1</v>
      </c>
      <c r="CH1279">
        <v>1</v>
      </c>
      <c r="CI1279">
        <v>1</v>
      </c>
      <c r="CJ1279">
        <v>0</v>
      </c>
      <c r="CK1279">
        <v>0</v>
      </c>
      <c r="CL1279">
        <v>0</v>
      </c>
      <c r="CM1279">
        <v>0</v>
      </c>
      <c r="CN1279">
        <v>0</v>
      </c>
      <c r="CO1279">
        <v>1</v>
      </c>
      <c r="CP1279" s="17">
        <v>1</v>
      </c>
      <c r="CQ1279">
        <v>3.5000000000000003E-2</v>
      </c>
      <c r="CR1279">
        <v>1789</v>
      </c>
      <c r="CS1279">
        <v>1</v>
      </c>
      <c r="CT1279">
        <v>0</v>
      </c>
      <c r="CU1279">
        <v>16</v>
      </c>
      <c r="DA1279" s="33" t="s">
        <v>85</v>
      </c>
    </row>
    <row r="1280" spans="1:105" x14ac:dyDescent="0.25">
      <c r="A1280">
        <v>1279</v>
      </c>
      <c r="B1280">
        <v>82</v>
      </c>
      <c r="C1280" s="24" t="s">
        <v>4143</v>
      </c>
      <c r="D1280" s="12">
        <v>13.6</v>
      </c>
      <c r="E1280" s="13">
        <v>7.8</v>
      </c>
      <c r="F1280" s="7">
        <f t="shared" si="208"/>
        <v>1.7435897435897436</v>
      </c>
      <c r="G1280" s="7">
        <f t="shared" si="204"/>
        <v>5.8</v>
      </c>
      <c r="H1280" s="15">
        <f t="shared" si="205"/>
        <v>21.4</v>
      </c>
      <c r="I1280" s="11">
        <f>IFERROR(F1280/SQRT(F1280^2+U1280), "X")</f>
        <v>3.2101871028109567E-2</v>
      </c>
      <c r="J1280" s="32">
        <f>IFERROR(SQRT((1-I1280^2)/U1280), "X")</f>
        <v>1.8411367207298135E-2</v>
      </c>
      <c r="K1280" s="32">
        <f t="shared" si="206"/>
        <v>54.314271652982249</v>
      </c>
      <c r="L1280" s="8">
        <v>0</v>
      </c>
      <c r="M1280" s="9">
        <v>1</v>
      </c>
      <c r="N1280" s="8">
        <v>0</v>
      </c>
      <c r="O1280" s="9">
        <v>0</v>
      </c>
      <c r="P1280" s="9">
        <v>1</v>
      </c>
      <c r="Q1280" s="9">
        <v>0</v>
      </c>
      <c r="R1280" s="9">
        <v>0</v>
      </c>
      <c r="S1280" s="8">
        <v>2963</v>
      </c>
      <c r="T1280" s="9">
        <v>15</v>
      </c>
      <c r="U1280" s="9">
        <f t="shared" si="207"/>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v>0.91600000000000004</v>
      </c>
      <c r="BM1280" s="24">
        <f t="shared" si="210"/>
        <v>18.152999999999999</v>
      </c>
      <c r="BN1280">
        <v>0</v>
      </c>
      <c r="BO1280">
        <v>0</v>
      </c>
      <c r="BP1280">
        <v>0</v>
      </c>
      <c r="BQ1280">
        <v>0</v>
      </c>
      <c r="BR1280">
        <v>0</v>
      </c>
      <c r="BS1280">
        <v>0</v>
      </c>
      <c r="BT1280">
        <v>0</v>
      </c>
      <c r="BU1280" s="17">
        <v>1</v>
      </c>
      <c r="BV1280">
        <v>0</v>
      </c>
      <c r="BW1280">
        <v>1</v>
      </c>
      <c r="BX1280">
        <v>0</v>
      </c>
      <c r="BY1280" s="17">
        <v>0</v>
      </c>
      <c r="BZ1280">
        <v>0</v>
      </c>
      <c r="CA1280">
        <v>0</v>
      </c>
      <c r="CB1280">
        <v>0</v>
      </c>
      <c r="CC1280">
        <v>0</v>
      </c>
      <c r="CD1280" s="17">
        <v>0</v>
      </c>
      <c r="CE1280">
        <v>0</v>
      </c>
      <c r="CF1280">
        <v>0</v>
      </c>
      <c r="CG1280">
        <v>1</v>
      </c>
      <c r="CH1280">
        <v>1</v>
      </c>
      <c r="CI1280">
        <v>1</v>
      </c>
      <c r="CJ1280">
        <v>0</v>
      </c>
      <c r="CK1280">
        <v>0</v>
      </c>
      <c r="CL1280">
        <v>0</v>
      </c>
      <c r="CM1280">
        <v>0</v>
      </c>
      <c r="CN1280">
        <v>0</v>
      </c>
      <c r="CO1280">
        <v>1</v>
      </c>
      <c r="CP1280" s="17">
        <v>1</v>
      </c>
      <c r="CQ1280">
        <v>3.5000000000000003E-2</v>
      </c>
      <c r="CR1280">
        <v>1789</v>
      </c>
      <c r="CS1280">
        <v>1</v>
      </c>
      <c r="CT1280">
        <v>0</v>
      </c>
      <c r="CU1280">
        <v>16</v>
      </c>
      <c r="DA1280" s="33" t="s">
        <v>85</v>
      </c>
    </row>
    <row r="1281" spans="1:105" x14ac:dyDescent="0.25">
      <c r="A1281">
        <v>1280</v>
      </c>
      <c r="B1281">
        <v>82</v>
      </c>
      <c r="C1281" s="24" t="s">
        <v>4143</v>
      </c>
      <c r="D1281" s="12">
        <v>8.9</v>
      </c>
      <c r="E1281" s="13">
        <v>8.5</v>
      </c>
      <c r="F1281" s="7">
        <f t="shared" si="208"/>
        <v>1.0470588235294118</v>
      </c>
      <c r="G1281" s="7">
        <f t="shared" si="204"/>
        <v>0.40000000000000036</v>
      </c>
      <c r="H1281" s="15">
        <f t="shared" si="205"/>
        <v>17.399999999999999</v>
      </c>
      <c r="I1281" s="11">
        <f>IFERROR(F1281/SQRT(F1281^2+U1281), "X")</f>
        <v>2.3267420430363377E-2</v>
      </c>
      <c r="J1281" s="32">
        <f>IFERROR(SQRT((1-I1281^2)/U1281), "X")</f>
        <v>2.2221693669448168E-2</v>
      </c>
      <c r="K1281" s="32">
        <f t="shared" si="206"/>
        <v>45.001070344825479</v>
      </c>
      <c r="L1281" s="8">
        <v>0</v>
      </c>
      <c r="M1281" s="9">
        <v>1</v>
      </c>
      <c r="N1281" s="8">
        <v>0</v>
      </c>
      <c r="O1281" s="9">
        <v>0</v>
      </c>
      <c r="P1281" s="9">
        <v>1</v>
      </c>
      <c r="Q1281" s="9">
        <v>0</v>
      </c>
      <c r="R1281" s="9">
        <v>0</v>
      </c>
      <c r="S1281" s="8">
        <v>2040</v>
      </c>
      <c r="T1281" s="9">
        <v>15</v>
      </c>
      <c r="U1281" s="9">
        <f t="shared" si="207"/>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v>0.91600000000000004</v>
      </c>
      <c r="BM1281" s="24">
        <f t="shared" si="210"/>
        <v>18.152999999999999</v>
      </c>
      <c r="BN1281">
        <v>0</v>
      </c>
      <c r="BO1281">
        <v>0</v>
      </c>
      <c r="BP1281">
        <v>0</v>
      </c>
      <c r="BQ1281">
        <v>0</v>
      </c>
      <c r="BR1281">
        <v>0</v>
      </c>
      <c r="BS1281">
        <v>0</v>
      </c>
      <c r="BT1281">
        <v>0</v>
      </c>
      <c r="BU1281" s="17">
        <v>1</v>
      </c>
      <c r="BV1281">
        <v>0</v>
      </c>
      <c r="BW1281">
        <v>1</v>
      </c>
      <c r="BX1281">
        <v>0</v>
      </c>
      <c r="BY1281" s="17">
        <v>0</v>
      </c>
      <c r="BZ1281">
        <v>0</v>
      </c>
      <c r="CA1281">
        <v>0</v>
      </c>
      <c r="CB1281">
        <v>0</v>
      </c>
      <c r="CC1281">
        <v>0</v>
      </c>
      <c r="CD1281" s="17">
        <v>1</v>
      </c>
      <c r="CE1281">
        <v>0</v>
      </c>
      <c r="CF1281">
        <v>0</v>
      </c>
      <c r="CG1281">
        <v>1</v>
      </c>
      <c r="CH1281">
        <v>1</v>
      </c>
      <c r="CI1281">
        <v>1</v>
      </c>
      <c r="CJ1281">
        <v>0</v>
      </c>
      <c r="CK1281">
        <v>0</v>
      </c>
      <c r="CL1281">
        <v>0</v>
      </c>
      <c r="CM1281">
        <v>0</v>
      </c>
      <c r="CN1281">
        <v>0</v>
      </c>
      <c r="CO1281">
        <v>1</v>
      </c>
      <c r="CP1281" s="17">
        <v>1</v>
      </c>
      <c r="CQ1281">
        <v>3.5000000000000003E-2</v>
      </c>
      <c r="CR1281">
        <v>1789</v>
      </c>
      <c r="CS1281">
        <v>1</v>
      </c>
      <c r="CT1281">
        <v>0</v>
      </c>
      <c r="CU1281">
        <v>16</v>
      </c>
      <c r="DA1281" s="33" t="s">
        <v>85</v>
      </c>
    </row>
    <row r="1282" spans="1:105" x14ac:dyDescent="0.25">
      <c r="A1282">
        <v>1281</v>
      </c>
      <c r="B1282">
        <v>82</v>
      </c>
      <c r="C1282" s="24" t="s">
        <v>4143</v>
      </c>
      <c r="D1282" s="12">
        <v>19.399999999999999</v>
      </c>
      <c r="E1282" s="13">
        <v>5.9</v>
      </c>
      <c r="F1282" s="7">
        <f t="shared" si="208"/>
        <v>3.2881355932203387</v>
      </c>
      <c r="G1282" s="7">
        <f t="shared" ref="G1282:G1345" si="211">D1282-E1282</f>
        <v>13.499999999999998</v>
      </c>
      <c r="H1282" s="15">
        <f t="shared" ref="H1282:H1345" si="212">D1282+E1282</f>
        <v>25.299999999999997</v>
      </c>
      <c r="I1282" s="11">
        <f>IFERROR(F1282/SQRT(F1282^2+U1282), "X")</f>
        <v>5.998478100762164E-2</v>
      </c>
      <c r="J1282" s="32">
        <f>IFERROR(SQRT((1-I1282^2)/U1282), "X")</f>
        <v>1.8242794223967407E-2</v>
      </c>
      <c r="K1282" s="32">
        <f t="shared" ref="K1282:K1345" si="213">IFERROR(1/J1282, "X")</f>
        <v>54.816164000041105</v>
      </c>
      <c r="L1282" s="8">
        <v>0</v>
      </c>
      <c r="M1282" s="9">
        <v>1</v>
      </c>
      <c r="N1282" s="8">
        <v>0</v>
      </c>
      <c r="O1282" s="9">
        <v>0</v>
      </c>
      <c r="P1282" s="9">
        <v>1</v>
      </c>
      <c r="Q1282" s="9">
        <v>0</v>
      </c>
      <c r="R1282" s="9">
        <v>0</v>
      </c>
      <c r="S1282" s="8">
        <v>3010</v>
      </c>
      <c r="T1282" s="9">
        <v>15</v>
      </c>
      <c r="U1282" s="9">
        <f t="shared" ref="U1282:U1345" si="214">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v>0.91600000000000004</v>
      </c>
      <c r="BM1282" s="24">
        <f t="shared" si="210"/>
        <v>18.152999999999999</v>
      </c>
      <c r="BN1282">
        <v>0</v>
      </c>
      <c r="BO1282">
        <v>0</v>
      </c>
      <c r="BP1282">
        <v>0</v>
      </c>
      <c r="BQ1282">
        <v>0</v>
      </c>
      <c r="BR1282">
        <v>0</v>
      </c>
      <c r="BS1282">
        <v>0</v>
      </c>
      <c r="BT1282">
        <v>0</v>
      </c>
      <c r="BU1282" s="17">
        <v>1</v>
      </c>
      <c r="BV1282">
        <v>0</v>
      </c>
      <c r="BW1282">
        <v>1</v>
      </c>
      <c r="BX1282">
        <v>0</v>
      </c>
      <c r="BY1282" s="17">
        <v>0</v>
      </c>
      <c r="BZ1282">
        <v>0</v>
      </c>
      <c r="CA1282">
        <v>0</v>
      </c>
      <c r="CB1282">
        <v>0</v>
      </c>
      <c r="CC1282">
        <v>0</v>
      </c>
      <c r="CD1282" s="17">
        <v>1</v>
      </c>
      <c r="CE1282">
        <v>0</v>
      </c>
      <c r="CF1282">
        <v>0</v>
      </c>
      <c r="CG1282">
        <v>1</v>
      </c>
      <c r="CH1282">
        <v>1</v>
      </c>
      <c r="CI1282">
        <v>1</v>
      </c>
      <c r="CJ1282">
        <v>0</v>
      </c>
      <c r="CK1282">
        <v>0</v>
      </c>
      <c r="CL1282">
        <v>0</v>
      </c>
      <c r="CM1282">
        <v>0</v>
      </c>
      <c r="CN1282">
        <v>0</v>
      </c>
      <c r="CO1282">
        <v>1</v>
      </c>
      <c r="CP1282" s="17">
        <v>1</v>
      </c>
      <c r="CQ1282">
        <v>3.5000000000000003E-2</v>
      </c>
      <c r="CR1282">
        <v>1789</v>
      </c>
      <c r="CS1282">
        <v>1</v>
      </c>
      <c r="CT1282">
        <v>0</v>
      </c>
      <c r="CU1282">
        <v>16</v>
      </c>
      <c r="DA1282" s="33" t="s">
        <v>85</v>
      </c>
    </row>
    <row r="1283" spans="1:105" x14ac:dyDescent="0.25">
      <c r="A1283">
        <v>1282</v>
      </c>
      <c r="B1283">
        <v>82</v>
      </c>
      <c r="C1283" s="24" t="s">
        <v>4143</v>
      </c>
      <c r="D1283" s="12">
        <v>11.7</v>
      </c>
      <c r="E1283" s="13">
        <v>4.7</v>
      </c>
      <c r="F1283" s="7">
        <f t="shared" si="208"/>
        <v>2.4893617021276593</v>
      </c>
      <c r="G1283" s="7">
        <f t="shared" si="211"/>
        <v>6.9999999999999991</v>
      </c>
      <c r="H1283" s="15">
        <f t="shared" si="212"/>
        <v>16.399999999999999</v>
      </c>
      <c r="I1283" s="11">
        <f>IFERROR(F1283/SQRT(F1283^2+U1283), "X")</f>
        <v>4.5447827015530746E-2</v>
      </c>
      <c r="J1283" s="32">
        <f>IFERROR(SQRT((1-I1283^2)/U1283), "X")</f>
        <v>1.8256819399401242E-2</v>
      </c>
      <c r="K1283" s="32">
        <f t="shared" si="213"/>
        <v>54.774053361824699</v>
      </c>
      <c r="L1283" s="8">
        <v>0</v>
      </c>
      <c r="M1283" s="9">
        <v>1</v>
      </c>
      <c r="N1283" s="8">
        <v>0</v>
      </c>
      <c r="O1283" s="9">
        <v>0</v>
      </c>
      <c r="P1283" s="9">
        <v>1</v>
      </c>
      <c r="Q1283" s="9">
        <v>0</v>
      </c>
      <c r="R1283" s="9">
        <v>0</v>
      </c>
      <c r="S1283" s="8">
        <v>3010</v>
      </c>
      <c r="T1283" s="9">
        <v>15</v>
      </c>
      <c r="U1283" s="9">
        <f t="shared" si="214"/>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v>0.91600000000000004</v>
      </c>
      <c r="BM1283" s="24">
        <f t="shared" si="210"/>
        <v>18.152999999999999</v>
      </c>
      <c r="BN1283">
        <v>0</v>
      </c>
      <c r="BO1283">
        <v>0</v>
      </c>
      <c r="BP1283">
        <v>0</v>
      </c>
      <c r="BQ1283">
        <v>0</v>
      </c>
      <c r="BR1283">
        <v>0</v>
      </c>
      <c r="BS1283">
        <v>0</v>
      </c>
      <c r="BT1283">
        <v>0</v>
      </c>
      <c r="BU1283" s="17">
        <v>1</v>
      </c>
      <c r="BV1283">
        <v>0</v>
      </c>
      <c r="BW1283">
        <v>1</v>
      </c>
      <c r="BX1283">
        <v>0</v>
      </c>
      <c r="BY1283" s="17">
        <v>0</v>
      </c>
      <c r="BZ1283">
        <v>0</v>
      </c>
      <c r="CA1283">
        <v>0</v>
      </c>
      <c r="CB1283">
        <v>0</v>
      </c>
      <c r="CC1283">
        <v>0</v>
      </c>
      <c r="CD1283" s="17">
        <v>1</v>
      </c>
      <c r="CE1283">
        <v>0</v>
      </c>
      <c r="CF1283">
        <v>0</v>
      </c>
      <c r="CG1283">
        <v>1</v>
      </c>
      <c r="CH1283">
        <v>1</v>
      </c>
      <c r="CI1283">
        <v>1</v>
      </c>
      <c r="CJ1283">
        <v>0</v>
      </c>
      <c r="CK1283">
        <v>0</v>
      </c>
      <c r="CL1283">
        <v>0</v>
      </c>
      <c r="CM1283">
        <v>0</v>
      </c>
      <c r="CN1283">
        <v>0</v>
      </c>
      <c r="CO1283">
        <v>1</v>
      </c>
      <c r="CP1283" s="17">
        <v>1</v>
      </c>
      <c r="CQ1283">
        <v>3.5000000000000003E-2</v>
      </c>
      <c r="CR1283">
        <v>1789</v>
      </c>
      <c r="CS1283">
        <v>1</v>
      </c>
      <c r="CT1283">
        <v>0</v>
      </c>
      <c r="CU1283">
        <v>16</v>
      </c>
      <c r="DA1283" s="33" t="s">
        <v>85</v>
      </c>
    </row>
    <row r="1284" spans="1:105" x14ac:dyDescent="0.25">
      <c r="A1284">
        <v>1283</v>
      </c>
      <c r="B1284">
        <v>82</v>
      </c>
      <c r="C1284" s="24" t="s">
        <v>4143</v>
      </c>
      <c r="D1284" s="12">
        <v>9.4</v>
      </c>
      <c r="E1284" s="13">
        <v>6.4</v>
      </c>
      <c r="F1284" s="7">
        <f t="shared" si="208"/>
        <v>1.46875</v>
      </c>
      <c r="G1284" s="7">
        <f t="shared" si="211"/>
        <v>3</v>
      </c>
      <c r="H1284" s="15">
        <f t="shared" si="212"/>
        <v>15.8</v>
      </c>
      <c r="I1284" s="11">
        <f>IFERROR(F1284/SQRT(F1284^2+U1284), "X")</f>
        <v>3.2653749915765161E-2</v>
      </c>
      <c r="J1284" s="32">
        <f>IFERROR(SQRT((1-I1284^2)/U1284), "X")</f>
        <v>2.2232340368180534E-2</v>
      </c>
      <c r="K1284" s="32">
        <f t="shared" si="213"/>
        <v>44.979520079281635</v>
      </c>
      <c r="L1284" s="8">
        <v>0</v>
      </c>
      <c r="M1284" s="9">
        <v>1</v>
      </c>
      <c r="N1284" s="8">
        <v>0</v>
      </c>
      <c r="O1284" s="9">
        <v>0</v>
      </c>
      <c r="P1284" s="9">
        <v>1</v>
      </c>
      <c r="Q1284" s="9">
        <v>0</v>
      </c>
      <c r="R1284" s="9">
        <v>0</v>
      </c>
      <c r="S1284" s="8">
        <v>2037</v>
      </c>
      <c r="T1284" s="9">
        <v>15</v>
      </c>
      <c r="U1284" s="9">
        <f t="shared" si="214"/>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v>0</v>
      </c>
      <c r="BU1284" s="17">
        <v>1</v>
      </c>
      <c r="BV1284">
        <v>0</v>
      </c>
      <c r="BW1284">
        <v>1</v>
      </c>
      <c r="BX1284">
        <v>0</v>
      </c>
      <c r="BY1284" s="17">
        <v>0</v>
      </c>
      <c r="BZ1284">
        <v>0</v>
      </c>
      <c r="CA1284">
        <v>0</v>
      </c>
      <c r="CB1284">
        <v>0</v>
      </c>
      <c r="CC1284">
        <v>0</v>
      </c>
      <c r="CD1284" s="17">
        <v>0</v>
      </c>
      <c r="CE1284">
        <v>0</v>
      </c>
      <c r="CF1284">
        <v>0</v>
      </c>
      <c r="CG1284">
        <v>1</v>
      </c>
      <c r="CH1284">
        <v>1</v>
      </c>
      <c r="CI1284">
        <v>1</v>
      </c>
      <c r="CJ1284">
        <v>0</v>
      </c>
      <c r="CK1284">
        <v>0</v>
      </c>
      <c r="CL1284">
        <v>0</v>
      </c>
      <c r="CM1284">
        <v>0</v>
      </c>
      <c r="CN1284">
        <v>0</v>
      </c>
      <c r="CO1284">
        <v>1</v>
      </c>
      <c r="CP1284" s="17">
        <v>1</v>
      </c>
      <c r="CQ1284">
        <v>3.5000000000000003E-2</v>
      </c>
      <c r="CR1284">
        <v>1789</v>
      </c>
      <c r="CS1284">
        <v>1</v>
      </c>
      <c r="CT1284">
        <v>0</v>
      </c>
      <c r="CU1284">
        <v>16</v>
      </c>
      <c r="DA1284" s="33" t="s">
        <v>85</v>
      </c>
    </row>
    <row r="1285" spans="1:105" x14ac:dyDescent="0.25">
      <c r="A1285">
        <v>1284</v>
      </c>
      <c r="B1285">
        <v>82</v>
      </c>
      <c r="C1285" s="24" t="s">
        <v>4143</v>
      </c>
      <c r="D1285" s="12">
        <v>9.3000000000000007</v>
      </c>
      <c r="E1285" s="13">
        <v>6.5</v>
      </c>
      <c r="F1285" s="7">
        <f t="shared" si="208"/>
        <v>1.4307692307692308</v>
      </c>
      <c r="G1285" s="7">
        <f t="shared" si="211"/>
        <v>2.8000000000000007</v>
      </c>
      <c r="H1285" s="15">
        <f t="shared" si="212"/>
        <v>15.8</v>
      </c>
      <c r="I1285" s="11">
        <f>IFERROR(F1285/SQRT(F1285^2+U1285), "X")</f>
        <v>2.6161218369627631E-2</v>
      </c>
      <c r="J1285" s="32">
        <f>IFERROR(SQRT((1-I1285^2)/U1285), "X")</f>
        <v>1.8284722516406407E-2</v>
      </c>
      <c r="K1285" s="32">
        <f t="shared" si="213"/>
        <v>54.690466267821456</v>
      </c>
      <c r="L1285" s="8">
        <v>0</v>
      </c>
      <c r="M1285" s="9">
        <v>1</v>
      </c>
      <c r="N1285" s="8">
        <v>0</v>
      </c>
      <c r="O1285" s="9">
        <v>0</v>
      </c>
      <c r="P1285" s="9">
        <v>1</v>
      </c>
      <c r="Q1285" s="9">
        <v>0</v>
      </c>
      <c r="R1285" s="9">
        <v>0</v>
      </c>
      <c r="S1285" s="8">
        <v>3010</v>
      </c>
      <c r="T1285" s="9">
        <v>20</v>
      </c>
      <c r="U1285" s="9">
        <f t="shared" si="214"/>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v>0</v>
      </c>
      <c r="BU1285" s="17">
        <v>1</v>
      </c>
      <c r="BV1285">
        <v>0</v>
      </c>
      <c r="BW1285">
        <v>1</v>
      </c>
      <c r="BX1285">
        <v>0</v>
      </c>
      <c r="BY1285" s="17">
        <v>0</v>
      </c>
      <c r="BZ1285">
        <v>1</v>
      </c>
      <c r="CA1285">
        <v>0</v>
      </c>
      <c r="CB1285">
        <v>0</v>
      </c>
      <c r="CC1285">
        <v>0</v>
      </c>
      <c r="CD1285" s="17">
        <v>0</v>
      </c>
      <c r="CE1285">
        <v>0</v>
      </c>
      <c r="CF1285">
        <v>0</v>
      </c>
      <c r="CG1285">
        <v>1</v>
      </c>
      <c r="CH1285">
        <v>1</v>
      </c>
      <c r="CI1285">
        <v>1</v>
      </c>
      <c r="CJ1285">
        <v>0</v>
      </c>
      <c r="CK1285">
        <v>0</v>
      </c>
      <c r="CL1285">
        <v>0</v>
      </c>
      <c r="CM1285">
        <v>0</v>
      </c>
      <c r="CN1285">
        <v>0</v>
      </c>
      <c r="CO1285">
        <v>1</v>
      </c>
      <c r="CP1285" s="17">
        <v>1</v>
      </c>
      <c r="CQ1285">
        <v>3.5000000000000003E-2</v>
      </c>
      <c r="CR1285">
        <v>1789</v>
      </c>
      <c r="CS1285">
        <v>1</v>
      </c>
      <c r="CT1285">
        <v>0</v>
      </c>
      <c r="CU1285">
        <v>16</v>
      </c>
      <c r="DA1285" s="33" t="s">
        <v>85</v>
      </c>
    </row>
    <row r="1286" spans="1:105" x14ac:dyDescent="0.25">
      <c r="A1286">
        <v>1285</v>
      </c>
      <c r="B1286">
        <v>82</v>
      </c>
      <c r="C1286" s="24" t="s">
        <v>4143</v>
      </c>
      <c r="D1286" s="12">
        <v>9.6999999999999993</v>
      </c>
      <c r="E1286" s="13">
        <v>4.8</v>
      </c>
      <c r="F1286" s="7">
        <f t="shared" si="208"/>
        <v>2.0208333333333335</v>
      </c>
      <c r="G1286" s="7">
        <f t="shared" si="211"/>
        <v>4.8999999999999995</v>
      </c>
      <c r="H1286" s="15">
        <f t="shared" si="212"/>
        <v>14.5</v>
      </c>
      <c r="I1286" s="11">
        <f>IFERROR(F1286/SQRT(F1286^2+U1286), "X")</f>
        <v>3.6937803029162775E-2</v>
      </c>
      <c r="J1286" s="32">
        <f>IFERROR(SQRT((1-I1286^2)/U1286), "X")</f>
        <v>1.8278500468039312E-2</v>
      </c>
      <c r="K1286" s="32">
        <f t="shared" si="213"/>
        <v>54.709083042590933</v>
      </c>
      <c r="L1286" s="8">
        <v>0</v>
      </c>
      <c r="M1286" s="9">
        <v>1</v>
      </c>
      <c r="N1286" s="8">
        <v>0</v>
      </c>
      <c r="O1286" s="9">
        <v>0</v>
      </c>
      <c r="P1286" s="9">
        <v>1</v>
      </c>
      <c r="Q1286" s="9">
        <v>0</v>
      </c>
      <c r="R1286" s="9">
        <v>0</v>
      </c>
      <c r="S1286" s="8">
        <v>3010</v>
      </c>
      <c r="T1286" s="9">
        <v>20</v>
      </c>
      <c r="U1286" s="9">
        <f t="shared" si="214"/>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v>0</v>
      </c>
      <c r="BU1286" s="17">
        <v>1</v>
      </c>
      <c r="BV1286">
        <v>0</v>
      </c>
      <c r="BW1286">
        <v>1</v>
      </c>
      <c r="BX1286">
        <v>0</v>
      </c>
      <c r="BY1286" s="17">
        <v>0</v>
      </c>
      <c r="BZ1286">
        <v>1</v>
      </c>
      <c r="CA1286">
        <v>0</v>
      </c>
      <c r="CB1286">
        <v>0</v>
      </c>
      <c r="CC1286">
        <v>0</v>
      </c>
      <c r="CD1286" s="17">
        <v>0</v>
      </c>
      <c r="CE1286">
        <v>0</v>
      </c>
      <c r="CF1286">
        <v>0</v>
      </c>
      <c r="CG1286">
        <v>1</v>
      </c>
      <c r="CH1286">
        <v>1</v>
      </c>
      <c r="CI1286">
        <v>1</v>
      </c>
      <c r="CJ1286">
        <v>0</v>
      </c>
      <c r="CK1286">
        <v>0</v>
      </c>
      <c r="CL1286">
        <v>0</v>
      </c>
      <c r="CM1286">
        <v>0</v>
      </c>
      <c r="CN1286">
        <v>0</v>
      </c>
      <c r="CO1286">
        <v>1</v>
      </c>
      <c r="CP1286" s="17">
        <v>1</v>
      </c>
      <c r="CQ1286">
        <v>3.5000000000000003E-2</v>
      </c>
      <c r="CR1286">
        <v>1789</v>
      </c>
      <c r="CS1286">
        <v>1</v>
      </c>
      <c r="CT1286">
        <v>0</v>
      </c>
      <c r="CU1286">
        <v>16</v>
      </c>
      <c r="DA1286" s="33" t="s">
        <v>85</v>
      </c>
    </row>
    <row r="1287" spans="1:105" x14ac:dyDescent="0.25">
      <c r="A1287">
        <v>1286</v>
      </c>
      <c r="B1287">
        <v>83</v>
      </c>
      <c r="C1287" s="24" t="s">
        <v>4148</v>
      </c>
      <c r="D1287" s="12">
        <v>6.7</v>
      </c>
      <c r="E1287" s="13">
        <v>3.78</v>
      </c>
      <c r="F1287" s="7">
        <f t="shared" si="208"/>
        <v>1.7724867724867726</v>
      </c>
      <c r="G1287" s="7">
        <f t="shared" si="211"/>
        <v>2.9200000000000004</v>
      </c>
      <c r="H1287" s="15">
        <f t="shared" si="212"/>
        <v>10.48</v>
      </c>
      <c r="I1287" s="11">
        <f>IFERROR(F1287/SQRT(F1287^2+U1287), "X")</f>
        <v>4.2551564072008149E-2</v>
      </c>
      <c r="J1287" s="32">
        <f>IFERROR(SQRT((1-I1287^2)/U1287), "X")</f>
        <v>2.4006703312267286E-2</v>
      </c>
      <c r="K1287" s="32">
        <f t="shared" si="213"/>
        <v>41.655032221313192</v>
      </c>
      <c r="L1287" s="8">
        <v>1</v>
      </c>
      <c r="M1287" s="9">
        <v>0</v>
      </c>
      <c r="N1287" s="8">
        <v>0</v>
      </c>
      <c r="O1287" s="9">
        <v>0</v>
      </c>
      <c r="P1287" s="9">
        <v>0</v>
      </c>
      <c r="Q1287" s="9">
        <v>1</v>
      </c>
      <c r="R1287" s="9">
        <v>0</v>
      </c>
      <c r="S1287" s="8">
        <v>1747</v>
      </c>
      <c r="T1287" s="9">
        <v>14</v>
      </c>
      <c r="U1287" s="9">
        <f t="shared" si="214"/>
        <v>1732</v>
      </c>
      <c r="V1287" s="9">
        <f>COUNTIF(B:B,B1287)</f>
        <v>17</v>
      </c>
      <c r="W1287" s="7">
        <f>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15">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0</v>
      </c>
      <c r="BS1287">
        <v>1</v>
      </c>
      <c r="BT1287">
        <v>0</v>
      </c>
      <c r="BU1287" s="17">
        <v>0</v>
      </c>
      <c r="BV1287">
        <v>1</v>
      </c>
      <c r="BW1287">
        <v>0</v>
      </c>
      <c r="BX1287">
        <v>0</v>
      </c>
      <c r="BY1287" s="17">
        <v>0</v>
      </c>
      <c r="BZ1287">
        <v>0</v>
      </c>
      <c r="CA1287">
        <v>0</v>
      </c>
      <c r="CB1287">
        <v>0</v>
      </c>
      <c r="CC1287">
        <v>0</v>
      </c>
      <c r="CD1287" s="17">
        <v>0</v>
      </c>
      <c r="CE1287">
        <v>0</v>
      </c>
      <c r="CF1287">
        <v>0</v>
      </c>
      <c r="CG1287">
        <v>1</v>
      </c>
      <c r="CH1287">
        <v>0</v>
      </c>
      <c r="CI1287">
        <v>0</v>
      </c>
      <c r="CJ1287">
        <v>0</v>
      </c>
      <c r="CK1287">
        <v>0</v>
      </c>
      <c r="CL1287">
        <v>0</v>
      </c>
      <c r="CM1287">
        <v>0</v>
      </c>
      <c r="CN1287">
        <v>0</v>
      </c>
      <c r="CO1287">
        <v>0</v>
      </c>
      <c r="CP1287" s="17">
        <v>1</v>
      </c>
      <c r="CQ1287">
        <v>3.0070000000000001</v>
      </c>
      <c r="CR1287">
        <v>783</v>
      </c>
      <c r="CS1287">
        <v>1</v>
      </c>
      <c r="CT1287">
        <v>0</v>
      </c>
      <c r="CU1287">
        <v>32</v>
      </c>
      <c r="DA1287" s="33" t="s">
        <v>85</v>
      </c>
    </row>
    <row r="1288" spans="1:105" x14ac:dyDescent="0.25">
      <c r="A1288">
        <v>1287</v>
      </c>
      <c r="B1288">
        <v>83</v>
      </c>
      <c r="C1288" s="24" t="s">
        <v>4148</v>
      </c>
      <c r="D1288" s="12">
        <v>14.33</v>
      </c>
      <c r="E1288" s="13">
        <v>3.46</v>
      </c>
      <c r="F1288" s="7">
        <f t="shared" si="208"/>
        <v>4.1416184971098264</v>
      </c>
      <c r="G1288" s="7">
        <f t="shared" si="211"/>
        <v>10.870000000000001</v>
      </c>
      <c r="H1288" s="15">
        <f t="shared" si="212"/>
        <v>17.79</v>
      </c>
      <c r="I1288" s="11">
        <f>IFERROR(F1288/SQRT(F1288^2+U1288), "X")</f>
        <v>9.9027585803224447E-2</v>
      </c>
      <c r="J1288" s="32">
        <f>IFERROR(SQRT((1-I1288^2)/U1288), "X")</f>
        <v>2.3910359168119791E-2</v>
      </c>
      <c r="K1288" s="32">
        <f t="shared" si="213"/>
        <v>41.822876560270245</v>
      </c>
      <c r="L1288" s="8">
        <v>1</v>
      </c>
      <c r="M1288" s="9">
        <v>0</v>
      </c>
      <c r="N1288" s="8">
        <v>0</v>
      </c>
      <c r="O1288" s="9">
        <v>0</v>
      </c>
      <c r="P1288" s="9">
        <v>0</v>
      </c>
      <c r="Q1288" s="9">
        <v>1</v>
      </c>
      <c r="R1288" s="9">
        <v>0</v>
      </c>
      <c r="S1288" s="8">
        <v>1747</v>
      </c>
      <c r="T1288" s="9">
        <v>14</v>
      </c>
      <c r="U1288" s="9">
        <f t="shared" si="214"/>
        <v>1732</v>
      </c>
      <c r="V1288" s="9">
        <f>COUNTIF(B:B,B1288)</f>
        <v>17</v>
      </c>
      <c r="W1288" s="7">
        <f>BM1288-X1288-6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15"/>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0</v>
      </c>
      <c r="BS1288">
        <v>1</v>
      </c>
      <c r="BT1288">
        <v>0</v>
      </c>
      <c r="BU1288" s="17">
        <v>0</v>
      </c>
      <c r="BV1288">
        <v>1</v>
      </c>
      <c r="BW1288">
        <v>0</v>
      </c>
      <c r="BX1288">
        <v>0</v>
      </c>
      <c r="BY1288" s="17">
        <v>0</v>
      </c>
      <c r="BZ1288">
        <v>0</v>
      </c>
      <c r="CA1288">
        <v>0</v>
      </c>
      <c r="CB1288">
        <v>0</v>
      </c>
      <c r="CC1288">
        <v>0</v>
      </c>
      <c r="CD1288" s="17">
        <v>0</v>
      </c>
      <c r="CE1288">
        <v>0</v>
      </c>
      <c r="CF1288">
        <v>0</v>
      </c>
      <c r="CG1288">
        <v>1</v>
      </c>
      <c r="CH1288">
        <v>0</v>
      </c>
      <c r="CI1288">
        <v>0</v>
      </c>
      <c r="CJ1288">
        <v>0</v>
      </c>
      <c r="CK1288">
        <v>0</v>
      </c>
      <c r="CL1288">
        <v>0</v>
      </c>
      <c r="CM1288">
        <v>0</v>
      </c>
      <c r="CN1288">
        <v>0</v>
      </c>
      <c r="CO1288">
        <v>0</v>
      </c>
      <c r="CP1288" s="17">
        <v>1</v>
      </c>
      <c r="CQ1288">
        <v>3.0070000000000001</v>
      </c>
      <c r="CR1288">
        <v>783</v>
      </c>
      <c r="CS1288">
        <v>1</v>
      </c>
      <c r="CT1288">
        <v>0</v>
      </c>
      <c r="CU1288">
        <v>32</v>
      </c>
      <c r="DA1288" s="33" t="s">
        <v>85</v>
      </c>
    </row>
    <row r="1289" spans="1:105" x14ac:dyDescent="0.25">
      <c r="A1289">
        <v>1288</v>
      </c>
      <c r="B1289">
        <v>83</v>
      </c>
      <c r="C1289" s="24" t="s">
        <v>4148</v>
      </c>
      <c r="D1289" s="12">
        <v>-0.66</v>
      </c>
      <c r="E1289" s="13">
        <v>7.07</v>
      </c>
      <c r="F1289" s="7">
        <f t="shared" si="208"/>
        <v>-9.3352192362093356E-2</v>
      </c>
      <c r="G1289" s="7">
        <f t="shared" si="211"/>
        <v>-7.73</v>
      </c>
      <c r="H1289" s="15">
        <f t="shared" si="212"/>
        <v>6.41</v>
      </c>
      <c r="I1289" s="11">
        <f>IFERROR(F1289/SQRT(F1289^2+U1289), "X")</f>
        <v>-2.243104389961793E-3</v>
      </c>
      <c r="J1289" s="32">
        <f>IFERROR(SQRT((1-I1289^2)/U1289), "X")</f>
        <v>2.4028406116711934E-2</v>
      </c>
      <c r="K1289" s="32">
        <f t="shared" si="213"/>
        <v>41.617408792857574</v>
      </c>
      <c r="L1289" s="8">
        <v>1</v>
      </c>
      <c r="M1289" s="9">
        <v>0</v>
      </c>
      <c r="N1289" s="8">
        <v>0</v>
      </c>
      <c r="O1289" s="9">
        <v>0</v>
      </c>
      <c r="P1289" s="9">
        <v>0</v>
      </c>
      <c r="Q1289" s="9">
        <v>1</v>
      </c>
      <c r="R1289" s="9">
        <v>0</v>
      </c>
      <c r="S1289" s="8">
        <v>1747</v>
      </c>
      <c r="T1289" s="9">
        <v>14</v>
      </c>
      <c r="U1289" s="9">
        <f t="shared" si="214"/>
        <v>1732</v>
      </c>
      <c r="V1289" s="9">
        <f>COUNTIF(B:B,B1289)</f>
        <v>17</v>
      </c>
      <c r="W1289" s="7">
        <f>BM1289-X1289-6</f>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15"/>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0</v>
      </c>
      <c r="BS1289">
        <v>1</v>
      </c>
      <c r="BT1289">
        <v>0</v>
      </c>
      <c r="BU1289" s="17">
        <v>0</v>
      </c>
      <c r="BV1289">
        <v>1</v>
      </c>
      <c r="BW1289">
        <v>0</v>
      </c>
      <c r="BX1289">
        <v>0</v>
      </c>
      <c r="BY1289" s="17">
        <v>0</v>
      </c>
      <c r="BZ1289">
        <v>0</v>
      </c>
      <c r="CA1289">
        <v>0</v>
      </c>
      <c r="CB1289">
        <v>0</v>
      </c>
      <c r="CC1289">
        <v>0</v>
      </c>
      <c r="CD1289" s="17">
        <v>0</v>
      </c>
      <c r="CE1289">
        <v>0</v>
      </c>
      <c r="CF1289">
        <v>0</v>
      </c>
      <c r="CG1289">
        <v>1</v>
      </c>
      <c r="CH1289">
        <v>0</v>
      </c>
      <c r="CI1289">
        <v>0</v>
      </c>
      <c r="CJ1289">
        <v>0</v>
      </c>
      <c r="CK1289">
        <v>0</v>
      </c>
      <c r="CL1289">
        <v>0</v>
      </c>
      <c r="CM1289">
        <v>0</v>
      </c>
      <c r="CN1289">
        <v>0</v>
      </c>
      <c r="CO1289">
        <v>0</v>
      </c>
      <c r="CP1289" s="17">
        <v>1</v>
      </c>
      <c r="CQ1289">
        <v>3.0070000000000001</v>
      </c>
      <c r="CR1289">
        <v>783</v>
      </c>
      <c r="CS1289">
        <v>1</v>
      </c>
      <c r="CT1289">
        <v>0</v>
      </c>
      <c r="CU1289">
        <v>32</v>
      </c>
      <c r="DA1289" s="33" t="s">
        <v>85</v>
      </c>
    </row>
    <row r="1290" spans="1:105" x14ac:dyDescent="0.25">
      <c r="A1290">
        <v>1289</v>
      </c>
      <c r="B1290">
        <v>83</v>
      </c>
      <c r="C1290" s="24" t="s">
        <v>4148</v>
      </c>
      <c r="D1290" s="12">
        <v>6.62</v>
      </c>
      <c r="E1290" s="13">
        <v>3.73</v>
      </c>
      <c r="F1290" s="7">
        <f t="shared" si="208"/>
        <v>1.7747989276139411</v>
      </c>
      <c r="G1290" s="7">
        <f t="shared" si="211"/>
        <v>2.89</v>
      </c>
      <c r="H1290" s="15">
        <f t="shared" si="212"/>
        <v>10.35</v>
      </c>
      <c r="I1290" s="11">
        <f>IFERROR(F1290/SQRT(F1290^2+U1290), "X")</f>
        <v>4.2606970594421409E-2</v>
      </c>
      <c r="J1290" s="32">
        <f>IFERROR(SQRT((1-I1290^2)/U1290), "X")</f>
        <v>2.4006646573593932E-2</v>
      </c>
      <c r="K1290" s="32">
        <f t="shared" si="213"/>
        <v>41.655130671184544</v>
      </c>
      <c r="L1290" s="8">
        <v>1</v>
      </c>
      <c r="M1290" s="9">
        <v>0</v>
      </c>
      <c r="N1290" s="8">
        <v>0</v>
      </c>
      <c r="O1290" s="9">
        <v>0</v>
      </c>
      <c r="P1290" s="9">
        <v>0</v>
      </c>
      <c r="Q1290" s="9">
        <v>1</v>
      </c>
      <c r="R1290" s="9">
        <v>0</v>
      </c>
      <c r="S1290" s="8">
        <v>1747</v>
      </c>
      <c r="T1290" s="9">
        <v>14</v>
      </c>
      <c r="U1290" s="9">
        <f t="shared" si="214"/>
        <v>1732</v>
      </c>
      <c r="V1290" s="9">
        <f>COUNTIF(B:B,B1290)</f>
        <v>17</v>
      </c>
      <c r="W1290" s="7">
        <f>BM1290-X1290-6</f>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15"/>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0</v>
      </c>
      <c r="BS1290">
        <v>1</v>
      </c>
      <c r="BT1290">
        <v>0</v>
      </c>
      <c r="BU1290" s="17">
        <v>0</v>
      </c>
      <c r="BV1290">
        <v>1</v>
      </c>
      <c r="BW1290">
        <v>0</v>
      </c>
      <c r="BX1290">
        <v>0</v>
      </c>
      <c r="BY1290" s="17">
        <v>0</v>
      </c>
      <c r="BZ1290">
        <v>0</v>
      </c>
      <c r="CA1290">
        <v>0</v>
      </c>
      <c r="CB1290">
        <v>0</v>
      </c>
      <c r="CC1290">
        <v>0</v>
      </c>
      <c r="CD1290" s="17">
        <v>0</v>
      </c>
      <c r="CE1290">
        <v>0</v>
      </c>
      <c r="CF1290">
        <v>0</v>
      </c>
      <c r="CG1290">
        <v>1</v>
      </c>
      <c r="CH1290">
        <v>0</v>
      </c>
      <c r="CI1290">
        <v>0</v>
      </c>
      <c r="CJ1290">
        <v>0</v>
      </c>
      <c r="CK1290">
        <v>0</v>
      </c>
      <c r="CL1290">
        <v>0</v>
      </c>
      <c r="CM1290">
        <v>0</v>
      </c>
      <c r="CN1290">
        <v>0</v>
      </c>
      <c r="CO1290">
        <v>0</v>
      </c>
      <c r="CP1290" s="17">
        <v>1</v>
      </c>
      <c r="CQ1290">
        <v>3.0070000000000001</v>
      </c>
      <c r="CR1290">
        <v>783</v>
      </c>
      <c r="CS1290">
        <v>1</v>
      </c>
      <c r="CT1290">
        <v>0</v>
      </c>
      <c r="CU1290">
        <v>32</v>
      </c>
      <c r="DA1290" s="33" t="s">
        <v>85</v>
      </c>
    </row>
    <row r="1291" spans="1:105" x14ac:dyDescent="0.25">
      <c r="A1291">
        <v>1290</v>
      </c>
      <c r="B1291">
        <v>83</v>
      </c>
      <c r="C1291" s="24" t="s">
        <v>4148</v>
      </c>
      <c r="D1291" s="12">
        <v>6.37</v>
      </c>
      <c r="E1291" s="13">
        <v>3.79</v>
      </c>
      <c r="F1291" s="7">
        <f t="shared" si="208"/>
        <v>1.6807387862796834</v>
      </c>
      <c r="G1291" s="7">
        <f t="shared" si="211"/>
        <v>2.58</v>
      </c>
      <c r="H1291" s="15">
        <f t="shared" si="212"/>
        <v>10.16</v>
      </c>
      <c r="I1291" s="11">
        <f>IFERROR(F1291/SQRT(F1291^2+U1291), "X")</f>
        <v>4.0352681634898191E-2</v>
      </c>
      <c r="J1291" s="32">
        <f>IFERROR(SQRT((1-I1291^2)/U1291), "X")</f>
        <v>2.4008895352631732E-2</v>
      </c>
      <c r="K1291" s="32">
        <f t="shared" si="213"/>
        <v>41.651229067912325</v>
      </c>
      <c r="L1291" s="8">
        <v>1</v>
      </c>
      <c r="M1291" s="9">
        <v>0</v>
      </c>
      <c r="N1291" s="8">
        <v>0</v>
      </c>
      <c r="O1291" s="9">
        <v>0</v>
      </c>
      <c r="P1291" s="9">
        <v>0</v>
      </c>
      <c r="Q1291" s="9">
        <v>1</v>
      </c>
      <c r="R1291" s="9">
        <v>0</v>
      </c>
      <c r="S1291" s="8">
        <v>1747</v>
      </c>
      <c r="T1291" s="9">
        <v>14</v>
      </c>
      <c r="U1291" s="9">
        <f t="shared" si="214"/>
        <v>1732</v>
      </c>
      <c r="V1291" s="9">
        <f>COUNTIF(B:B,B1291)</f>
        <v>17</v>
      </c>
      <c r="W1291" s="7">
        <f>BM1291-X1291-6</f>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15"/>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0</v>
      </c>
      <c r="BS1291">
        <v>1</v>
      </c>
      <c r="BT1291">
        <v>0</v>
      </c>
      <c r="BU1291" s="17">
        <v>0</v>
      </c>
      <c r="BV1291">
        <v>1</v>
      </c>
      <c r="BW1291">
        <v>0</v>
      </c>
      <c r="BX1291">
        <v>0</v>
      </c>
      <c r="BY1291" s="17">
        <v>0</v>
      </c>
      <c r="BZ1291">
        <v>0</v>
      </c>
      <c r="CA1291">
        <v>0</v>
      </c>
      <c r="CB1291">
        <v>0</v>
      </c>
      <c r="CC1291">
        <v>0</v>
      </c>
      <c r="CD1291" s="17">
        <v>0</v>
      </c>
      <c r="CE1291">
        <v>0</v>
      </c>
      <c r="CF1291">
        <v>0</v>
      </c>
      <c r="CG1291">
        <v>1</v>
      </c>
      <c r="CH1291">
        <v>0</v>
      </c>
      <c r="CI1291">
        <v>0</v>
      </c>
      <c r="CJ1291">
        <v>0</v>
      </c>
      <c r="CK1291">
        <v>0</v>
      </c>
      <c r="CL1291">
        <v>0</v>
      </c>
      <c r="CM1291">
        <v>0</v>
      </c>
      <c r="CN1291">
        <v>0</v>
      </c>
      <c r="CO1291">
        <v>0</v>
      </c>
      <c r="CP1291" s="17">
        <v>1</v>
      </c>
      <c r="CQ1291">
        <v>3.0070000000000001</v>
      </c>
      <c r="CR1291">
        <v>783</v>
      </c>
      <c r="CS1291">
        <v>1</v>
      </c>
      <c r="CT1291">
        <v>0</v>
      </c>
      <c r="CU1291">
        <v>32</v>
      </c>
      <c r="DA1291" s="33" t="s">
        <v>85</v>
      </c>
    </row>
    <row r="1292" spans="1:105" x14ac:dyDescent="0.25">
      <c r="A1292">
        <v>1291</v>
      </c>
      <c r="B1292">
        <v>83</v>
      </c>
      <c r="C1292" s="24" t="s">
        <v>4148</v>
      </c>
      <c r="D1292" s="12">
        <v>3.63</v>
      </c>
      <c r="E1292" s="13">
        <v>5.69</v>
      </c>
      <c r="F1292" s="7">
        <f t="shared" si="208"/>
        <v>0.63796133567662561</v>
      </c>
      <c r="G1292" s="7">
        <f t="shared" si="211"/>
        <v>-2.0600000000000005</v>
      </c>
      <c r="H1292" s="15">
        <f t="shared" si="212"/>
        <v>9.32</v>
      </c>
      <c r="I1292" s="11">
        <f>IFERROR(F1292/SQRT(F1292^2+U1292), "X")</f>
        <v>1.5327431869731086E-2</v>
      </c>
      <c r="J1292" s="32">
        <f>IFERROR(SQRT((1-I1292^2)/U1292), "X")</f>
        <v>2.4025643894977928E-2</v>
      </c>
      <c r="K1292" s="32">
        <f t="shared" si="213"/>
        <v>41.622193535009885</v>
      </c>
      <c r="L1292" s="8">
        <v>1</v>
      </c>
      <c r="M1292" s="9">
        <v>0</v>
      </c>
      <c r="N1292" s="8">
        <v>0</v>
      </c>
      <c r="O1292" s="9">
        <v>0</v>
      </c>
      <c r="P1292" s="9">
        <v>0</v>
      </c>
      <c r="Q1292" s="9">
        <v>1</v>
      </c>
      <c r="R1292" s="9">
        <v>0</v>
      </c>
      <c r="S1292" s="8">
        <v>1747</v>
      </c>
      <c r="T1292" s="9">
        <v>14</v>
      </c>
      <c r="U1292" s="9">
        <f t="shared" si="214"/>
        <v>1732</v>
      </c>
      <c r="V1292" s="9">
        <f>COUNTIF(B:B,B1292)</f>
        <v>17</v>
      </c>
      <c r="W1292" s="7">
        <f>BM1292-X1292-6</f>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15"/>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0</v>
      </c>
      <c r="BS1292">
        <v>1</v>
      </c>
      <c r="BT1292">
        <v>0</v>
      </c>
      <c r="BU1292" s="17">
        <v>0</v>
      </c>
      <c r="BV1292">
        <v>1</v>
      </c>
      <c r="BW1292">
        <v>0</v>
      </c>
      <c r="BX1292">
        <v>0</v>
      </c>
      <c r="BY1292" s="17">
        <v>0</v>
      </c>
      <c r="BZ1292">
        <v>0</v>
      </c>
      <c r="CA1292">
        <v>0</v>
      </c>
      <c r="CB1292">
        <v>0</v>
      </c>
      <c r="CC1292">
        <v>0</v>
      </c>
      <c r="CD1292" s="17">
        <v>0</v>
      </c>
      <c r="CE1292">
        <v>0</v>
      </c>
      <c r="CF1292">
        <v>0</v>
      </c>
      <c r="CG1292">
        <v>1</v>
      </c>
      <c r="CH1292">
        <v>0</v>
      </c>
      <c r="CI1292">
        <v>0</v>
      </c>
      <c r="CJ1292">
        <v>0</v>
      </c>
      <c r="CK1292">
        <v>0</v>
      </c>
      <c r="CL1292">
        <v>0</v>
      </c>
      <c r="CM1292">
        <v>0</v>
      </c>
      <c r="CN1292">
        <v>0</v>
      </c>
      <c r="CO1292">
        <v>0</v>
      </c>
      <c r="CP1292" s="17">
        <v>1</v>
      </c>
      <c r="CQ1292">
        <v>3.0070000000000001</v>
      </c>
      <c r="CR1292">
        <v>783</v>
      </c>
      <c r="CS1292">
        <v>1</v>
      </c>
      <c r="CT1292">
        <v>0</v>
      </c>
      <c r="CU1292">
        <v>32</v>
      </c>
      <c r="DA1292" s="33" t="s">
        <v>85</v>
      </c>
    </row>
    <row r="1293" spans="1:105" x14ac:dyDescent="0.25">
      <c r="A1293">
        <v>1292</v>
      </c>
      <c r="B1293">
        <v>83</v>
      </c>
      <c r="C1293" s="24" t="s">
        <v>4148</v>
      </c>
      <c r="D1293" s="12">
        <v>8.02</v>
      </c>
      <c r="E1293" s="13">
        <v>4.24</v>
      </c>
      <c r="F1293" s="7">
        <f t="shared" si="208"/>
        <v>1.891509433962264</v>
      </c>
      <c r="G1293" s="7">
        <f t="shared" si="211"/>
        <v>3.7799999999999994</v>
      </c>
      <c r="H1293" s="15">
        <f t="shared" si="212"/>
        <v>12.26</v>
      </c>
      <c r="I1293" s="11">
        <f>IFERROR(F1293/SQRT(F1293^2+U1293), "X")</f>
        <v>4.5403200487920133E-2</v>
      </c>
      <c r="J1293" s="32">
        <f>IFERROR(SQRT((1-I1293^2)/U1293), "X")</f>
        <v>2.4003687040995186E-2</v>
      </c>
      <c r="K1293" s="32">
        <f t="shared" si="213"/>
        <v>41.660266537058646</v>
      </c>
      <c r="L1293" s="8">
        <v>1</v>
      </c>
      <c r="M1293" s="9">
        <v>0</v>
      </c>
      <c r="N1293" s="8">
        <v>0</v>
      </c>
      <c r="O1293" s="9">
        <v>0</v>
      </c>
      <c r="P1293" s="9">
        <v>0</v>
      </c>
      <c r="Q1293" s="9">
        <v>1</v>
      </c>
      <c r="R1293" s="9">
        <v>0</v>
      </c>
      <c r="S1293" s="8">
        <v>1747</v>
      </c>
      <c r="T1293" s="9">
        <v>14</v>
      </c>
      <c r="U1293" s="9">
        <f t="shared" si="214"/>
        <v>1732</v>
      </c>
      <c r="V1293" s="9">
        <f>COUNTIF(B:B,B1293)</f>
        <v>17</v>
      </c>
      <c r="W1293" s="7">
        <f>BM1293-X1293-6</f>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15"/>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0</v>
      </c>
      <c r="BS1293">
        <v>1</v>
      </c>
      <c r="BT1293">
        <v>0</v>
      </c>
      <c r="BU1293" s="17">
        <v>0</v>
      </c>
      <c r="BV1293">
        <v>1</v>
      </c>
      <c r="BW1293">
        <v>0</v>
      </c>
      <c r="BX1293">
        <v>0</v>
      </c>
      <c r="BY1293" s="17">
        <v>0</v>
      </c>
      <c r="BZ1293">
        <v>0</v>
      </c>
      <c r="CA1293">
        <v>0</v>
      </c>
      <c r="CB1293">
        <v>0</v>
      </c>
      <c r="CC1293">
        <v>0</v>
      </c>
      <c r="CD1293" s="17">
        <v>0</v>
      </c>
      <c r="CE1293">
        <v>0</v>
      </c>
      <c r="CF1293">
        <v>0</v>
      </c>
      <c r="CG1293">
        <v>1</v>
      </c>
      <c r="CH1293">
        <v>0</v>
      </c>
      <c r="CI1293">
        <v>0</v>
      </c>
      <c r="CJ1293">
        <v>0</v>
      </c>
      <c r="CK1293">
        <v>0</v>
      </c>
      <c r="CL1293">
        <v>0</v>
      </c>
      <c r="CM1293">
        <v>0</v>
      </c>
      <c r="CN1293">
        <v>0</v>
      </c>
      <c r="CO1293">
        <v>0</v>
      </c>
      <c r="CP1293" s="17">
        <v>1</v>
      </c>
      <c r="CQ1293">
        <v>3.0070000000000001</v>
      </c>
      <c r="CR1293">
        <v>783</v>
      </c>
      <c r="CS1293">
        <v>1</v>
      </c>
      <c r="CT1293">
        <v>0</v>
      </c>
      <c r="CU1293">
        <v>32</v>
      </c>
      <c r="DA1293" s="33" t="s">
        <v>85</v>
      </c>
    </row>
    <row r="1294" spans="1:105" x14ac:dyDescent="0.25">
      <c r="A1294">
        <v>1293</v>
      </c>
      <c r="B1294">
        <v>83</v>
      </c>
      <c r="C1294" s="24" t="s">
        <v>4148</v>
      </c>
      <c r="D1294" s="12">
        <v>8.65</v>
      </c>
      <c r="E1294" s="13">
        <v>4.55</v>
      </c>
      <c r="F1294" s="7">
        <f t="shared" si="208"/>
        <v>1.9010989010989012</v>
      </c>
      <c r="G1294" s="7">
        <f t="shared" si="211"/>
        <v>4.1000000000000005</v>
      </c>
      <c r="H1294" s="15">
        <f t="shared" si="212"/>
        <v>13.2</v>
      </c>
      <c r="I1294" s="11">
        <f>IFERROR(F1294/SQRT(F1294^2+U1294), "X")</f>
        <v>4.5632904938911999E-2</v>
      </c>
      <c r="J1294" s="32">
        <f>IFERROR(SQRT((1-I1294^2)/U1294), "X")</f>
        <v>2.4003435545901685E-2</v>
      </c>
      <c r="K1294" s="32">
        <f t="shared" si="213"/>
        <v>41.660703030935032</v>
      </c>
      <c r="L1294" s="8">
        <v>1</v>
      </c>
      <c r="M1294" s="9">
        <v>0</v>
      </c>
      <c r="N1294" s="8">
        <v>0</v>
      </c>
      <c r="O1294" s="9">
        <v>0</v>
      </c>
      <c r="P1294" s="9">
        <v>0</v>
      </c>
      <c r="Q1294" s="9">
        <v>1</v>
      </c>
      <c r="R1294" s="9">
        <v>0</v>
      </c>
      <c r="S1294" s="8">
        <v>1747</v>
      </c>
      <c r="T1294" s="9">
        <v>14</v>
      </c>
      <c r="U1294" s="9">
        <f t="shared" si="214"/>
        <v>1732</v>
      </c>
      <c r="V1294" s="9">
        <f>COUNTIF(B:B,B1294)</f>
        <v>17</v>
      </c>
      <c r="W1294" s="7">
        <f>BM1294-X1294-6</f>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15"/>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0</v>
      </c>
      <c r="BS1294">
        <v>1</v>
      </c>
      <c r="BT1294">
        <v>0</v>
      </c>
      <c r="BU1294" s="17">
        <v>0</v>
      </c>
      <c r="BV1294">
        <v>1</v>
      </c>
      <c r="BW1294">
        <v>0</v>
      </c>
      <c r="BX1294">
        <v>0</v>
      </c>
      <c r="BY1294" s="17">
        <v>0</v>
      </c>
      <c r="BZ1294">
        <v>0</v>
      </c>
      <c r="CA1294">
        <v>0</v>
      </c>
      <c r="CB1294">
        <v>0</v>
      </c>
      <c r="CC1294">
        <v>0</v>
      </c>
      <c r="CD1294" s="17">
        <v>0</v>
      </c>
      <c r="CE1294">
        <v>0</v>
      </c>
      <c r="CF1294">
        <v>0</v>
      </c>
      <c r="CG1294">
        <v>1</v>
      </c>
      <c r="CH1294">
        <v>0</v>
      </c>
      <c r="CI1294">
        <v>0</v>
      </c>
      <c r="CJ1294">
        <v>0</v>
      </c>
      <c r="CK1294">
        <v>0</v>
      </c>
      <c r="CL1294">
        <v>0</v>
      </c>
      <c r="CM1294">
        <v>0</v>
      </c>
      <c r="CN1294">
        <v>0</v>
      </c>
      <c r="CO1294">
        <v>0</v>
      </c>
      <c r="CP1294" s="17">
        <v>1</v>
      </c>
      <c r="CQ1294">
        <v>3.0070000000000001</v>
      </c>
      <c r="CR1294">
        <v>783</v>
      </c>
      <c r="CS1294">
        <v>1</v>
      </c>
      <c r="CT1294">
        <v>0</v>
      </c>
      <c r="CU1294">
        <v>32</v>
      </c>
      <c r="DA1294" s="33" t="s">
        <v>85</v>
      </c>
    </row>
    <row r="1295" spans="1:105" x14ac:dyDescent="0.25">
      <c r="A1295">
        <v>1294</v>
      </c>
      <c r="B1295">
        <v>83</v>
      </c>
      <c r="C1295" s="24" t="s">
        <v>4148</v>
      </c>
      <c r="D1295" s="12">
        <v>1.48</v>
      </c>
      <c r="E1295" s="13">
        <v>5.89</v>
      </c>
      <c r="F1295" s="7">
        <f t="shared" si="208"/>
        <v>0.25127334465195245</v>
      </c>
      <c r="G1295" s="7">
        <f t="shared" si="211"/>
        <v>-4.41</v>
      </c>
      <c r="H1295" s="15">
        <f t="shared" si="212"/>
        <v>7.3699999999999992</v>
      </c>
      <c r="I1295" s="11">
        <f>IFERROR(F1295/SQRT(F1295^2+U1295), "X")</f>
        <v>6.0376031147205229E-3</v>
      </c>
      <c r="J1295" s="32">
        <f>IFERROR(SQRT((1-I1295^2)/U1295), "X")</f>
        <v>2.4028028611962085E-2</v>
      </c>
      <c r="K1295" s="32">
        <f t="shared" si="213"/>
        <v>41.618062644646642</v>
      </c>
      <c r="L1295" s="8">
        <v>1</v>
      </c>
      <c r="M1295" s="9">
        <v>0</v>
      </c>
      <c r="N1295" s="8">
        <v>0</v>
      </c>
      <c r="O1295" s="9">
        <v>0</v>
      </c>
      <c r="P1295" s="9">
        <v>0</v>
      </c>
      <c r="Q1295" s="9">
        <v>1</v>
      </c>
      <c r="R1295" s="9">
        <v>0</v>
      </c>
      <c r="S1295" s="8">
        <v>1747</v>
      </c>
      <c r="T1295" s="9">
        <v>14</v>
      </c>
      <c r="U1295" s="9">
        <f t="shared" si="214"/>
        <v>1732</v>
      </c>
      <c r="V1295" s="9">
        <f>COUNTIF(B:B,B1295)</f>
        <v>17</v>
      </c>
      <c r="W1295" s="7">
        <f>BM1295-X1295-6</f>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15"/>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0</v>
      </c>
      <c r="BS1295">
        <v>1</v>
      </c>
      <c r="BT1295">
        <v>0</v>
      </c>
      <c r="BU1295" s="17">
        <v>0</v>
      </c>
      <c r="BV1295">
        <v>1</v>
      </c>
      <c r="BW1295">
        <v>0</v>
      </c>
      <c r="BX1295">
        <v>0</v>
      </c>
      <c r="BY1295" s="17">
        <v>0</v>
      </c>
      <c r="BZ1295">
        <v>0</v>
      </c>
      <c r="CA1295">
        <v>0</v>
      </c>
      <c r="CB1295">
        <v>0</v>
      </c>
      <c r="CC1295">
        <v>0</v>
      </c>
      <c r="CD1295" s="17">
        <v>0</v>
      </c>
      <c r="CE1295">
        <v>0</v>
      </c>
      <c r="CF1295">
        <v>0</v>
      </c>
      <c r="CG1295">
        <v>1</v>
      </c>
      <c r="CH1295">
        <v>0</v>
      </c>
      <c r="CI1295">
        <v>0</v>
      </c>
      <c r="CJ1295">
        <v>0</v>
      </c>
      <c r="CK1295">
        <v>0</v>
      </c>
      <c r="CL1295">
        <v>0</v>
      </c>
      <c r="CM1295">
        <v>0</v>
      </c>
      <c r="CN1295">
        <v>0</v>
      </c>
      <c r="CO1295">
        <v>0</v>
      </c>
      <c r="CP1295" s="17">
        <v>1</v>
      </c>
      <c r="CQ1295">
        <v>3.0070000000000001</v>
      </c>
      <c r="CR1295">
        <v>783</v>
      </c>
      <c r="CS1295">
        <v>1</v>
      </c>
      <c r="CT1295">
        <v>0</v>
      </c>
      <c r="CU1295">
        <v>32</v>
      </c>
      <c r="DA1295" s="33" t="s">
        <v>85</v>
      </c>
    </row>
    <row r="1296" spans="1:105" x14ac:dyDescent="0.25">
      <c r="A1296">
        <v>1295</v>
      </c>
      <c r="B1296">
        <v>83</v>
      </c>
      <c r="C1296" s="24" t="s">
        <v>4148</v>
      </c>
      <c r="D1296" s="12">
        <v>9.51</v>
      </c>
      <c r="E1296" s="13">
        <v>3.86</v>
      </c>
      <c r="F1296" s="7">
        <f t="shared" si="208"/>
        <v>2.4637305699481864</v>
      </c>
      <c r="G1296" s="7">
        <f t="shared" si="211"/>
        <v>5.65</v>
      </c>
      <c r="H1296" s="15">
        <f t="shared" si="212"/>
        <v>13.37</v>
      </c>
      <c r="I1296" s="11">
        <f>IFERROR(F1296/SQRT(F1296^2+U1296), "X")</f>
        <v>5.9096203902385971E-2</v>
      </c>
      <c r="J1296" s="32">
        <f>IFERROR(SQRT((1-I1296^2)/U1296), "X")</f>
        <v>2.3986471825784422E-2</v>
      </c>
      <c r="K1296" s="32">
        <f t="shared" si="213"/>
        <v>41.690166326380819</v>
      </c>
      <c r="L1296" s="8">
        <v>1</v>
      </c>
      <c r="M1296" s="9">
        <v>0</v>
      </c>
      <c r="N1296" s="8">
        <v>0</v>
      </c>
      <c r="O1296" s="9">
        <v>0</v>
      </c>
      <c r="P1296" s="9">
        <v>0</v>
      </c>
      <c r="Q1296" s="9">
        <v>1</v>
      </c>
      <c r="R1296" s="9">
        <v>0</v>
      </c>
      <c r="S1296" s="8">
        <v>1747</v>
      </c>
      <c r="T1296" s="9">
        <v>14</v>
      </c>
      <c r="U1296" s="9">
        <f t="shared" si="214"/>
        <v>1732</v>
      </c>
      <c r="V1296" s="9">
        <f>COUNTIF(B:B,B1296)</f>
        <v>17</v>
      </c>
      <c r="W1296" s="7">
        <f>BM1296-X1296-6</f>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15"/>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v>0</v>
      </c>
      <c r="BU1296" s="17">
        <v>0</v>
      </c>
      <c r="BV1296">
        <v>1</v>
      </c>
      <c r="BW1296">
        <v>0</v>
      </c>
      <c r="BX1296">
        <v>0</v>
      </c>
      <c r="BY1296" s="17">
        <v>0</v>
      </c>
      <c r="BZ1296">
        <v>1</v>
      </c>
      <c r="CA1296">
        <v>0</v>
      </c>
      <c r="CB1296">
        <v>0</v>
      </c>
      <c r="CC1296">
        <v>0</v>
      </c>
      <c r="CD1296" s="17">
        <v>0</v>
      </c>
      <c r="CE1296">
        <v>0</v>
      </c>
      <c r="CF1296">
        <v>0</v>
      </c>
      <c r="CG1296">
        <v>1</v>
      </c>
      <c r="CH1296">
        <v>0</v>
      </c>
      <c r="CI1296">
        <v>0</v>
      </c>
      <c r="CJ1296">
        <v>0</v>
      </c>
      <c r="CK1296">
        <v>0</v>
      </c>
      <c r="CL1296">
        <v>0</v>
      </c>
      <c r="CM1296">
        <v>0</v>
      </c>
      <c r="CN1296">
        <v>0</v>
      </c>
      <c r="CO1296">
        <v>0</v>
      </c>
      <c r="CP1296" s="17">
        <v>1</v>
      </c>
      <c r="CQ1296">
        <v>3.0070000000000001</v>
      </c>
      <c r="CR1296">
        <v>783</v>
      </c>
      <c r="CS1296">
        <v>1</v>
      </c>
      <c r="CT1296">
        <v>0</v>
      </c>
      <c r="CU1296">
        <v>32</v>
      </c>
      <c r="DA1296" s="33" t="s">
        <v>85</v>
      </c>
    </row>
    <row r="1297" spans="1:105" x14ac:dyDescent="0.25">
      <c r="A1297">
        <v>1296</v>
      </c>
      <c r="B1297">
        <v>83</v>
      </c>
      <c r="C1297" s="24" t="s">
        <v>4148</v>
      </c>
      <c r="D1297" s="12">
        <v>8.36</v>
      </c>
      <c r="E1297" s="13">
        <v>0.68</v>
      </c>
      <c r="F1297" s="7">
        <f t="shared" si="208"/>
        <v>12.294117647058822</v>
      </c>
      <c r="G1297" s="7">
        <f t="shared" si="211"/>
        <v>7.68</v>
      </c>
      <c r="H1297" s="15">
        <f t="shared" si="212"/>
        <v>9.0399999999999991</v>
      </c>
      <c r="I1297" s="11">
        <f>IFERROR(F1297/SQRT(F1297^2+U1297), "X")</f>
        <v>0.28330578718084959</v>
      </c>
      <c r="J1297" s="32">
        <f>IFERROR(SQRT((1-I1297^2)/U1297), "X")</f>
        <v>2.3044011397485381E-2</v>
      </c>
      <c r="K1297" s="32">
        <f t="shared" si="213"/>
        <v>43.395222418138644</v>
      </c>
      <c r="L1297" s="8">
        <v>1</v>
      </c>
      <c r="M1297" s="9">
        <v>0</v>
      </c>
      <c r="N1297" s="8">
        <v>0</v>
      </c>
      <c r="O1297" s="9">
        <v>0</v>
      </c>
      <c r="P1297" s="9">
        <v>0</v>
      </c>
      <c r="Q1297" s="9">
        <v>1</v>
      </c>
      <c r="R1297" s="9">
        <v>0</v>
      </c>
      <c r="S1297" s="8">
        <v>1747</v>
      </c>
      <c r="T1297" s="9">
        <v>14</v>
      </c>
      <c r="U1297" s="9">
        <f t="shared" si="214"/>
        <v>1732</v>
      </c>
      <c r="V1297" s="9">
        <f>COUNTIF(B:B,B1297)</f>
        <v>17</v>
      </c>
      <c r="W1297" s="7">
        <f>BM1297-X1297-6</f>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15"/>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v>0</v>
      </c>
      <c r="BU1297" s="17">
        <v>1</v>
      </c>
      <c r="BV1297">
        <v>1</v>
      </c>
      <c r="BW1297">
        <v>0</v>
      </c>
      <c r="BX1297">
        <v>0</v>
      </c>
      <c r="BY1297" s="17">
        <v>0</v>
      </c>
      <c r="BZ1297">
        <v>0</v>
      </c>
      <c r="CA1297">
        <v>0</v>
      </c>
      <c r="CB1297">
        <v>0</v>
      </c>
      <c r="CC1297">
        <v>0</v>
      </c>
      <c r="CD1297" s="17">
        <v>0</v>
      </c>
      <c r="CE1297">
        <v>0</v>
      </c>
      <c r="CF1297">
        <v>0</v>
      </c>
      <c r="CG1297">
        <v>1</v>
      </c>
      <c r="CH1297">
        <v>0</v>
      </c>
      <c r="CI1297">
        <v>0</v>
      </c>
      <c r="CJ1297">
        <v>0</v>
      </c>
      <c r="CK1297">
        <v>0</v>
      </c>
      <c r="CL1297">
        <v>0</v>
      </c>
      <c r="CM1297">
        <v>0</v>
      </c>
      <c r="CN1297">
        <v>0</v>
      </c>
      <c r="CO1297">
        <v>0</v>
      </c>
      <c r="CP1297" s="17">
        <v>1</v>
      </c>
      <c r="CQ1297">
        <v>3.0070000000000001</v>
      </c>
      <c r="CR1297">
        <v>783</v>
      </c>
      <c r="CS1297">
        <v>1</v>
      </c>
      <c r="CT1297">
        <v>0</v>
      </c>
      <c r="CU1297">
        <v>32</v>
      </c>
      <c r="DA1297" s="33" t="s">
        <v>85</v>
      </c>
    </row>
    <row r="1298" spans="1:105" x14ac:dyDescent="0.25">
      <c r="A1298">
        <v>1297</v>
      </c>
      <c r="B1298">
        <v>83</v>
      </c>
      <c r="C1298" s="24" t="s">
        <v>4148</v>
      </c>
      <c r="D1298" s="12">
        <v>5.76</v>
      </c>
      <c r="E1298" s="13">
        <v>7.27</v>
      </c>
      <c r="F1298" s="7">
        <f t="shared" si="208"/>
        <v>0.79229711141678127</v>
      </c>
      <c r="G1298" s="7">
        <f t="shared" si="211"/>
        <v>-1.5099999999999998</v>
      </c>
      <c r="H1298" s="15">
        <f t="shared" si="212"/>
        <v>13.03</v>
      </c>
      <c r="I1298" s="11">
        <f>IFERROR(F1298/SQRT(F1298^2+U1298), "X")</f>
        <v>1.9034235643259328E-2</v>
      </c>
      <c r="J1298" s="32">
        <f>IFERROR(SQRT((1-I1298^2)/U1298), "X")</f>
        <v>2.4024113390016547E-2</v>
      </c>
      <c r="K1298" s="32">
        <f t="shared" si="213"/>
        <v>41.62484516142684</v>
      </c>
      <c r="L1298" s="8">
        <v>1</v>
      </c>
      <c r="M1298" s="9">
        <v>0</v>
      </c>
      <c r="N1298" s="8">
        <v>0</v>
      </c>
      <c r="O1298" s="9">
        <v>0</v>
      </c>
      <c r="P1298" s="9">
        <v>0</v>
      </c>
      <c r="Q1298" s="9">
        <v>1</v>
      </c>
      <c r="R1298" s="9">
        <v>0</v>
      </c>
      <c r="S1298" s="8">
        <v>1747</v>
      </c>
      <c r="T1298" s="9">
        <v>14</v>
      </c>
      <c r="U1298" s="9">
        <f t="shared" si="214"/>
        <v>1732</v>
      </c>
      <c r="V1298" s="9">
        <f>COUNTIF(B:B,B1298)</f>
        <v>17</v>
      </c>
      <c r="W1298" s="7">
        <f>BM1298-X1298-6</f>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15"/>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v>0</v>
      </c>
      <c r="BU1298" s="17">
        <v>1</v>
      </c>
      <c r="BV1298">
        <v>0</v>
      </c>
      <c r="BW1298">
        <v>1</v>
      </c>
      <c r="BX1298">
        <v>0</v>
      </c>
      <c r="BY1298" s="17">
        <v>0</v>
      </c>
      <c r="BZ1298">
        <v>0</v>
      </c>
      <c r="CA1298">
        <v>1</v>
      </c>
      <c r="CB1298">
        <v>0</v>
      </c>
      <c r="CC1298">
        <v>0</v>
      </c>
      <c r="CD1298" s="17">
        <v>0</v>
      </c>
      <c r="CE1298">
        <v>0</v>
      </c>
      <c r="CF1298">
        <v>0</v>
      </c>
      <c r="CG1298">
        <v>1</v>
      </c>
      <c r="CH1298">
        <v>0</v>
      </c>
      <c r="CI1298">
        <v>0</v>
      </c>
      <c r="CJ1298">
        <v>0</v>
      </c>
      <c r="CK1298">
        <v>0</v>
      </c>
      <c r="CL1298">
        <v>0</v>
      </c>
      <c r="CM1298">
        <v>0</v>
      </c>
      <c r="CN1298">
        <v>0</v>
      </c>
      <c r="CO1298">
        <v>0</v>
      </c>
      <c r="CP1298" s="17">
        <v>1</v>
      </c>
      <c r="CQ1298">
        <v>3.0070000000000001</v>
      </c>
      <c r="CR1298">
        <v>783</v>
      </c>
      <c r="CS1298">
        <v>1</v>
      </c>
      <c r="CT1298">
        <v>0</v>
      </c>
      <c r="CU1298">
        <v>32</v>
      </c>
      <c r="DA1298" s="33" t="s">
        <v>85</v>
      </c>
    </row>
    <row r="1299" spans="1:105" x14ac:dyDescent="0.25">
      <c r="A1299">
        <v>1298</v>
      </c>
      <c r="B1299">
        <v>83</v>
      </c>
      <c r="C1299" s="24" t="s">
        <v>4148</v>
      </c>
      <c r="D1299" s="12">
        <v>17.36</v>
      </c>
      <c r="E1299" s="13">
        <v>7.88</v>
      </c>
      <c r="F1299" s="7">
        <f t="shared" si="208"/>
        <v>2.203045685279188</v>
      </c>
      <c r="G1299" s="7">
        <f t="shared" si="211"/>
        <v>9.48</v>
      </c>
      <c r="H1299" s="15">
        <f t="shared" si="212"/>
        <v>25.24</v>
      </c>
      <c r="I1299" s="11">
        <f>IFERROR(F1299/SQRT(F1299^2+U1299), "X")</f>
        <v>5.2861796745111309E-2</v>
      </c>
      <c r="J1299" s="32">
        <f>IFERROR(SQRT((1-I1299^2)/U1299), "X")</f>
        <v>2.3994870872780939E-2</v>
      </c>
      <c r="K1299" s="32">
        <f t="shared" si="213"/>
        <v>41.675573304892005</v>
      </c>
      <c r="L1299" s="8">
        <v>1</v>
      </c>
      <c r="M1299" s="9">
        <v>0</v>
      </c>
      <c r="N1299" s="8">
        <v>0</v>
      </c>
      <c r="O1299" s="9">
        <v>0</v>
      </c>
      <c r="P1299" s="9">
        <v>0</v>
      </c>
      <c r="Q1299" s="9">
        <v>1</v>
      </c>
      <c r="R1299" s="9">
        <v>0</v>
      </c>
      <c r="S1299" s="8">
        <v>1747</v>
      </c>
      <c r="T1299" s="9">
        <v>14</v>
      </c>
      <c r="U1299" s="9">
        <f t="shared" si="214"/>
        <v>1732</v>
      </c>
      <c r="V1299" s="9">
        <f>COUNTIF(B:B,B1299)</f>
        <v>17</v>
      </c>
      <c r="W1299" s="7">
        <f>BM1299-X1299-6</f>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15"/>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v>0</v>
      </c>
      <c r="BU1299" s="17">
        <v>1</v>
      </c>
      <c r="BV1299">
        <v>0</v>
      </c>
      <c r="BW1299">
        <v>1</v>
      </c>
      <c r="BX1299">
        <v>0</v>
      </c>
      <c r="BY1299" s="17">
        <v>0</v>
      </c>
      <c r="BZ1299">
        <v>0</v>
      </c>
      <c r="CA1299">
        <v>1</v>
      </c>
      <c r="CB1299">
        <v>0</v>
      </c>
      <c r="CC1299">
        <v>0</v>
      </c>
      <c r="CD1299" s="17">
        <v>1</v>
      </c>
      <c r="CE1299">
        <v>0</v>
      </c>
      <c r="CF1299">
        <v>0</v>
      </c>
      <c r="CG1299">
        <v>1</v>
      </c>
      <c r="CH1299">
        <v>0</v>
      </c>
      <c r="CI1299">
        <v>0</v>
      </c>
      <c r="CJ1299">
        <v>0</v>
      </c>
      <c r="CK1299">
        <v>0</v>
      </c>
      <c r="CL1299">
        <v>0</v>
      </c>
      <c r="CM1299">
        <v>0</v>
      </c>
      <c r="CN1299">
        <v>0</v>
      </c>
      <c r="CO1299">
        <v>0</v>
      </c>
      <c r="CP1299" s="17">
        <v>1</v>
      </c>
      <c r="CQ1299">
        <v>3.0070000000000001</v>
      </c>
      <c r="CR1299">
        <v>783</v>
      </c>
      <c r="CS1299">
        <v>1</v>
      </c>
      <c r="CT1299">
        <v>0</v>
      </c>
      <c r="CU1299">
        <v>32</v>
      </c>
      <c r="DA1299" s="33" t="s">
        <v>85</v>
      </c>
    </row>
    <row r="1300" spans="1:105" x14ac:dyDescent="0.25">
      <c r="A1300">
        <v>1299</v>
      </c>
      <c r="B1300">
        <v>83</v>
      </c>
      <c r="C1300" s="24" t="s">
        <v>4148</v>
      </c>
      <c r="D1300" s="12">
        <v>15.82</v>
      </c>
      <c r="E1300" s="13">
        <v>18.97</v>
      </c>
      <c r="F1300" s="7">
        <f t="shared" si="208"/>
        <v>0.83394833948339486</v>
      </c>
      <c r="G1300" s="7">
        <f t="shared" si="211"/>
        <v>-3.1499999999999986</v>
      </c>
      <c r="H1300" s="15">
        <f t="shared" si="212"/>
        <v>34.79</v>
      </c>
      <c r="I1300" s="11">
        <f>IFERROR(F1300/SQRT(F1300^2+U1300), "X")</f>
        <v>2.0034477860374732E-2</v>
      </c>
      <c r="J1300" s="32">
        <f>IFERROR(SQRT((1-I1300^2)/U1300), "X")</f>
        <v>2.4023643806024567E-2</v>
      </c>
      <c r="K1300" s="32">
        <f t="shared" si="213"/>
        <v>41.62565879157863</v>
      </c>
      <c r="L1300" s="8">
        <v>1</v>
      </c>
      <c r="M1300" s="9">
        <v>0</v>
      </c>
      <c r="N1300" s="8">
        <v>0</v>
      </c>
      <c r="O1300" s="9">
        <v>0</v>
      </c>
      <c r="P1300" s="9">
        <v>0</v>
      </c>
      <c r="Q1300" s="9">
        <v>1</v>
      </c>
      <c r="R1300" s="9">
        <v>0</v>
      </c>
      <c r="S1300" s="8">
        <v>1747</v>
      </c>
      <c r="T1300" s="9">
        <v>14</v>
      </c>
      <c r="U1300" s="9">
        <f t="shared" si="214"/>
        <v>1732</v>
      </c>
      <c r="V1300" s="9">
        <f>COUNTIF(B:B,B1300)</f>
        <v>17</v>
      </c>
      <c r="W1300" s="7">
        <f>BM1300-X1300-6</f>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15"/>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v>0</v>
      </c>
      <c r="BU1300" s="17">
        <v>1</v>
      </c>
      <c r="BV1300">
        <v>0</v>
      </c>
      <c r="BW1300">
        <v>1</v>
      </c>
      <c r="BX1300">
        <v>0</v>
      </c>
      <c r="BY1300" s="17">
        <v>0</v>
      </c>
      <c r="BZ1300">
        <v>0</v>
      </c>
      <c r="CA1300">
        <v>1</v>
      </c>
      <c r="CB1300">
        <v>0</v>
      </c>
      <c r="CC1300">
        <v>0</v>
      </c>
      <c r="CD1300" s="17">
        <v>1</v>
      </c>
      <c r="CE1300">
        <v>0</v>
      </c>
      <c r="CF1300">
        <v>0</v>
      </c>
      <c r="CG1300">
        <v>1</v>
      </c>
      <c r="CH1300">
        <v>0</v>
      </c>
      <c r="CI1300">
        <v>0</v>
      </c>
      <c r="CJ1300">
        <v>0</v>
      </c>
      <c r="CK1300">
        <v>0</v>
      </c>
      <c r="CL1300">
        <v>0</v>
      </c>
      <c r="CM1300">
        <v>0</v>
      </c>
      <c r="CN1300">
        <v>0</v>
      </c>
      <c r="CO1300">
        <v>0</v>
      </c>
      <c r="CP1300" s="17">
        <v>1</v>
      </c>
      <c r="CQ1300">
        <v>3.0070000000000001</v>
      </c>
      <c r="CR1300">
        <v>783</v>
      </c>
      <c r="CS1300">
        <v>1</v>
      </c>
      <c r="CT1300">
        <v>0</v>
      </c>
      <c r="CU1300">
        <v>32</v>
      </c>
      <c r="DA1300" s="33" t="s">
        <v>85</v>
      </c>
    </row>
    <row r="1301" spans="1:105" x14ac:dyDescent="0.25">
      <c r="A1301">
        <v>1300</v>
      </c>
      <c r="B1301">
        <v>83</v>
      </c>
      <c r="C1301" s="24" t="s">
        <v>4148</v>
      </c>
      <c r="D1301" s="12">
        <v>12.11</v>
      </c>
      <c r="E1301" s="13">
        <v>9.09</v>
      </c>
      <c r="F1301" s="7">
        <f t="shared" si="208"/>
        <v>1.3322332233223322</v>
      </c>
      <c r="G1301" s="7">
        <f t="shared" si="211"/>
        <v>3.0199999999999996</v>
      </c>
      <c r="H1301" s="15">
        <f t="shared" si="212"/>
        <v>21.2</v>
      </c>
      <c r="I1301" s="11">
        <f>IFERROR(F1301/SQRT(F1301^2+U1301), "X")</f>
        <v>3.1995132357010618E-2</v>
      </c>
      <c r="J1301" s="32">
        <f>IFERROR(SQRT((1-I1301^2)/U1301), "X")</f>
        <v>2.4016164585072382E-2</v>
      </c>
      <c r="K1301" s="32">
        <f t="shared" si="213"/>
        <v>41.638622039655964</v>
      </c>
      <c r="L1301" s="8">
        <v>1</v>
      </c>
      <c r="M1301" s="9">
        <v>0</v>
      </c>
      <c r="N1301" s="8">
        <v>0</v>
      </c>
      <c r="O1301" s="9">
        <v>0</v>
      </c>
      <c r="P1301" s="9">
        <v>0</v>
      </c>
      <c r="Q1301" s="9">
        <v>1</v>
      </c>
      <c r="R1301" s="9">
        <v>0</v>
      </c>
      <c r="S1301" s="8">
        <v>1747</v>
      </c>
      <c r="T1301" s="9">
        <v>14</v>
      </c>
      <c r="U1301" s="9">
        <f t="shared" si="214"/>
        <v>1732</v>
      </c>
      <c r="V1301" s="9">
        <f>COUNTIF(B:B,B1301)</f>
        <v>17</v>
      </c>
      <c r="W1301" s="7">
        <f>BM1301-X1301-6</f>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15"/>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v>0</v>
      </c>
      <c r="BU1301" s="17">
        <v>1</v>
      </c>
      <c r="BV1301">
        <v>0</v>
      </c>
      <c r="BW1301">
        <v>1</v>
      </c>
      <c r="BX1301">
        <v>0</v>
      </c>
      <c r="BY1301" s="17">
        <v>0</v>
      </c>
      <c r="BZ1301">
        <v>0</v>
      </c>
      <c r="CA1301">
        <v>1</v>
      </c>
      <c r="CB1301">
        <v>0</v>
      </c>
      <c r="CC1301">
        <v>0</v>
      </c>
      <c r="CD1301" s="17">
        <v>1</v>
      </c>
      <c r="CE1301">
        <v>0</v>
      </c>
      <c r="CF1301">
        <v>0</v>
      </c>
      <c r="CG1301">
        <v>1</v>
      </c>
      <c r="CH1301">
        <v>0</v>
      </c>
      <c r="CI1301">
        <v>0</v>
      </c>
      <c r="CJ1301">
        <v>0</v>
      </c>
      <c r="CK1301">
        <v>0</v>
      </c>
      <c r="CL1301">
        <v>0</v>
      </c>
      <c r="CM1301">
        <v>0</v>
      </c>
      <c r="CN1301">
        <v>0</v>
      </c>
      <c r="CO1301">
        <v>0</v>
      </c>
      <c r="CP1301" s="17">
        <v>1</v>
      </c>
      <c r="CQ1301">
        <v>3.0070000000000001</v>
      </c>
      <c r="CR1301">
        <v>783</v>
      </c>
      <c r="CS1301">
        <v>1</v>
      </c>
      <c r="CT1301">
        <v>0</v>
      </c>
      <c r="CU1301">
        <v>32</v>
      </c>
      <c r="DA1301" s="33" t="s">
        <v>85</v>
      </c>
    </row>
    <row r="1302" spans="1:105" x14ac:dyDescent="0.25">
      <c r="A1302">
        <v>1301</v>
      </c>
      <c r="B1302">
        <v>83</v>
      </c>
      <c r="C1302" s="24" t="s">
        <v>4148</v>
      </c>
      <c r="D1302" s="12">
        <v>12.53</v>
      </c>
      <c r="E1302" s="13">
        <v>4.33</v>
      </c>
      <c r="F1302" s="7">
        <f t="shared" si="208"/>
        <v>2.8937644341801385</v>
      </c>
      <c r="G1302" s="7">
        <f t="shared" si="211"/>
        <v>8.1999999999999993</v>
      </c>
      <c r="H1302" s="15">
        <f t="shared" si="212"/>
        <v>16.86</v>
      </c>
      <c r="I1302" s="11">
        <f>IFERROR(F1302/SQRT(F1302^2+U1302), "X")</f>
        <v>6.9365240636201433E-2</v>
      </c>
      <c r="J1302" s="32">
        <f>IFERROR(SQRT((1-I1302^2)/U1302), "X")</f>
        <v>2.3970589940522917E-2</v>
      </c>
      <c r="K1302" s="32">
        <f t="shared" si="213"/>
        <v>41.717788443307086</v>
      </c>
      <c r="L1302" s="8">
        <v>1</v>
      </c>
      <c r="M1302" s="9">
        <v>0</v>
      </c>
      <c r="N1302" s="8">
        <v>0</v>
      </c>
      <c r="O1302" s="9">
        <v>0</v>
      </c>
      <c r="P1302" s="9">
        <v>0</v>
      </c>
      <c r="Q1302" s="9">
        <v>1</v>
      </c>
      <c r="R1302" s="9">
        <v>0</v>
      </c>
      <c r="S1302" s="8">
        <v>1747</v>
      </c>
      <c r="T1302" s="9">
        <v>14</v>
      </c>
      <c r="U1302" s="9">
        <f t="shared" si="214"/>
        <v>1732</v>
      </c>
      <c r="V1302" s="9">
        <f>COUNTIF(B:B,B1302)</f>
        <v>17</v>
      </c>
      <c r="W1302" s="7">
        <f>BM1302-X1302-6</f>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15"/>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0</v>
      </c>
      <c r="BR1302">
        <v>1</v>
      </c>
      <c r="BS1302">
        <v>0</v>
      </c>
      <c r="BT1302">
        <v>0</v>
      </c>
      <c r="BU1302" s="17">
        <v>1</v>
      </c>
      <c r="BV1302">
        <v>0</v>
      </c>
      <c r="BW1302">
        <v>1</v>
      </c>
      <c r="BX1302">
        <v>0</v>
      </c>
      <c r="BY1302" s="17">
        <v>0</v>
      </c>
      <c r="BZ1302">
        <v>0</v>
      </c>
      <c r="CA1302">
        <v>1</v>
      </c>
      <c r="CB1302">
        <v>0</v>
      </c>
      <c r="CC1302">
        <v>0</v>
      </c>
      <c r="CD1302" s="17">
        <v>1</v>
      </c>
      <c r="CE1302">
        <v>0</v>
      </c>
      <c r="CF1302">
        <v>0</v>
      </c>
      <c r="CG1302">
        <v>1</v>
      </c>
      <c r="CH1302">
        <v>0</v>
      </c>
      <c r="CI1302">
        <v>0</v>
      </c>
      <c r="CJ1302">
        <v>0</v>
      </c>
      <c r="CK1302">
        <v>0</v>
      </c>
      <c r="CL1302">
        <v>0</v>
      </c>
      <c r="CM1302">
        <v>0</v>
      </c>
      <c r="CN1302">
        <v>0</v>
      </c>
      <c r="CO1302">
        <v>0</v>
      </c>
      <c r="CP1302" s="17">
        <v>1</v>
      </c>
      <c r="CQ1302">
        <v>3.0070000000000001</v>
      </c>
      <c r="CR1302">
        <v>783</v>
      </c>
      <c r="CS1302">
        <v>1</v>
      </c>
      <c r="CT1302">
        <v>0</v>
      </c>
      <c r="CU1302">
        <v>32</v>
      </c>
      <c r="DA1302" s="33" t="s">
        <v>85</v>
      </c>
    </row>
    <row r="1303" spans="1:105" x14ac:dyDescent="0.25">
      <c r="A1303">
        <v>1302</v>
      </c>
      <c r="B1303">
        <v>83</v>
      </c>
      <c r="C1303" s="24" t="s">
        <v>4148</v>
      </c>
      <c r="D1303" s="12">
        <v>9.51</v>
      </c>
      <c r="E1303" s="13">
        <v>3.86</v>
      </c>
      <c r="F1303" s="7">
        <f t="shared" si="208"/>
        <v>2.4637305699481864</v>
      </c>
      <c r="G1303" s="7">
        <f t="shared" si="211"/>
        <v>5.65</v>
      </c>
      <c r="H1303" s="15">
        <f t="shared" si="212"/>
        <v>13.37</v>
      </c>
      <c r="I1303" s="11">
        <f>IFERROR(F1303/SQRT(F1303^2+U1303), "X")</f>
        <v>5.9096203902385971E-2</v>
      </c>
      <c r="J1303" s="32">
        <f>IFERROR(SQRT((1-I1303^2)/U1303), "X")</f>
        <v>2.3986471825784422E-2</v>
      </c>
      <c r="K1303" s="32">
        <f t="shared" si="213"/>
        <v>41.690166326380819</v>
      </c>
      <c r="L1303" s="8">
        <v>1</v>
      </c>
      <c r="M1303" s="9">
        <v>0</v>
      </c>
      <c r="N1303" s="8">
        <v>0</v>
      </c>
      <c r="O1303" s="9">
        <v>0</v>
      </c>
      <c r="P1303" s="9">
        <v>0</v>
      </c>
      <c r="Q1303" s="9">
        <v>1</v>
      </c>
      <c r="R1303" s="9">
        <v>0</v>
      </c>
      <c r="S1303" s="8">
        <v>1747</v>
      </c>
      <c r="T1303" s="9">
        <v>14</v>
      </c>
      <c r="U1303" s="9">
        <f t="shared" si="214"/>
        <v>1732</v>
      </c>
      <c r="V1303" s="9">
        <f>COUNTIF(B:B,B1303)</f>
        <v>17</v>
      </c>
      <c r="W1303" s="7">
        <f>BM1303-X1303-6</f>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15"/>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v>0</v>
      </c>
      <c r="BU1303" s="17">
        <v>1</v>
      </c>
      <c r="BV1303">
        <v>0</v>
      </c>
      <c r="BW1303">
        <v>1</v>
      </c>
      <c r="BX1303">
        <v>0</v>
      </c>
      <c r="BY1303" s="17">
        <v>0</v>
      </c>
      <c r="BZ1303">
        <v>0</v>
      </c>
      <c r="CA1303">
        <v>1</v>
      </c>
      <c r="CB1303">
        <v>0</v>
      </c>
      <c r="CC1303">
        <v>0</v>
      </c>
      <c r="CD1303" s="17">
        <v>1</v>
      </c>
      <c r="CE1303">
        <v>0</v>
      </c>
      <c r="CF1303">
        <v>0</v>
      </c>
      <c r="CG1303">
        <v>1</v>
      </c>
      <c r="CH1303">
        <v>0</v>
      </c>
      <c r="CI1303">
        <v>0</v>
      </c>
      <c r="CJ1303">
        <v>0</v>
      </c>
      <c r="CK1303">
        <v>0</v>
      </c>
      <c r="CL1303">
        <v>0</v>
      </c>
      <c r="CM1303">
        <v>0</v>
      </c>
      <c r="CN1303">
        <v>0</v>
      </c>
      <c r="CO1303">
        <v>0</v>
      </c>
      <c r="CP1303" s="17">
        <v>1</v>
      </c>
      <c r="CQ1303">
        <v>3.0070000000000001</v>
      </c>
      <c r="CR1303">
        <v>783</v>
      </c>
      <c r="CS1303">
        <v>1</v>
      </c>
      <c r="CT1303">
        <v>0</v>
      </c>
      <c r="CU1303">
        <v>32</v>
      </c>
      <c r="DA1303" s="33" t="s">
        <v>85</v>
      </c>
    </row>
    <row r="1304" spans="1:105" x14ac:dyDescent="0.25">
      <c r="A1304">
        <v>1303</v>
      </c>
      <c r="B1304">
        <v>84</v>
      </c>
      <c r="C1304" s="24" t="s">
        <v>4152</v>
      </c>
      <c r="D1304" s="12">
        <v>2.4</v>
      </c>
      <c r="E1304" s="13">
        <f t="shared" ref="E1304:E1327" si="216">D1304/F1304</f>
        <v>0.16666666666666666</v>
      </c>
      <c r="F1304" s="7">
        <v>14.4</v>
      </c>
      <c r="G1304" s="7">
        <f t="shared" si="211"/>
        <v>2.2333333333333334</v>
      </c>
      <c r="H1304" s="15">
        <f t="shared" si="212"/>
        <v>2.5666666666666664</v>
      </c>
      <c r="I1304" s="11">
        <f>IFERROR(F1304/SQRT(F1304^2+U1304), "X")</f>
        <v>0.21510850176015817</v>
      </c>
      <c r="J1304" s="32">
        <f>IFERROR(SQRT((1-I1304^2)/U1304), "X")</f>
        <v>1.4938090400010985E-2</v>
      </c>
      <c r="K1304" s="32">
        <f t="shared" si="213"/>
        <v>66.942960794993226</v>
      </c>
      <c r="L1304" s="8">
        <v>1</v>
      </c>
      <c r="M1304" s="9">
        <v>0</v>
      </c>
      <c r="N1304" s="8">
        <v>0</v>
      </c>
      <c r="O1304" s="9">
        <v>0</v>
      </c>
      <c r="P1304" s="9">
        <v>0</v>
      </c>
      <c r="Q1304" s="9">
        <v>0</v>
      </c>
      <c r="R1304" s="9">
        <v>1</v>
      </c>
      <c r="S1304" s="8">
        <v>4278</v>
      </c>
      <c r="T1304" s="9">
        <v>3</v>
      </c>
      <c r="U1304" s="9">
        <f t="shared" si="214"/>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17">1-AL1304-AN1304</f>
        <v>0.69800000000000006</v>
      </c>
      <c r="AN1304" s="42">
        <v>9.1999999999999998E-2</v>
      </c>
      <c r="AO1304" s="41" t="s">
        <v>98</v>
      </c>
      <c r="AP1304" s="17" t="s">
        <v>98</v>
      </c>
      <c r="AQ1304" s="32">
        <v>1</v>
      </c>
      <c r="AR1304" s="39">
        <f t="shared" ref="AR1304:AR1327" si="218">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v>4.2999999999999997E-2</v>
      </c>
      <c r="BM1304" s="90">
        <f>W1304+X1304+6</f>
        <v>38.65</v>
      </c>
      <c r="BN1304">
        <v>1</v>
      </c>
      <c r="BO1304">
        <v>0</v>
      </c>
      <c r="BP1304">
        <v>0</v>
      </c>
      <c r="BQ1304">
        <v>0</v>
      </c>
      <c r="BR1304">
        <v>0</v>
      </c>
      <c r="BS1304">
        <v>0</v>
      </c>
      <c r="BT1304">
        <v>0</v>
      </c>
      <c r="BU1304" s="17">
        <v>0</v>
      </c>
      <c r="BV1304">
        <v>0</v>
      </c>
      <c r="BW1304">
        <v>0</v>
      </c>
      <c r="BX1304">
        <v>0</v>
      </c>
      <c r="BY1304" s="17">
        <v>1</v>
      </c>
      <c r="BZ1304">
        <v>0</v>
      </c>
      <c r="CA1304">
        <v>0</v>
      </c>
      <c r="CB1304">
        <v>0</v>
      </c>
      <c r="CC1304">
        <v>0</v>
      </c>
      <c r="CD1304" s="17">
        <v>0</v>
      </c>
      <c r="CE1304">
        <v>0</v>
      </c>
      <c r="CF1304">
        <v>0</v>
      </c>
      <c r="CG1304">
        <v>1</v>
      </c>
      <c r="CH1304">
        <v>1</v>
      </c>
      <c r="CI1304">
        <v>0</v>
      </c>
      <c r="CJ1304">
        <v>0</v>
      </c>
      <c r="CK1304">
        <v>0</v>
      </c>
      <c r="CL1304">
        <v>0</v>
      </c>
      <c r="CM1304">
        <v>0</v>
      </c>
      <c r="CN1304">
        <v>0</v>
      </c>
      <c r="CO1304">
        <v>0</v>
      </c>
      <c r="CP1304" s="17">
        <v>0</v>
      </c>
      <c r="CQ1304">
        <v>0.186</v>
      </c>
      <c r="CR1304">
        <v>284</v>
      </c>
      <c r="CS1304">
        <v>1</v>
      </c>
      <c r="CT1304">
        <v>0</v>
      </c>
      <c r="CU1304">
        <v>19</v>
      </c>
      <c r="DA1304" s="33" t="s">
        <v>85</v>
      </c>
    </row>
    <row r="1305" spans="1:105" x14ac:dyDescent="0.25">
      <c r="A1305">
        <v>1304</v>
      </c>
      <c r="B1305">
        <v>84</v>
      </c>
      <c r="C1305" s="24" t="s">
        <v>4152</v>
      </c>
      <c r="D1305" s="12">
        <v>5.2</v>
      </c>
      <c r="E1305" s="13">
        <f t="shared" si="216"/>
        <v>0.31980319803198032</v>
      </c>
      <c r="F1305" s="7">
        <v>16.260000000000002</v>
      </c>
      <c r="G1305" s="7">
        <f t="shared" si="211"/>
        <v>4.8801968019680197</v>
      </c>
      <c r="H1305" s="15">
        <f t="shared" si="212"/>
        <v>5.5198031980319806</v>
      </c>
      <c r="I1305" s="11">
        <f>IFERROR(F1305/SQRT(F1305^2+U1305), "X")</f>
        <v>0.35294594077304542</v>
      </c>
      <c r="J1305" s="32">
        <f>IFERROR(SQRT((1-I1305^2)/U1305), "X")</f>
        <v>2.1706392421466505E-2</v>
      </c>
      <c r="K1305" s="32">
        <f t="shared" si="213"/>
        <v>46.069378116054487</v>
      </c>
      <c r="L1305" s="8">
        <v>1</v>
      </c>
      <c r="M1305" s="9">
        <v>0</v>
      </c>
      <c r="N1305" s="8">
        <v>0</v>
      </c>
      <c r="O1305" s="9">
        <v>0</v>
      </c>
      <c r="P1305" s="9">
        <v>0</v>
      </c>
      <c r="Q1305" s="9">
        <v>0</v>
      </c>
      <c r="R1305" s="9">
        <v>1</v>
      </c>
      <c r="S1305" s="8">
        <v>1862</v>
      </c>
      <c r="T1305" s="9">
        <v>3</v>
      </c>
      <c r="U1305" s="9">
        <f t="shared" si="214"/>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17"/>
        <v>0.73</v>
      </c>
      <c r="AN1305" s="42">
        <v>0.14000000000000001</v>
      </c>
      <c r="AO1305" s="41" t="s">
        <v>98</v>
      </c>
      <c r="AP1305" s="17" t="s">
        <v>98</v>
      </c>
      <c r="AQ1305" s="32">
        <v>1</v>
      </c>
      <c r="AR1305" s="39">
        <f t="shared" si="218"/>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v>0.94099999999999995</v>
      </c>
      <c r="BM1305" s="90">
        <f>W1305+X1305+6</f>
        <v>40.15</v>
      </c>
      <c r="BN1305">
        <v>1</v>
      </c>
      <c r="BO1305">
        <v>0</v>
      </c>
      <c r="BP1305">
        <v>0</v>
      </c>
      <c r="BQ1305">
        <v>0</v>
      </c>
      <c r="BR1305">
        <v>0</v>
      </c>
      <c r="BS1305">
        <v>0</v>
      </c>
      <c r="BT1305">
        <v>0</v>
      </c>
      <c r="BU1305" s="17">
        <v>0</v>
      </c>
      <c r="BV1305">
        <v>0</v>
      </c>
      <c r="BW1305">
        <v>0</v>
      </c>
      <c r="BX1305">
        <v>0</v>
      </c>
      <c r="BY1305" s="17">
        <v>1</v>
      </c>
      <c r="BZ1305">
        <v>0</v>
      </c>
      <c r="CA1305">
        <v>0</v>
      </c>
      <c r="CB1305">
        <v>0</v>
      </c>
      <c r="CC1305">
        <v>0</v>
      </c>
      <c r="CD1305" s="17">
        <v>0</v>
      </c>
      <c r="CE1305">
        <v>0</v>
      </c>
      <c r="CF1305">
        <v>0</v>
      </c>
      <c r="CG1305">
        <v>1</v>
      </c>
      <c r="CH1305">
        <v>1</v>
      </c>
      <c r="CI1305">
        <v>0</v>
      </c>
      <c r="CJ1305">
        <v>0</v>
      </c>
      <c r="CK1305">
        <v>0</v>
      </c>
      <c r="CL1305">
        <v>0</v>
      </c>
      <c r="CM1305">
        <v>0</v>
      </c>
      <c r="CN1305">
        <v>0</v>
      </c>
      <c r="CO1305">
        <v>0</v>
      </c>
      <c r="CP1305" s="17">
        <v>0</v>
      </c>
      <c r="CQ1305">
        <v>0.186</v>
      </c>
      <c r="CR1305">
        <v>284</v>
      </c>
      <c r="CS1305">
        <v>1</v>
      </c>
      <c r="CT1305">
        <v>0</v>
      </c>
      <c r="CU1305">
        <v>19</v>
      </c>
      <c r="DA1305" s="33" t="s">
        <v>85</v>
      </c>
    </row>
    <row r="1306" spans="1:105" x14ac:dyDescent="0.25">
      <c r="A1306">
        <v>1305</v>
      </c>
      <c r="B1306">
        <v>84</v>
      </c>
      <c r="C1306" s="24" t="s">
        <v>4152</v>
      </c>
      <c r="D1306" s="12">
        <v>4.2</v>
      </c>
      <c r="E1306" s="13">
        <f t="shared" si="216"/>
        <v>0.18584070796460175</v>
      </c>
      <c r="F1306" s="7">
        <v>22.6</v>
      </c>
      <c r="G1306" s="7">
        <f t="shared" si="211"/>
        <v>4.0141592920353988</v>
      </c>
      <c r="H1306" s="15">
        <f t="shared" si="212"/>
        <v>4.3858407079646016</v>
      </c>
      <c r="I1306" s="11">
        <f>IFERROR(F1306/SQRT(F1306^2+U1306), "X")</f>
        <v>0.33139539928017031</v>
      </c>
      <c r="J1306" s="32">
        <f>IFERROR(SQRT((1-I1306^2)/U1306), "X")</f>
        <v>1.4663513242485413E-2</v>
      </c>
      <c r="K1306" s="32">
        <f t="shared" si="213"/>
        <v>68.196480847621444</v>
      </c>
      <c r="L1306" s="8">
        <v>1</v>
      </c>
      <c r="M1306" s="9">
        <v>0</v>
      </c>
      <c r="N1306" s="8">
        <v>0</v>
      </c>
      <c r="O1306" s="9">
        <v>0</v>
      </c>
      <c r="P1306" s="9">
        <v>0</v>
      </c>
      <c r="Q1306" s="9">
        <v>0</v>
      </c>
      <c r="R1306" s="9">
        <v>1</v>
      </c>
      <c r="S1306" s="8">
        <v>4144</v>
      </c>
      <c r="T1306" s="9">
        <v>3</v>
      </c>
      <c r="U1306" s="9">
        <f t="shared" si="214"/>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17"/>
        <v>0.69800000000000006</v>
      </c>
      <c r="AN1306" s="42">
        <v>9.1999999999999998E-2</v>
      </c>
      <c r="AO1306" s="41" t="s">
        <v>98</v>
      </c>
      <c r="AP1306" s="17" t="s">
        <v>98</v>
      </c>
      <c r="AQ1306" s="32">
        <v>0</v>
      </c>
      <c r="AR1306" s="39">
        <f t="shared" si="218"/>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v>4.2999999999999997E-2</v>
      </c>
      <c r="BM1306" s="90">
        <f>W1306+X1306+6</f>
        <v>38.65</v>
      </c>
      <c r="BN1306">
        <v>1</v>
      </c>
      <c r="BO1306">
        <v>0</v>
      </c>
      <c r="BP1306">
        <v>0</v>
      </c>
      <c r="BQ1306">
        <v>0</v>
      </c>
      <c r="BR1306">
        <v>0</v>
      </c>
      <c r="BS1306">
        <v>0</v>
      </c>
      <c r="BT1306">
        <v>0</v>
      </c>
      <c r="BU1306" s="17">
        <v>0</v>
      </c>
      <c r="BV1306">
        <v>0</v>
      </c>
      <c r="BW1306">
        <v>0</v>
      </c>
      <c r="BX1306">
        <v>0</v>
      </c>
      <c r="BY1306" s="17">
        <v>1</v>
      </c>
      <c r="BZ1306">
        <v>0</v>
      </c>
      <c r="CA1306">
        <v>0</v>
      </c>
      <c r="CB1306">
        <v>0</v>
      </c>
      <c r="CC1306">
        <v>0</v>
      </c>
      <c r="CD1306" s="17">
        <v>0</v>
      </c>
      <c r="CE1306">
        <v>0</v>
      </c>
      <c r="CF1306">
        <v>0</v>
      </c>
      <c r="CG1306">
        <v>1</v>
      </c>
      <c r="CH1306">
        <v>1</v>
      </c>
      <c r="CI1306">
        <v>0</v>
      </c>
      <c r="CJ1306">
        <v>0</v>
      </c>
      <c r="CK1306">
        <v>0</v>
      </c>
      <c r="CL1306">
        <v>0</v>
      </c>
      <c r="CM1306">
        <v>0</v>
      </c>
      <c r="CN1306">
        <v>0</v>
      </c>
      <c r="CO1306">
        <v>0</v>
      </c>
      <c r="CP1306" s="17">
        <v>0</v>
      </c>
      <c r="CQ1306">
        <v>0.186</v>
      </c>
      <c r="CR1306">
        <v>284</v>
      </c>
      <c r="CS1306">
        <v>1</v>
      </c>
      <c r="CT1306">
        <v>0</v>
      </c>
      <c r="CU1306">
        <v>19</v>
      </c>
      <c r="DA1306" s="33" t="s">
        <v>85</v>
      </c>
    </row>
    <row r="1307" spans="1:105" x14ac:dyDescent="0.25">
      <c r="A1307">
        <v>1306</v>
      </c>
      <c r="B1307">
        <v>84</v>
      </c>
      <c r="C1307" s="24" t="s">
        <v>4152</v>
      </c>
      <c r="D1307" s="12">
        <v>5.8</v>
      </c>
      <c r="E1307" s="13">
        <f t="shared" si="216"/>
        <v>0.3344867358708189</v>
      </c>
      <c r="F1307" s="7">
        <v>17.34</v>
      </c>
      <c r="G1307" s="7">
        <f t="shared" si="211"/>
        <v>5.4655132641291813</v>
      </c>
      <c r="H1307" s="15">
        <f t="shared" si="212"/>
        <v>6.1344867358708184</v>
      </c>
      <c r="I1307" s="11">
        <f>IFERROR(F1307/SQRT(F1307^2+U1307), "X")</f>
        <v>0.38300683787487133</v>
      </c>
      <c r="J1307" s="32">
        <f>IFERROR(SQRT((1-I1307^2)/U1307), "X")</f>
        <v>2.2088052933960288E-2</v>
      </c>
      <c r="K1307" s="32">
        <f t="shared" si="213"/>
        <v>45.273343150246809</v>
      </c>
      <c r="L1307" s="8">
        <v>1</v>
      </c>
      <c r="M1307" s="9">
        <v>0</v>
      </c>
      <c r="N1307" s="8">
        <v>0</v>
      </c>
      <c r="O1307" s="9">
        <v>0</v>
      </c>
      <c r="P1307" s="9">
        <v>0</v>
      </c>
      <c r="Q1307" s="9">
        <v>0</v>
      </c>
      <c r="R1307" s="9">
        <v>1</v>
      </c>
      <c r="S1307" s="8">
        <v>1753</v>
      </c>
      <c r="T1307" s="9">
        <v>3</v>
      </c>
      <c r="U1307" s="9">
        <f t="shared" si="214"/>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17"/>
        <v>0.73</v>
      </c>
      <c r="AN1307" s="42">
        <v>0.14000000000000001</v>
      </c>
      <c r="AO1307" s="41" t="s">
        <v>98</v>
      </c>
      <c r="AP1307" s="17" t="s">
        <v>98</v>
      </c>
      <c r="AQ1307" s="32">
        <v>0</v>
      </c>
      <c r="AR1307" s="39">
        <f t="shared" si="218"/>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v>0.94099999999999995</v>
      </c>
      <c r="BM1307" s="90">
        <f>W1307+X1307+6</f>
        <v>40.15</v>
      </c>
      <c r="BN1307">
        <v>1</v>
      </c>
      <c r="BO1307">
        <v>0</v>
      </c>
      <c r="BP1307">
        <v>0</v>
      </c>
      <c r="BQ1307">
        <v>0</v>
      </c>
      <c r="BR1307">
        <v>0</v>
      </c>
      <c r="BS1307">
        <v>0</v>
      </c>
      <c r="BT1307">
        <v>0</v>
      </c>
      <c r="BU1307" s="17">
        <v>0</v>
      </c>
      <c r="BV1307">
        <v>0</v>
      </c>
      <c r="BW1307">
        <v>0</v>
      </c>
      <c r="BX1307">
        <v>0</v>
      </c>
      <c r="BY1307" s="17">
        <v>1</v>
      </c>
      <c r="BZ1307">
        <v>0</v>
      </c>
      <c r="CA1307">
        <v>0</v>
      </c>
      <c r="CB1307">
        <v>0</v>
      </c>
      <c r="CC1307">
        <v>0</v>
      </c>
      <c r="CD1307" s="17">
        <v>0</v>
      </c>
      <c r="CE1307">
        <v>0</v>
      </c>
      <c r="CF1307">
        <v>0</v>
      </c>
      <c r="CG1307">
        <v>1</v>
      </c>
      <c r="CH1307">
        <v>1</v>
      </c>
      <c r="CI1307">
        <v>0</v>
      </c>
      <c r="CJ1307">
        <v>0</v>
      </c>
      <c r="CK1307">
        <v>0</v>
      </c>
      <c r="CL1307">
        <v>0</v>
      </c>
      <c r="CM1307">
        <v>0</v>
      </c>
      <c r="CN1307">
        <v>0</v>
      </c>
      <c r="CO1307">
        <v>0</v>
      </c>
      <c r="CP1307" s="17">
        <v>0</v>
      </c>
      <c r="CQ1307">
        <v>0.186</v>
      </c>
      <c r="CR1307">
        <v>284</v>
      </c>
      <c r="CS1307">
        <v>1</v>
      </c>
      <c r="CT1307">
        <v>0</v>
      </c>
      <c r="CU1307">
        <v>19</v>
      </c>
      <c r="DA1307" s="33" t="s">
        <v>85</v>
      </c>
    </row>
    <row r="1308" spans="1:105" x14ac:dyDescent="0.25">
      <c r="A1308">
        <v>1307</v>
      </c>
      <c r="B1308">
        <v>84</v>
      </c>
      <c r="C1308" s="24" t="s">
        <v>4152</v>
      </c>
      <c r="D1308" s="12">
        <v>2.8</v>
      </c>
      <c r="E1308" s="13">
        <f t="shared" si="216"/>
        <v>0.21196063588190761</v>
      </c>
      <c r="F1308" s="7">
        <v>13.21</v>
      </c>
      <c r="G1308" s="7">
        <f t="shared" si="211"/>
        <v>2.5880393641180923</v>
      </c>
      <c r="H1308" s="15">
        <f t="shared" si="212"/>
        <v>3.0119606358819073</v>
      </c>
      <c r="I1308" s="11">
        <f>IFERROR(F1308/SQRT(F1308^2+U1308), "X")</f>
        <v>0.27535751976155043</v>
      </c>
      <c r="J1308" s="32">
        <f>IFERROR(SQRT((1-I1308^2)/U1308), "X")</f>
        <v>2.0844626779829706E-2</v>
      </c>
      <c r="K1308" s="32">
        <f t="shared" si="213"/>
        <v>47.973993996747858</v>
      </c>
      <c r="L1308" s="8">
        <v>1</v>
      </c>
      <c r="M1308" s="9">
        <v>0</v>
      </c>
      <c r="N1308" s="8">
        <v>0</v>
      </c>
      <c r="O1308" s="9">
        <v>0</v>
      </c>
      <c r="P1308" s="9">
        <v>0</v>
      </c>
      <c r="Q1308" s="9">
        <v>0</v>
      </c>
      <c r="R1308" s="9">
        <v>1</v>
      </c>
      <c r="S1308" s="8">
        <v>2131</v>
      </c>
      <c r="T1308" s="9">
        <v>3</v>
      </c>
      <c r="U1308" s="9">
        <f t="shared" si="214"/>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17"/>
        <v>0.61199999999999999</v>
      </c>
      <c r="AN1308" s="42">
        <v>0.108</v>
      </c>
      <c r="AO1308" s="41" t="s">
        <v>98</v>
      </c>
      <c r="AP1308" s="17" t="s">
        <v>98</v>
      </c>
      <c r="AQ1308" s="32">
        <v>1</v>
      </c>
      <c r="AR1308" s="39">
        <f t="shared" si="218"/>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t="s">
        <v>98</v>
      </c>
      <c r="BM1308" s="90">
        <f>W1308+X1308+6</f>
        <v>36.86</v>
      </c>
      <c r="BN1308">
        <v>1</v>
      </c>
      <c r="BO1308">
        <v>0</v>
      </c>
      <c r="BP1308">
        <v>0</v>
      </c>
      <c r="BQ1308">
        <v>0</v>
      </c>
      <c r="BR1308">
        <v>0</v>
      </c>
      <c r="BS1308">
        <v>0</v>
      </c>
      <c r="BT1308">
        <v>0</v>
      </c>
      <c r="BU1308" s="17">
        <v>0</v>
      </c>
      <c r="BV1308">
        <v>0</v>
      </c>
      <c r="BW1308">
        <v>0</v>
      </c>
      <c r="BX1308">
        <v>0</v>
      </c>
      <c r="BY1308" s="17">
        <v>1</v>
      </c>
      <c r="BZ1308">
        <v>0</v>
      </c>
      <c r="CA1308">
        <v>0</v>
      </c>
      <c r="CB1308">
        <v>0</v>
      </c>
      <c r="CC1308">
        <v>0</v>
      </c>
      <c r="CD1308" s="17">
        <v>0</v>
      </c>
      <c r="CE1308">
        <v>0</v>
      </c>
      <c r="CF1308">
        <v>0</v>
      </c>
      <c r="CG1308">
        <v>1</v>
      </c>
      <c r="CH1308">
        <v>1</v>
      </c>
      <c r="CI1308">
        <v>0</v>
      </c>
      <c r="CJ1308">
        <v>0</v>
      </c>
      <c r="CK1308">
        <v>0</v>
      </c>
      <c r="CL1308">
        <v>0</v>
      </c>
      <c r="CM1308">
        <v>0</v>
      </c>
      <c r="CN1308">
        <v>0</v>
      </c>
      <c r="CO1308">
        <v>0</v>
      </c>
      <c r="CP1308" s="17">
        <v>0</v>
      </c>
      <c r="CQ1308">
        <v>0.186</v>
      </c>
      <c r="CR1308">
        <v>284</v>
      </c>
      <c r="CS1308">
        <v>1</v>
      </c>
      <c r="CT1308">
        <v>0</v>
      </c>
      <c r="CU1308">
        <v>19</v>
      </c>
      <c r="DA1308" s="33" t="s">
        <v>85</v>
      </c>
    </row>
    <row r="1309" spans="1:105" x14ac:dyDescent="0.25">
      <c r="A1309">
        <v>1308</v>
      </c>
      <c r="B1309">
        <v>84</v>
      </c>
      <c r="C1309" s="24" t="s">
        <v>4152</v>
      </c>
      <c r="D1309" s="12">
        <v>4.9000000000000004</v>
      </c>
      <c r="E1309" s="13">
        <f t="shared" si="216"/>
        <v>0.28654970760233917</v>
      </c>
      <c r="F1309" s="7">
        <v>17.100000000000001</v>
      </c>
      <c r="G1309" s="7">
        <f t="shared" si="211"/>
        <v>4.613450292397661</v>
      </c>
      <c r="H1309" s="15">
        <f t="shared" si="212"/>
        <v>5.1865497076023397</v>
      </c>
      <c r="I1309" s="11">
        <f>IFERROR(F1309/SQRT(F1309^2+U1309), "X")</f>
        <v>0.37635538405176494</v>
      </c>
      <c r="J1309" s="32">
        <f>IFERROR(SQRT((1-I1309^2)/U1309), "X")</f>
        <v>2.2009086786652921E-2</v>
      </c>
      <c r="K1309" s="32">
        <f t="shared" si="213"/>
        <v>45.435778853234154</v>
      </c>
      <c r="L1309" s="8">
        <v>1</v>
      </c>
      <c r="M1309" s="9">
        <v>0</v>
      </c>
      <c r="N1309" s="8">
        <v>0</v>
      </c>
      <c r="O1309" s="9">
        <v>0</v>
      </c>
      <c r="P1309" s="9">
        <v>0</v>
      </c>
      <c r="Q1309" s="9">
        <v>0</v>
      </c>
      <c r="R1309" s="9">
        <v>1</v>
      </c>
      <c r="S1309" s="8">
        <v>1776</v>
      </c>
      <c r="T1309" s="9">
        <v>3</v>
      </c>
      <c r="U1309" s="9">
        <f t="shared" si="214"/>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17"/>
        <v>0.68199999999999994</v>
      </c>
      <c r="AN1309" s="42">
        <v>0.158</v>
      </c>
      <c r="AO1309" s="41" t="s">
        <v>98</v>
      </c>
      <c r="AP1309" s="17" t="s">
        <v>98</v>
      </c>
      <c r="AQ1309" s="32">
        <v>1</v>
      </c>
      <c r="AR1309" s="39">
        <f t="shared" si="218"/>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v>0.90300000000000002</v>
      </c>
      <c r="BM1309" s="90">
        <f>W1309+X1309+6</f>
        <v>38.79</v>
      </c>
      <c r="BN1309">
        <v>1</v>
      </c>
      <c r="BO1309">
        <v>0</v>
      </c>
      <c r="BP1309">
        <v>0</v>
      </c>
      <c r="BQ1309">
        <v>0</v>
      </c>
      <c r="BR1309">
        <v>0</v>
      </c>
      <c r="BS1309">
        <v>0</v>
      </c>
      <c r="BT1309">
        <v>0</v>
      </c>
      <c r="BU1309" s="17">
        <v>0</v>
      </c>
      <c r="BV1309">
        <v>0</v>
      </c>
      <c r="BW1309">
        <v>0</v>
      </c>
      <c r="BX1309">
        <v>0</v>
      </c>
      <c r="BY1309" s="17">
        <v>1</v>
      </c>
      <c r="BZ1309">
        <v>0</v>
      </c>
      <c r="CA1309">
        <v>0</v>
      </c>
      <c r="CB1309">
        <v>0</v>
      </c>
      <c r="CC1309">
        <v>0</v>
      </c>
      <c r="CD1309" s="17">
        <v>0</v>
      </c>
      <c r="CE1309">
        <v>0</v>
      </c>
      <c r="CF1309">
        <v>0</v>
      </c>
      <c r="CG1309">
        <v>1</v>
      </c>
      <c r="CH1309">
        <v>1</v>
      </c>
      <c r="CI1309">
        <v>0</v>
      </c>
      <c r="CJ1309">
        <v>0</v>
      </c>
      <c r="CK1309">
        <v>0</v>
      </c>
      <c r="CL1309">
        <v>0</v>
      </c>
      <c r="CM1309">
        <v>0</v>
      </c>
      <c r="CN1309">
        <v>0</v>
      </c>
      <c r="CO1309">
        <v>0</v>
      </c>
      <c r="CP1309" s="17">
        <v>0</v>
      </c>
      <c r="CQ1309">
        <v>0.186</v>
      </c>
      <c r="CR1309">
        <v>284</v>
      </c>
      <c r="CS1309">
        <v>1</v>
      </c>
      <c r="CT1309">
        <v>0</v>
      </c>
      <c r="CU1309">
        <v>19</v>
      </c>
      <c r="DA1309" s="33" t="s">
        <v>85</v>
      </c>
    </row>
    <row r="1310" spans="1:105" x14ac:dyDescent="0.25">
      <c r="A1310">
        <v>1309</v>
      </c>
      <c r="B1310">
        <v>84</v>
      </c>
      <c r="C1310" s="24" t="s">
        <v>4152</v>
      </c>
      <c r="D1310" s="12">
        <v>4.4000000000000004</v>
      </c>
      <c r="E1310" s="13">
        <f t="shared" si="216"/>
        <v>0.25056947608200458</v>
      </c>
      <c r="F1310" s="7">
        <v>17.559999999999999</v>
      </c>
      <c r="G1310" s="7">
        <f t="shared" si="211"/>
        <v>4.1494305239179958</v>
      </c>
      <c r="H1310" s="15">
        <f t="shared" si="212"/>
        <v>4.6505694760820049</v>
      </c>
      <c r="I1310" s="11">
        <f>IFERROR(F1310/SQRT(F1310^2+U1310), "X")</f>
        <v>0.36644190320891401</v>
      </c>
      <c r="J1310" s="32">
        <f>IFERROR(SQRT((1-I1310^2)/U1310), "X")</f>
        <v>2.0867989932170504E-2</v>
      </c>
      <c r="K1310" s="32">
        <f t="shared" si="213"/>
        <v>47.920283805503487</v>
      </c>
      <c r="L1310" s="8">
        <v>1</v>
      </c>
      <c r="M1310" s="9">
        <v>0</v>
      </c>
      <c r="N1310" s="8">
        <v>0</v>
      </c>
      <c r="O1310" s="9">
        <v>0</v>
      </c>
      <c r="P1310" s="9">
        <v>0</v>
      </c>
      <c r="Q1310" s="9">
        <v>0</v>
      </c>
      <c r="R1310" s="9">
        <v>1</v>
      </c>
      <c r="S1310" s="8">
        <v>1992</v>
      </c>
      <c r="T1310" s="9">
        <v>3</v>
      </c>
      <c r="U1310" s="9">
        <f t="shared" si="214"/>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17"/>
        <v>0.61199999999999999</v>
      </c>
      <c r="AN1310" s="42">
        <v>0.108</v>
      </c>
      <c r="AO1310" s="41" t="s">
        <v>98</v>
      </c>
      <c r="AP1310" s="17" t="s">
        <v>98</v>
      </c>
      <c r="AQ1310" s="32">
        <v>0</v>
      </c>
      <c r="AR1310" s="39">
        <f t="shared" si="218"/>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t="s">
        <v>98</v>
      </c>
      <c r="BM1310" s="90">
        <f>W1310+X1310+6</f>
        <v>36.86</v>
      </c>
      <c r="BN1310">
        <v>1</v>
      </c>
      <c r="BO1310">
        <v>0</v>
      </c>
      <c r="BP1310">
        <v>0</v>
      </c>
      <c r="BQ1310">
        <v>0</v>
      </c>
      <c r="BR1310">
        <v>0</v>
      </c>
      <c r="BS1310">
        <v>0</v>
      </c>
      <c r="BT1310">
        <v>0</v>
      </c>
      <c r="BU1310" s="17">
        <v>0</v>
      </c>
      <c r="BV1310">
        <v>0</v>
      </c>
      <c r="BW1310">
        <v>0</v>
      </c>
      <c r="BX1310">
        <v>0</v>
      </c>
      <c r="BY1310" s="17">
        <v>1</v>
      </c>
      <c r="BZ1310">
        <v>0</v>
      </c>
      <c r="CA1310">
        <v>0</v>
      </c>
      <c r="CB1310">
        <v>0</v>
      </c>
      <c r="CC1310">
        <v>0</v>
      </c>
      <c r="CD1310" s="17">
        <v>0</v>
      </c>
      <c r="CE1310">
        <v>0</v>
      </c>
      <c r="CF1310">
        <v>0</v>
      </c>
      <c r="CG1310">
        <v>1</v>
      </c>
      <c r="CH1310">
        <v>1</v>
      </c>
      <c r="CI1310">
        <v>0</v>
      </c>
      <c r="CJ1310">
        <v>0</v>
      </c>
      <c r="CK1310">
        <v>0</v>
      </c>
      <c r="CL1310">
        <v>0</v>
      </c>
      <c r="CM1310">
        <v>0</v>
      </c>
      <c r="CN1310">
        <v>0</v>
      </c>
      <c r="CO1310">
        <v>0</v>
      </c>
      <c r="CP1310" s="17">
        <v>0</v>
      </c>
      <c r="CQ1310">
        <v>0.186</v>
      </c>
      <c r="CR1310">
        <v>284</v>
      </c>
      <c r="CS1310">
        <v>1</v>
      </c>
      <c r="CT1310">
        <v>0</v>
      </c>
      <c r="CU1310">
        <v>19</v>
      </c>
      <c r="DA1310" s="33" t="s">
        <v>85</v>
      </c>
    </row>
    <row r="1311" spans="1:105" x14ac:dyDescent="0.25">
      <c r="A1311">
        <v>1310</v>
      </c>
      <c r="B1311">
        <v>84</v>
      </c>
      <c r="C1311" s="24" t="s">
        <v>4152</v>
      </c>
      <c r="D1311" s="12">
        <v>5.4</v>
      </c>
      <c r="E1311" s="13">
        <f t="shared" si="216"/>
        <v>0.29670329670329676</v>
      </c>
      <c r="F1311" s="7">
        <v>18.2</v>
      </c>
      <c r="G1311" s="7">
        <f t="shared" si="211"/>
        <v>5.1032967032967038</v>
      </c>
      <c r="H1311" s="15">
        <f t="shared" si="212"/>
        <v>5.6967032967032969</v>
      </c>
      <c r="I1311" s="11">
        <f>IFERROR(F1311/SQRT(F1311^2+U1311), "X")</f>
        <v>0.42670368143422638</v>
      </c>
      <c r="J1311" s="32">
        <f>IFERROR(SQRT((1-I1311^2)/U1311), "X")</f>
        <v>2.3445257221660791E-2</v>
      </c>
      <c r="K1311" s="32">
        <f t="shared" si="213"/>
        <v>42.652549747934181</v>
      </c>
      <c r="L1311" s="8">
        <v>1</v>
      </c>
      <c r="M1311" s="9">
        <v>0</v>
      </c>
      <c r="N1311" s="8">
        <v>0</v>
      </c>
      <c r="O1311" s="9">
        <v>0</v>
      </c>
      <c r="P1311" s="9">
        <v>0</v>
      </c>
      <c r="Q1311" s="9">
        <v>0</v>
      </c>
      <c r="R1311" s="9">
        <v>1</v>
      </c>
      <c r="S1311" s="8">
        <v>1492</v>
      </c>
      <c r="T1311" s="9">
        <v>3</v>
      </c>
      <c r="U1311" s="9">
        <f t="shared" si="214"/>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17"/>
        <v>0.68199999999999994</v>
      </c>
      <c r="AN1311" s="42">
        <v>0.158</v>
      </c>
      <c r="AO1311" s="41" t="s">
        <v>98</v>
      </c>
      <c r="AP1311" s="17" t="s">
        <v>98</v>
      </c>
      <c r="AQ1311" s="32">
        <v>0</v>
      </c>
      <c r="AR1311" s="39">
        <f t="shared" si="218"/>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v>0.90300000000000002</v>
      </c>
      <c r="BM1311" s="90">
        <f>W1311+X1311+6</f>
        <v>38.79</v>
      </c>
      <c r="BN1311">
        <v>1</v>
      </c>
      <c r="BO1311">
        <v>0</v>
      </c>
      <c r="BP1311">
        <v>0</v>
      </c>
      <c r="BQ1311">
        <v>0</v>
      </c>
      <c r="BR1311">
        <v>0</v>
      </c>
      <c r="BS1311">
        <v>0</v>
      </c>
      <c r="BT1311">
        <v>0</v>
      </c>
      <c r="BU1311" s="17">
        <v>0</v>
      </c>
      <c r="BV1311">
        <v>0</v>
      </c>
      <c r="BW1311">
        <v>0</v>
      </c>
      <c r="BX1311">
        <v>0</v>
      </c>
      <c r="BY1311" s="17">
        <v>1</v>
      </c>
      <c r="BZ1311">
        <v>0</v>
      </c>
      <c r="CA1311">
        <v>0</v>
      </c>
      <c r="CB1311">
        <v>0</v>
      </c>
      <c r="CC1311">
        <v>0</v>
      </c>
      <c r="CD1311" s="17">
        <v>0</v>
      </c>
      <c r="CE1311">
        <v>0</v>
      </c>
      <c r="CF1311">
        <v>0</v>
      </c>
      <c r="CG1311">
        <v>1</v>
      </c>
      <c r="CH1311">
        <v>1</v>
      </c>
      <c r="CI1311">
        <v>0</v>
      </c>
      <c r="CJ1311">
        <v>0</v>
      </c>
      <c r="CK1311">
        <v>0</v>
      </c>
      <c r="CL1311">
        <v>0</v>
      </c>
      <c r="CM1311">
        <v>0</v>
      </c>
      <c r="CN1311">
        <v>0</v>
      </c>
      <c r="CO1311">
        <v>0</v>
      </c>
      <c r="CP1311" s="17">
        <v>0</v>
      </c>
      <c r="CQ1311">
        <v>0.186</v>
      </c>
      <c r="CR1311">
        <v>284</v>
      </c>
      <c r="CS1311">
        <v>1</v>
      </c>
      <c r="CT1311">
        <v>0</v>
      </c>
      <c r="CU1311">
        <v>19</v>
      </c>
      <c r="DA1311" s="33" t="s">
        <v>85</v>
      </c>
    </row>
    <row r="1312" spans="1:105" x14ac:dyDescent="0.25">
      <c r="A1312">
        <v>1311</v>
      </c>
      <c r="B1312">
        <v>84</v>
      </c>
      <c r="C1312" s="24" t="s">
        <v>4152</v>
      </c>
      <c r="D1312" s="12">
        <v>2.4</v>
      </c>
      <c r="E1312" s="13">
        <f t="shared" si="216"/>
        <v>0.16666666666666666</v>
      </c>
      <c r="F1312" s="7">
        <v>14.4</v>
      </c>
      <c r="G1312" s="7">
        <f t="shared" si="211"/>
        <v>2.2333333333333334</v>
      </c>
      <c r="H1312" s="15">
        <f t="shared" si="212"/>
        <v>2.5666666666666664</v>
      </c>
      <c r="I1312" s="11">
        <f>IFERROR(F1312/SQRT(F1312^2+U1312), "X")</f>
        <v>0.55909788823173079</v>
      </c>
      <c r="J1312" s="32">
        <f>IFERROR(SQRT((1-I1312^2)/U1312), "X")</f>
        <v>3.8826242238314636E-2</v>
      </c>
      <c r="K1312" s="32">
        <f t="shared" si="213"/>
        <v>25.755776051208397</v>
      </c>
      <c r="L1312" s="8">
        <v>1</v>
      </c>
      <c r="M1312" s="9">
        <v>0</v>
      </c>
      <c r="N1312" s="8">
        <v>0</v>
      </c>
      <c r="O1312" s="9">
        <v>1</v>
      </c>
      <c r="P1312" s="9">
        <v>0</v>
      </c>
      <c r="Q1312" s="9">
        <v>0</v>
      </c>
      <c r="R1312" s="9">
        <v>0</v>
      </c>
      <c r="S1312" s="8">
        <v>460</v>
      </c>
      <c r="T1312" s="9">
        <v>3</v>
      </c>
      <c r="U1312" s="9">
        <f t="shared" si="214"/>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17"/>
        <v>0.69800000000000006</v>
      </c>
      <c r="AN1312" s="42">
        <v>9.1999999999999998E-2</v>
      </c>
      <c r="AO1312" s="41" t="s">
        <v>98</v>
      </c>
      <c r="AP1312" s="17" t="s">
        <v>98</v>
      </c>
      <c r="AQ1312" s="32">
        <v>1</v>
      </c>
      <c r="AR1312" s="39">
        <f t="shared" si="218"/>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v>4.2999999999999997E-2</v>
      </c>
      <c r="BM1312" s="90">
        <f>W1312+X1312+6</f>
        <v>38.65</v>
      </c>
      <c r="BN1312">
        <v>1</v>
      </c>
      <c r="BO1312">
        <v>0</v>
      </c>
      <c r="BP1312">
        <v>0</v>
      </c>
      <c r="BQ1312">
        <v>0</v>
      </c>
      <c r="BR1312">
        <v>0</v>
      </c>
      <c r="BS1312">
        <v>0</v>
      </c>
      <c r="BT1312">
        <v>0</v>
      </c>
      <c r="BU1312" s="17">
        <v>0</v>
      </c>
      <c r="BV1312">
        <v>0</v>
      </c>
      <c r="BW1312">
        <v>0</v>
      </c>
      <c r="BX1312">
        <v>0</v>
      </c>
      <c r="BY1312" s="17">
        <v>1</v>
      </c>
      <c r="BZ1312">
        <v>0</v>
      </c>
      <c r="CA1312">
        <v>0</v>
      </c>
      <c r="CB1312">
        <v>0</v>
      </c>
      <c r="CC1312">
        <v>0</v>
      </c>
      <c r="CD1312" s="17">
        <v>0</v>
      </c>
      <c r="CE1312">
        <v>0</v>
      </c>
      <c r="CF1312">
        <v>0</v>
      </c>
      <c r="CG1312">
        <v>1</v>
      </c>
      <c r="CH1312">
        <v>1</v>
      </c>
      <c r="CI1312">
        <v>0</v>
      </c>
      <c r="CJ1312">
        <v>0</v>
      </c>
      <c r="CK1312">
        <v>0</v>
      </c>
      <c r="CL1312">
        <v>0</v>
      </c>
      <c r="CM1312">
        <v>0</v>
      </c>
      <c r="CN1312">
        <v>0</v>
      </c>
      <c r="CO1312">
        <v>0</v>
      </c>
      <c r="CP1312" s="17">
        <v>0</v>
      </c>
      <c r="CQ1312">
        <v>0.186</v>
      </c>
      <c r="CR1312">
        <v>284</v>
      </c>
      <c r="CS1312">
        <v>1</v>
      </c>
      <c r="CT1312">
        <v>0</v>
      </c>
      <c r="CU1312">
        <v>19</v>
      </c>
      <c r="DA1312" s="33" t="s">
        <v>85</v>
      </c>
    </row>
    <row r="1313" spans="1:105" x14ac:dyDescent="0.25">
      <c r="A1313">
        <v>1312</v>
      </c>
      <c r="B1313">
        <v>84</v>
      </c>
      <c r="C1313" s="24" t="s">
        <v>4152</v>
      </c>
      <c r="D1313" s="12">
        <v>3.6</v>
      </c>
      <c r="E1313" s="13">
        <f t="shared" si="216"/>
        <v>0.22140221402214019</v>
      </c>
      <c r="F1313" s="7">
        <v>16.260000000000002</v>
      </c>
      <c r="G1313" s="7">
        <f t="shared" si="211"/>
        <v>3.3785977859778598</v>
      </c>
      <c r="H1313" s="15">
        <f t="shared" si="212"/>
        <v>3.8214022140221404</v>
      </c>
      <c r="I1313" s="11">
        <f>IFERROR(F1313/SQRT(F1313^2+U1313), "X")</f>
        <v>0.60665408669568055</v>
      </c>
      <c r="J1313" s="32">
        <f>IFERROR(SQRT((1-I1313^2)/U1313), "X")</f>
        <v>3.7309599427778617E-2</v>
      </c>
      <c r="K1313" s="32">
        <f t="shared" si="213"/>
        <v>26.802753589883267</v>
      </c>
      <c r="L1313" s="8">
        <v>1</v>
      </c>
      <c r="M1313" s="9">
        <v>0</v>
      </c>
      <c r="N1313" s="8">
        <v>0</v>
      </c>
      <c r="O1313" s="9">
        <v>1</v>
      </c>
      <c r="P1313" s="9">
        <v>0</v>
      </c>
      <c r="Q1313" s="9">
        <v>0</v>
      </c>
      <c r="R1313" s="9">
        <v>0</v>
      </c>
      <c r="S1313" s="8">
        <v>458</v>
      </c>
      <c r="T1313" s="9">
        <v>3</v>
      </c>
      <c r="U1313" s="9">
        <f t="shared" si="214"/>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17"/>
        <v>0.73</v>
      </c>
      <c r="AN1313" s="42">
        <v>0.14000000000000001</v>
      </c>
      <c r="AO1313" s="41" t="s">
        <v>98</v>
      </c>
      <c r="AP1313" s="17" t="s">
        <v>98</v>
      </c>
      <c r="AQ1313" s="32">
        <v>1</v>
      </c>
      <c r="AR1313" s="39">
        <f t="shared" si="218"/>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v>0.94099999999999995</v>
      </c>
      <c r="BM1313" s="90">
        <f>W1313+X1313+6</f>
        <v>40.15</v>
      </c>
      <c r="BN1313">
        <v>1</v>
      </c>
      <c r="BO1313">
        <v>0</v>
      </c>
      <c r="BP1313">
        <v>0</v>
      </c>
      <c r="BQ1313">
        <v>0</v>
      </c>
      <c r="BR1313">
        <v>0</v>
      </c>
      <c r="BS1313">
        <v>0</v>
      </c>
      <c r="BT1313">
        <v>0</v>
      </c>
      <c r="BU1313" s="17">
        <v>0</v>
      </c>
      <c r="BV1313">
        <v>0</v>
      </c>
      <c r="BW1313">
        <v>0</v>
      </c>
      <c r="BX1313">
        <v>0</v>
      </c>
      <c r="BY1313" s="17">
        <v>1</v>
      </c>
      <c r="BZ1313">
        <v>0</v>
      </c>
      <c r="CA1313">
        <v>0</v>
      </c>
      <c r="CB1313">
        <v>0</v>
      </c>
      <c r="CC1313">
        <v>0</v>
      </c>
      <c r="CD1313" s="17">
        <v>0</v>
      </c>
      <c r="CE1313">
        <v>0</v>
      </c>
      <c r="CF1313">
        <v>0</v>
      </c>
      <c r="CG1313">
        <v>1</v>
      </c>
      <c r="CH1313">
        <v>1</v>
      </c>
      <c r="CI1313">
        <v>0</v>
      </c>
      <c r="CJ1313">
        <v>0</v>
      </c>
      <c r="CK1313">
        <v>0</v>
      </c>
      <c r="CL1313">
        <v>0</v>
      </c>
      <c r="CM1313">
        <v>0</v>
      </c>
      <c r="CN1313">
        <v>0</v>
      </c>
      <c r="CO1313">
        <v>0</v>
      </c>
      <c r="CP1313" s="17">
        <v>0</v>
      </c>
      <c r="CQ1313">
        <v>0.186</v>
      </c>
      <c r="CR1313">
        <v>284</v>
      </c>
      <c r="CS1313">
        <v>1</v>
      </c>
      <c r="CT1313">
        <v>0</v>
      </c>
      <c r="CU1313">
        <v>19</v>
      </c>
      <c r="DA1313" s="33" t="s">
        <v>85</v>
      </c>
    </row>
    <row r="1314" spans="1:105" x14ac:dyDescent="0.25">
      <c r="A1314">
        <v>1313</v>
      </c>
      <c r="B1314">
        <v>84</v>
      </c>
      <c r="C1314" s="24" t="s">
        <v>4152</v>
      </c>
      <c r="D1314" s="12">
        <v>5</v>
      </c>
      <c r="E1314" s="13">
        <f t="shared" si="216"/>
        <v>0.22123893805309733</v>
      </c>
      <c r="F1314" s="7">
        <v>22.6</v>
      </c>
      <c r="G1314" s="7">
        <f t="shared" si="211"/>
        <v>4.778761061946903</v>
      </c>
      <c r="H1314" s="15">
        <f t="shared" si="212"/>
        <v>5.221238938053097</v>
      </c>
      <c r="I1314" s="11">
        <f>IFERROR(F1314/SQRT(F1314^2+U1314), "X")</f>
        <v>0.7105091683066489</v>
      </c>
      <c r="J1314" s="32">
        <f>IFERROR(SQRT((1-I1314^2)/U1314), "X")</f>
        <v>3.1438458774630473E-2</v>
      </c>
      <c r="K1314" s="32">
        <f t="shared" si="213"/>
        <v>31.808175049820136</v>
      </c>
      <c r="L1314" s="8">
        <v>1</v>
      </c>
      <c r="M1314" s="9">
        <v>0</v>
      </c>
      <c r="N1314" s="8">
        <v>0</v>
      </c>
      <c r="O1314" s="9">
        <v>1</v>
      </c>
      <c r="P1314" s="9">
        <v>0</v>
      </c>
      <c r="Q1314" s="9">
        <v>0</v>
      </c>
      <c r="R1314" s="9">
        <v>0</v>
      </c>
      <c r="S1314" s="8">
        <v>505</v>
      </c>
      <c r="T1314" s="9">
        <v>3</v>
      </c>
      <c r="U1314" s="9">
        <f t="shared" si="214"/>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17"/>
        <v>0.69800000000000006</v>
      </c>
      <c r="AN1314" s="42">
        <v>9.1999999999999998E-2</v>
      </c>
      <c r="AO1314" s="41" t="s">
        <v>98</v>
      </c>
      <c r="AP1314" s="17" t="s">
        <v>98</v>
      </c>
      <c r="AQ1314" s="32">
        <v>0</v>
      </c>
      <c r="AR1314" s="39">
        <f t="shared" si="218"/>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v>4.2999999999999997E-2</v>
      </c>
      <c r="BM1314" s="90">
        <f>W1314+X1314+6</f>
        <v>38.65</v>
      </c>
      <c r="BN1314">
        <v>1</v>
      </c>
      <c r="BO1314">
        <v>0</v>
      </c>
      <c r="BP1314">
        <v>0</v>
      </c>
      <c r="BQ1314">
        <v>0</v>
      </c>
      <c r="BR1314">
        <v>0</v>
      </c>
      <c r="BS1314">
        <v>0</v>
      </c>
      <c r="BT1314">
        <v>0</v>
      </c>
      <c r="BU1314" s="17">
        <v>0</v>
      </c>
      <c r="BV1314">
        <v>0</v>
      </c>
      <c r="BW1314">
        <v>0</v>
      </c>
      <c r="BX1314">
        <v>0</v>
      </c>
      <c r="BY1314" s="17">
        <v>1</v>
      </c>
      <c r="BZ1314">
        <v>0</v>
      </c>
      <c r="CA1314">
        <v>0</v>
      </c>
      <c r="CB1314">
        <v>0</v>
      </c>
      <c r="CC1314">
        <v>0</v>
      </c>
      <c r="CD1314" s="17">
        <v>0</v>
      </c>
      <c r="CE1314">
        <v>0</v>
      </c>
      <c r="CF1314">
        <v>0</v>
      </c>
      <c r="CG1314">
        <v>1</v>
      </c>
      <c r="CH1314">
        <v>1</v>
      </c>
      <c r="CI1314">
        <v>0</v>
      </c>
      <c r="CJ1314">
        <v>0</v>
      </c>
      <c r="CK1314">
        <v>0</v>
      </c>
      <c r="CL1314">
        <v>0</v>
      </c>
      <c r="CM1314">
        <v>0</v>
      </c>
      <c r="CN1314">
        <v>0</v>
      </c>
      <c r="CO1314">
        <v>0</v>
      </c>
      <c r="CP1314" s="17">
        <v>0</v>
      </c>
      <c r="CQ1314">
        <v>0.186</v>
      </c>
      <c r="CR1314">
        <v>284</v>
      </c>
      <c r="CS1314">
        <v>1</v>
      </c>
      <c r="CT1314">
        <v>0</v>
      </c>
      <c r="CU1314">
        <v>19</v>
      </c>
      <c r="DA1314" s="33" t="s">
        <v>85</v>
      </c>
    </row>
    <row r="1315" spans="1:105" x14ac:dyDescent="0.25">
      <c r="A1315">
        <v>1314</v>
      </c>
      <c r="B1315">
        <v>84</v>
      </c>
      <c r="C1315" s="24" t="s">
        <v>4152</v>
      </c>
      <c r="D1315" s="12">
        <v>5</v>
      </c>
      <c r="E1315" s="13">
        <f t="shared" si="216"/>
        <v>0.28835063437139563</v>
      </c>
      <c r="F1315" s="7">
        <v>17.34</v>
      </c>
      <c r="G1315" s="7">
        <f t="shared" si="211"/>
        <v>4.7116493656286043</v>
      </c>
      <c r="H1315" s="15">
        <f t="shared" si="212"/>
        <v>5.2883506343713957</v>
      </c>
      <c r="I1315" s="11">
        <f>IFERROR(F1315/SQRT(F1315^2+U1315), "X")</f>
        <v>0.62421141876252384</v>
      </c>
      <c r="J1315" s="32">
        <f>IFERROR(SQRT((1-I1315^2)/U1315), "X")</f>
        <v>3.5998351716408528E-2</v>
      </c>
      <c r="K1315" s="32">
        <f t="shared" si="213"/>
        <v>27.779049659770582</v>
      </c>
      <c r="L1315" s="8">
        <v>1</v>
      </c>
      <c r="M1315" s="9">
        <v>0</v>
      </c>
      <c r="N1315" s="8">
        <v>0</v>
      </c>
      <c r="O1315" s="9">
        <v>1</v>
      </c>
      <c r="P1315" s="9">
        <v>0</v>
      </c>
      <c r="Q1315" s="9">
        <v>0</v>
      </c>
      <c r="R1315" s="9">
        <v>0</v>
      </c>
      <c r="S1315" s="8">
        <v>475</v>
      </c>
      <c r="T1315" s="9">
        <v>3</v>
      </c>
      <c r="U1315" s="9">
        <f t="shared" si="214"/>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17"/>
        <v>0.73</v>
      </c>
      <c r="AN1315" s="42">
        <v>0.14000000000000001</v>
      </c>
      <c r="AO1315" s="41" t="s">
        <v>98</v>
      </c>
      <c r="AP1315" s="17" t="s">
        <v>98</v>
      </c>
      <c r="AQ1315" s="32">
        <v>0</v>
      </c>
      <c r="AR1315" s="39">
        <f t="shared" si="218"/>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v>0.94099999999999995</v>
      </c>
      <c r="BM1315" s="90">
        <f>W1315+X1315+6</f>
        <v>40.15</v>
      </c>
      <c r="BN1315">
        <v>1</v>
      </c>
      <c r="BO1315">
        <v>0</v>
      </c>
      <c r="BP1315">
        <v>0</v>
      </c>
      <c r="BQ1315">
        <v>0</v>
      </c>
      <c r="BR1315">
        <v>0</v>
      </c>
      <c r="BS1315">
        <v>0</v>
      </c>
      <c r="BT1315">
        <v>0</v>
      </c>
      <c r="BU1315" s="17">
        <v>0</v>
      </c>
      <c r="BV1315">
        <v>0</v>
      </c>
      <c r="BW1315">
        <v>0</v>
      </c>
      <c r="BX1315">
        <v>0</v>
      </c>
      <c r="BY1315" s="17">
        <v>1</v>
      </c>
      <c r="BZ1315">
        <v>0</v>
      </c>
      <c r="CA1315">
        <v>0</v>
      </c>
      <c r="CB1315">
        <v>0</v>
      </c>
      <c r="CC1315">
        <v>0</v>
      </c>
      <c r="CD1315" s="17">
        <v>0</v>
      </c>
      <c r="CE1315">
        <v>0</v>
      </c>
      <c r="CF1315">
        <v>0</v>
      </c>
      <c r="CG1315">
        <v>1</v>
      </c>
      <c r="CH1315">
        <v>1</v>
      </c>
      <c r="CI1315">
        <v>0</v>
      </c>
      <c r="CJ1315">
        <v>0</v>
      </c>
      <c r="CK1315">
        <v>0</v>
      </c>
      <c r="CL1315">
        <v>0</v>
      </c>
      <c r="CM1315">
        <v>0</v>
      </c>
      <c r="CN1315">
        <v>0</v>
      </c>
      <c r="CO1315">
        <v>0</v>
      </c>
      <c r="CP1315" s="17">
        <v>0</v>
      </c>
      <c r="CQ1315">
        <v>0.186</v>
      </c>
      <c r="CR1315">
        <v>284</v>
      </c>
      <c r="CS1315">
        <v>1</v>
      </c>
      <c r="CT1315">
        <v>0</v>
      </c>
      <c r="CU1315">
        <v>19</v>
      </c>
      <c r="DA1315" s="33" t="s">
        <v>85</v>
      </c>
    </row>
    <row r="1316" spans="1:105" x14ac:dyDescent="0.25">
      <c r="A1316">
        <v>1315</v>
      </c>
      <c r="B1316">
        <v>84</v>
      </c>
      <c r="C1316" s="24" t="s">
        <v>4152</v>
      </c>
      <c r="D1316" s="12">
        <v>2.4</v>
      </c>
      <c r="E1316" s="13">
        <f t="shared" si="216"/>
        <v>0.41594454072790299</v>
      </c>
      <c r="F1316" s="7">
        <v>5.77</v>
      </c>
      <c r="G1316" s="7">
        <f t="shared" si="211"/>
        <v>1.9840554592720969</v>
      </c>
      <c r="H1316" s="15">
        <f t="shared" si="212"/>
        <v>2.8159445407279029</v>
      </c>
      <c r="I1316" s="11">
        <f>IFERROR(F1316/SQRT(F1316^2+U1316), "X")</f>
        <v>9.3024680619448866E-2</v>
      </c>
      <c r="J1316" s="32">
        <f>IFERROR(SQRT((1-I1316^2)/U1316), "X")</f>
        <v>1.6122128356923546E-2</v>
      </c>
      <c r="K1316" s="32">
        <f t="shared" si="213"/>
        <v>62.026549960480644</v>
      </c>
      <c r="L1316" s="8">
        <v>1</v>
      </c>
      <c r="M1316" s="9">
        <v>0</v>
      </c>
      <c r="N1316" s="8">
        <v>0</v>
      </c>
      <c r="O1316" s="9">
        <v>1</v>
      </c>
      <c r="P1316" s="9">
        <v>0</v>
      </c>
      <c r="Q1316" s="9">
        <v>0</v>
      </c>
      <c r="R1316" s="9">
        <v>0</v>
      </c>
      <c r="S1316" s="8">
        <v>3818</v>
      </c>
      <c r="T1316" s="9">
        <v>3</v>
      </c>
      <c r="U1316" s="9">
        <f t="shared" si="214"/>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17"/>
        <v>0.69800000000000006</v>
      </c>
      <c r="AN1316" s="42">
        <v>9.1999999999999998E-2</v>
      </c>
      <c r="AO1316" s="41" t="s">
        <v>98</v>
      </c>
      <c r="AP1316" s="17" t="s">
        <v>98</v>
      </c>
      <c r="AQ1316" s="32">
        <v>1</v>
      </c>
      <c r="AR1316" s="39">
        <f t="shared" si="218"/>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v>4.2999999999999997E-2</v>
      </c>
      <c r="BM1316" s="90">
        <f>W1316+X1316+6</f>
        <v>38.65</v>
      </c>
      <c r="BN1316">
        <v>1</v>
      </c>
      <c r="BO1316">
        <v>0</v>
      </c>
      <c r="BP1316">
        <v>0</v>
      </c>
      <c r="BQ1316">
        <v>0</v>
      </c>
      <c r="BR1316">
        <v>0</v>
      </c>
      <c r="BS1316">
        <v>0</v>
      </c>
      <c r="BT1316">
        <v>0</v>
      </c>
      <c r="BU1316" s="17">
        <v>0</v>
      </c>
      <c r="BV1316">
        <v>0</v>
      </c>
      <c r="BW1316">
        <v>0</v>
      </c>
      <c r="BX1316">
        <v>0</v>
      </c>
      <c r="BY1316" s="17">
        <v>1</v>
      </c>
      <c r="BZ1316">
        <v>0</v>
      </c>
      <c r="CA1316">
        <v>0</v>
      </c>
      <c r="CB1316">
        <v>0</v>
      </c>
      <c r="CC1316">
        <v>0</v>
      </c>
      <c r="CD1316" s="17">
        <v>0</v>
      </c>
      <c r="CE1316">
        <v>0</v>
      </c>
      <c r="CF1316">
        <v>0</v>
      </c>
      <c r="CG1316">
        <v>1</v>
      </c>
      <c r="CH1316">
        <v>1</v>
      </c>
      <c r="CI1316">
        <v>0</v>
      </c>
      <c r="CJ1316">
        <v>0</v>
      </c>
      <c r="CK1316">
        <v>0</v>
      </c>
      <c r="CL1316">
        <v>0</v>
      </c>
      <c r="CM1316">
        <v>0</v>
      </c>
      <c r="CN1316">
        <v>0</v>
      </c>
      <c r="CO1316">
        <v>0</v>
      </c>
      <c r="CP1316" s="17">
        <v>0</v>
      </c>
      <c r="CQ1316">
        <v>0.186</v>
      </c>
      <c r="CR1316">
        <v>284</v>
      </c>
      <c r="CS1316">
        <v>1</v>
      </c>
      <c r="CT1316">
        <v>0</v>
      </c>
      <c r="CU1316">
        <v>19</v>
      </c>
      <c r="DA1316" s="33" t="s">
        <v>85</v>
      </c>
    </row>
    <row r="1317" spans="1:105" x14ac:dyDescent="0.25">
      <c r="A1317">
        <v>1316</v>
      </c>
      <c r="B1317">
        <v>84</v>
      </c>
      <c r="C1317" s="24" t="s">
        <v>4152</v>
      </c>
      <c r="D1317" s="12">
        <v>5.3</v>
      </c>
      <c r="E1317" s="13">
        <f t="shared" si="216"/>
        <v>0.86178861788617878</v>
      </c>
      <c r="F1317" s="7">
        <v>6.15</v>
      </c>
      <c r="G1317" s="7">
        <f t="shared" si="211"/>
        <v>4.4382113821138214</v>
      </c>
      <c r="H1317" s="15">
        <f t="shared" si="212"/>
        <v>6.1617886178861783</v>
      </c>
      <c r="I1317" s="11">
        <f>IFERROR(F1317/SQRT(F1317^2+U1317), "X")</f>
        <v>0.16218940405555562</v>
      </c>
      <c r="J1317" s="32">
        <f>IFERROR(SQRT((1-I1317^2)/U1317), "X")</f>
        <v>2.6372260822041565E-2</v>
      </c>
      <c r="K1317" s="32">
        <f t="shared" si="213"/>
        <v>37.918629985799853</v>
      </c>
      <c r="L1317" s="8">
        <v>1</v>
      </c>
      <c r="M1317" s="9">
        <v>0</v>
      </c>
      <c r="N1317" s="8">
        <v>0</v>
      </c>
      <c r="O1317" s="9">
        <v>1</v>
      </c>
      <c r="P1317" s="9">
        <v>0</v>
      </c>
      <c r="Q1317" s="9">
        <v>0</v>
      </c>
      <c r="R1317" s="9">
        <v>0</v>
      </c>
      <c r="S1317" s="8">
        <v>1404</v>
      </c>
      <c r="T1317" s="9">
        <v>3</v>
      </c>
      <c r="U1317" s="9">
        <f t="shared" si="214"/>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17"/>
        <v>0.73</v>
      </c>
      <c r="AN1317" s="42">
        <v>0.14000000000000001</v>
      </c>
      <c r="AO1317" s="41" t="s">
        <v>98</v>
      </c>
      <c r="AP1317" s="17" t="s">
        <v>98</v>
      </c>
      <c r="AQ1317" s="32">
        <v>1</v>
      </c>
      <c r="AR1317" s="39">
        <f t="shared" si="218"/>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v>0.94099999999999995</v>
      </c>
      <c r="BM1317" s="90">
        <f>W1317+X1317+6</f>
        <v>40.15</v>
      </c>
      <c r="BN1317">
        <v>1</v>
      </c>
      <c r="BO1317">
        <v>0</v>
      </c>
      <c r="BP1317">
        <v>0</v>
      </c>
      <c r="BQ1317">
        <v>0</v>
      </c>
      <c r="BR1317">
        <v>0</v>
      </c>
      <c r="BS1317">
        <v>0</v>
      </c>
      <c r="BT1317">
        <v>0</v>
      </c>
      <c r="BU1317" s="17">
        <v>0</v>
      </c>
      <c r="BV1317">
        <v>0</v>
      </c>
      <c r="BW1317">
        <v>0</v>
      </c>
      <c r="BX1317">
        <v>0</v>
      </c>
      <c r="BY1317" s="17">
        <v>1</v>
      </c>
      <c r="BZ1317">
        <v>0</v>
      </c>
      <c r="CA1317">
        <v>0</v>
      </c>
      <c r="CB1317">
        <v>0</v>
      </c>
      <c r="CC1317">
        <v>0</v>
      </c>
      <c r="CD1317" s="17">
        <v>0</v>
      </c>
      <c r="CE1317">
        <v>0</v>
      </c>
      <c r="CF1317">
        <v>0</v>
      </c>
      <c r="CG1317">
        <v>1</v>
      </c>
      <c r="CH1317">
        <v>1</v>
      </c>
      <c r="CI1317">
        <v>0</v>
      </c>
      <c r="CJ1317">
        <v>0</v>
      </c>
      <c r="CK1317">
        <v>0</v>
      </c>
      <c r="CL1317">
        <v>0</v>
      </c>
      <c r="CM1317">
        <v>0</v>
      </c>
      <c r="CN1317">
        <v>0</v>
      </c>
      <c r="CO1317">
        <v>0</v>
      </c>
      <c r="CP1317" s="17">
        <v>0</v>
      </c>
      <c r="CQ1317">
        <v>0.186</v>
      </c>
      <c r="CR1317">
        <v>284</v>
      </c>
      <c r="CS1317">
        <v>1</v>
      </c>
      <c r="CT1317">
        <v>0</v>
      </c>
      <c r="CU1317">
        <v>19</v>
      </c>
      <c r="DA1317" s="33" t="s">
        <v>85</v>
      </c>
    </row>
    <row r="1318" spans="1:105" x14ac:dyDescent="0.25">
      <c r="A1318">
        <v>1317</v>
      </c>
      <c r="B1318">
        <v>84</v>
      </c>
      <c r="C1318" s="24" t="s">
        <v>4152</v>
      </c>
      <c r="D1318" s="12">
        <v>3.9</v>
      </c>
      <c r="E1318" s="13">
        <f t="shared" si="216"/>
        <v>0.36211699164345407</v>
      </c>
      <c r="F1318" s="7">
        <v>10.77</v>
      </c>
      <c r="G1318" s="7">
        <f t="shared" si="211"/>
        <v>3.537883008356546</v>
      </c>
      <c r="H1318" s="15">
        <f t="shared" si="212"/>
        <v>4.2621169916434543</v>
      </c>
      <c r="I1318" s="11">
        <f>IFERROR(F1318/SQRT(F1318^2+U1318), "X")</f>
        <v>0.17585008486605422</v>
      </c>
      <c r="J1318" s="32">
        <f>IFERROR(SQRT((1-I1318^2)/U1318), "X")</f>
        <v>1.6327770182549137E-2</v>
      </c>
      <c r="K1318" s="32">
        <f t="shared" si="213"/>
        <v>61.245350027573522</v>
      </c>
      <c r="L1318" s="8">
        <v>1</v>
      </c>
      <c r="M1318" s="9">
        <v>0</v>
      </c>
      <c r="N1318" s="8">
        <v>0</v>
      </c>
      <c r="O1318" s="9">
        <v>1</v>
      </c>
      <c r="P1318" s="9">
        <v>0</v>
      </c>
      <c r="Q1318" s="9">
        <v>0</v>
      </c>
      <c r="R1318" s="9">
        <v>0</v>
      </c>
      <c r="S1318" s="8">
        <v>3639</v>
      </c>
      <c r="T1318" s="9">
        <v>3</v>
      </c>
      <c r="U1318" s="9">
        <f t="shared" si="214"/>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17"/>
        <v>0.69800000000000006</v>
      </c>
      <c r="AN1318" s="42">
        <v>9.1999999999999998E-2</v>
      </c>
      <c r="AO1318" s="41" t="s">
        <v>98</v>
      </c>
      <c r="AP1318" s="17" t="s">
        <v>98</v>
      </c>
      <c r="AQ1318" s="32">
        <v>0</v>
      </c>
      <c r="AR1318" s="39">
        <f t="shared" si="218"/>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v>4.2999999999999997E-2</v>
      </c>
      <c r="BM1318" s="90">
        <f>W1318+X1318+6</f>
        <v>38.65</v>
      </c>
      <c r="BN1318">
        <v>1</v>
      </c>
      <c r="BO1318">
        <v>0</v>
      </c>
      <c r="BP1318">
        <v>0</v>
      </c>
      <c r="BQ1318">
        <v>0</v>
      </c>
      <c r="BR1318">
        <v>0</v>
      </c>
      <c r="BS1318">
        <v>0</v>
      </c>
      <c r="BT1318">
        <v>0</v>
      </c>
      <c r="BU1318" s="17">
        <v>0</v>
      </c>
      <c r="BV1318">
        <v>0</v>
      </c>
      <c r="BW1318">
        <v>0</v>
      </c>
      <c r="BX1318">
        <v>0</v>
      </c>
      <c r="BY1318" s="17">
        <v>1</v>
      </c>
      <c r="BZ1318">
        <v>0</v>
      </c>
      <c r="CA1318">
        <v>0</v>
      </c>
      <c r="CB1318">
        <v>0</v>
      </c>
      <c r="CC1318">
        <v>0</v>
      </c>
      <c r="CD1318" s="17">
        <v>0</v>
      </c>
      <c r="CE1318">
        <v>0</v>
      </c>
      <c r="CF1318">
        <v>0</v>
      </c>
      <c r="CG1318">
        <v>1</v>
      </c>
      <c r="CH1318">
        <v>1</v>
      </c>
      <c r="CI1318">
        <v>0</v>
      </c>
      <c r="CJ1318">
        <v>0</v>
      </c>
      <c r="CK1318">
        <v>0</v>
      </c>
      <c r="CL1318">
        <v>0</v>
      </c>
      <c r="CM1318">
        <v>0</v>
      </c>
      <c r="CN1318">
        <v>0</v>
      </c>
      <c r="CO1318">
        <v>0</v>
      </c>
      <c r="CP1318" s="17">
        <v>0</v>
      </c>
      <c r="CQ1318">
        <v>0.186</v>
      </c>
      <c r="CR1318">
        <v>284</v>
      </c>
      <c r="CS1318">
        <v>1</v>
      </c>
      <c r="CT1318">
        <v>0</v>
      </c>
      <c r="CU1318">
        <v>19</v>
      </c>
      <c r="DA1318" s="33" t="s">
        <v>85</v>
      </c>
    </row>
    <row r="1319" spans="1:105" x14ac:dyDescent="0.25">
      <c r="A1319">
        <v>1318</v>
      </c>
      <c r="B1319">
        <v>84</v>
      </c>
      <c r="C1319" s="24" t="s">
        <v>4152</v>
      </c>
      <c r="D1319" s="12">
        <v>5.2</v>
      </c>
      <c r="E1319" s="13">
        <f t="shared" si="216"/>
        <v>0.67357512953367882</v>
      </c>
      <c r="F1319" s="7">
        <v>7.72</v>
      </c>
      <c r="G1319" s="7">
        <f t="shared" si="211"/>
        <v>4.5264248704663217</v>
      </c>
      <c r="H1319" s="15">
        <f t="shared" si="212"/>
        <v>5.8735751295336787</v>
      </c>
      <c r="I1319" s="11">
        <f>IFERROR(F1319/SQRT(F1319^2+U1319), "X")</f>
        <v>0.21139989509167173</v>
      </c>
      <c r="J1319" s="32">
        <f>IFERROR(SQRT((1-I1319^2)/U1319), "X")</f>
        <v>2.7383406099957479E-2</v>
      </c>
      <c r="K1319" s="32">
        <f t="shared" si="213"/>
        <v>36.518466561453536</v>
      </c>
      <c r="L1319" s="8">
        <v>1</v>
      </c>
      <c r="M1319" s="9">
        <v>0</v>
      </c>
      <c r="N1319" s="8">
        <v>0</v>
      </c>
      <c r="O1319" s="9">
        <v>1</v>
      </c>
      <c r="P1319" s="9">
        <v>0</v>
      </c>
      <c r="Q1319" s="9">
        <v>0</v>
      </c>
      <c r="R1319" s="9">
        <v>0</v>
      </c>
      <c r="S1319" s="8">
        <v>1278</v>
      </c>
      <c r="T1319" s="9">
        <v>3</v>
      </c>
      <c r="U1319" s="9">
        <f t="shared" si="214"/>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17"/>
        <v>0.73</v>
      </c>
      <c r="AN1319" s="42">
        <v>0.14000000000000001</v>
      </c>
      <c r="AO1319" s="41" t="s">
        <v>98</v>
      </c>
      <c r="AP1319" s="17" t="s">
        <v>98</v>
      </c>
      <c r="AQ1319" s="32">
        <v>0</v>
      </c>
      <c r="AR1319" s="39">
        <f t="shared" si="218"/>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v>0.94099999999999995</v>
      </c>
      <c r="BM1319" s="90">
        <f>W1319+X1319+6</f>
        <v>40.15</v>
      </c>
      <c r="BN1319">
        <v>1</v>
      </c>
      <c r="BO1319">
        <v>0</v>
      </c>
      <c r="BP1319">
        <v>0</v>
      </c>
      <c r="BQ1319">
        <v>0</v>
      </c>
      <c r="BR1319">
        <v>0</v>
      </c>
      <c r="BS1319">
        <v>0</v>
      </c>
      <c r="BT1319">
        <v>0</v>
      </c>
      <c r="BU1319" s="17">
        <v>0</v>
      </c>
      <c r="BV1319">
        <v>0</v>
      </c>
      <c r="BW1319">
        <v>0</v>
      </c>
      <c r="BX1319">
        <v>0</v>
      </c>
      <c r="BY1319" s="17">
        <v>1</v>
      </c>
      <c r="BZ1319">
        <v>0</v>
      </c>
      <c r="CA1319">
        <v>0</v>
      </c>
      <c r="CB1319">
        <v>0</v>
      </c>
      <c r="CC1319">
        <v>0</v>
      </c>
      <c r="CD1319" s="17">
        <v>0</v>
      </c>
      <c r="CE1319">
        <v>0</v>
      </c>
      <c r="CF1319">
        <v>0</v>
      </c>
      <c r="CG1319">
        <v>1</v>
      </c>
      <c r="CH1319">
        <v>1</v>
      </c>
      <c r="CI1319">
        <v>0</v>
      </c>
      <c r="CJ1319">
        <v>0</v>
      </c>
      <c r="CK1319">
        <v>0</v>
      </c>
      <c r="CL1319">
        <v>0</v>
      </c>
      <c r="CM1319">
        <v>0</v>
      </c>
      <c r="CN1319">
        <v>0</v>
      </c>
      <c r="CO1319">
        <v>0</v>
      </c>
      <c r="CP1319" s="17">
        <v>0</v>
      </c>
      <c r="CQ1319">
        <v>0.186</v>
      </c>
      <c r="CR1319">
        <v>284</v>
      </c>
      <c r="CS1319">
        <v>1</v>
      </c>
      <c r="CT1319">
        <v>0</v>
      </c>
      <c r="CU1319">
        <v>19</v>
      </c>
      <c r="DA1319" s="33" t="s">
        <v>85</v>
      </c>
    </row>
    <row r="1320" spans="1:105" x14ac:dyDescent="0.25">
      <c r="A1320">
        <v>1319</v>
      </c>
      <c r="B1320">
        <v>84</v>
      </c>
      <c r="C1320" s="24" t="s">
        <v>4152</v>
      </c>
      <c r="D1320" s="12">
        <v>3</v>
      </c>
      <c r="E1320" s="13">
        <f t="shared" si="216"/>
        <v>0.17964071856287425</v>
      </c>
      <c r="F1320" s="7">
        <v>16.7</v>
      </c>
      <c r="G1320" s="7">
        <f t="shared" si="211"/>
        <v>2.8203592814371259</v>
      </c>
      <c r="H1320" s="15">
        <f t="shared" si="212"/>
        <v>3.1796407185628741</v>
      </c>
      <c r="I1320" s="11">
        <f>IFERROR(F1320/SQRT(F1320^2+U1320), "X")</f>
        <v>0.24788008835336373</v>
      </c>
      <c r="J1320" s="32">
        <f>IFERROR(SQRT((1-I1320^2)/U1320), "X")</f>
        <v>1.4843119063075675E-2</v>
      </c>
      <c r="K1320" s="32">
        <f t="shared" si="213"/>
        <v>67.371284684203559</v>
      </c>
      <c r="L1320" s="8">
        <v>1</v>
      </c>
      <c r="M1320" s="9">
        <v>0</v>
      </c>
      <c r="N1320" s="8">
        <v>0</v>
      </c>
      <c r="O1320" s="9">
        <v>1</v>
      </c>
      <c r="P1320" s="9">
        <v>0</v>
      </c>
      <c r="Q1320" s="9">
        <v>0</v>
      </c>
      <c r="R1320" s="9">
        <v>0</v>
      </c>
      <c r="S1320" s="8">
        <v>4278</v>
      </c>
      <c r="T1320" s="9">
        <v>17</v>
      </c>
      <c r="U1320" s="9">
        <f t="shared" si="214"/>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17"/>
        <v>0.69800000000000006</v>
      </c>
      <c r="AN1320" s="42">
        <v>9.1999999999999998E-2</v>
      </c>
      <c r="AO1320" s="41" t="s">
        <v>98</v>
      </c>
      <c r="AP1320" s="17" t="s">
        <v>98</v>
      </c>
      <c r="AQ1320" s="32">
        <v>1</v>
      </c>
      <c r="AR1320" s="39">
        <f t="shared" si="218"/>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v>4.2999999999999997E-2</v>
      </c>
      <c r="BM1320" s="90">
        <f>W1320+X1320+6</f>
        <v>38.65</v>
      </c>
      <c r="BN1320">
        <v>1</v>
      </c>
      <c r="BO1320">
        <v>0</v>
      </c>
      <c r="BP1320">
        <v>0</v>
      </c>
      <c r="BQ1320">
        <v>0</v>
      </c>
      <c r="BR1320">
        <v>0</v>
      </c>
      <c r="BS1320">
        <v>0</v>
      </c>
      <c r="BT1320">
        <v>0</v>
      </c>
      <c r="BU1320" s="17">
        <v>0</v>
      </c>
      <c r="BV1320">
        <v>0</v>
      </c>
      <c r="BW1320">
        <v>0</v>
      </c>
      <c r="BX1320">
        <v>0</v>
      </c>
      <c r="BY1320" s="17">
        <v>1</v>
      </c>
      <c r="BZ1320">
        <v>0</v>
      </c>
      <c r="CA1320">
        <v>0</v>
      </c>
      <c r="CB1320">
        <v>0</v>
      </c>
      <c r="CC1320">
        <v>0</v>
      </c>
      <c r="CD1320" s="17">
        <v>0</v>
      </c>
      <c r="CE1320">
        <v>0</v>
      </c>
      <c r="CF1320">
        <v>0</v>
      </c>
      <c r="CG1320">
        <v>1</v>
      </c>
      <c r="CH1320">
        <v>1</v>
      </c>
      <c r="CI1320">
        <v>0</v>
      </c>
      <c r="CJ1320">
        <v>0</v>
      </c>
      <c r="CK1320">
        <v>0</v>
      </c>
      <c r="CL1320">
        <v>0</v>
      </c>
      <c r="CM1320">
        <v>1</v>
      </c>
      <c r="CN1320">
        <v>0</v>
      </c>
      <c r="CO1320">
        <v>0</v>
      </c>
      <c r="CP1320" s="17">
        <v>1</v>
      </c>
      <c r="CQ1320">
        <v>0.186</v>
      </c>
      <c r="CR1320">
        <v>284</v>
      </c>
      <c r="CS1320">
        <v>1</v>
      </c>
      <c r="CT1320">
        <v>0</v>
      </c>
      <c r="CU1320">
        <v>19</v>
      </c>
      <c r="DA1320" s="33" t="s">
        <v>85</v>
      </c>
    </row>
    <row r="1321" spans="1:105" x14ac:dyDescent="0.25">
      <c r="A1321">
        <v>1320</v>
      </c>
      <c r="B1321">
        <v>84</v>
      </c>
      <c r="C1321" s="24" t="s">
        <v>4152</v>
      </c>
      <c r="D1321" s="12">
        <v>4.9000000000000004</v>
      </c>
      <c r="E1321" s="13">
        <f t="shared" si="216"/>
        <v>0.34098816979819074</v>
      </c>
      <c r="F1321" s="7">
        <v>14.37</v>
      </c>
      <c r="G1321" s="7">
        <f t="shared" si="211"/>
        <v>4.5590118302018094</v>
      </c>
      <c r="H1321" s="15">
        <f t="shared" si="212"/>
        <v>5.2409881697981913</v>
      </c>
      <c r="I1321" s="11">
        <f>IFERROR(F1321/SQRT(F1321^2+U1321), "X")</f>
        <v>0.31734174799757642</v>
      </c>
      <c r="J1321" s="32">
        <f>IFERROR(SQRT((1-I1321^2)/U1321), "X")</f>
        <v>2.2083628949031067E-2</v>
      </c>
      <c r="K1321" s="32">
        <f t="shared" si="213"/>
        <v>45.282412700738462</v>
      </c>
      <c r="L1321" s="8">
        <v>1</v>
      </c>
      <c r="M1321" s="9">
        <v>0</v>
      </c>
      <c r="N1321" s="8">
        <v>0</v>
      </c>
      <c r="O1321" s="9">
        <v>1</v>
      </c>
      <c r="P1321" s="9">
        <v>0</v>
      </c>
      <c r="Q1321" s="9">
        <v>0</v>
      </c>
      <c r="R1321" s="9">
        <v>0</v>
      </c>
      <c r="S1321" s="8">
        <v>1862</v>
      </c>
      <c r="T1321" s="9">
        <v>17</v>
      </c>
      <c r="U1321" s="9">
        <f t="shared" si="214"/>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17"/>
        <v>0.73</v>
      </c>
      <c r="AN1321" s="42">
        <v>0.14000000000000001</v>
      </c>
      <c r="AO1321" s="41" t="s">
        <v>98</v>
      </c>
      <c r="AP1321" s="17" t="s">
        <v>98</v>
      </c>
      <c r="AQ1321" s="32">
        <v>1</v>
      </c>
      <c r="AR1321" s="39">
        <f t="shared" si="218"/>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v>0.94099999999999995</v>
      </c>
      <c r="BM1321" s="90">
        <f>W1321+X1321+6</f>
        <v>40.15</v>
      </c>
      <c r="BN1321">
        <v>1</v>
      </c>
      <c r="BO1321">
        <v>0</v>
      </c>
      <c r="BP1321">
        <v>0</v>
      </c>
      <c r="BQ1321">
        <v>0</v>
      </c>
      <c r="BR1321">
        <v>0</v>
      </c>
      <c r="BS1321">
        <v>0</v>
      </c>
      <c r="BT1321">
        <v>0</v>
      </c>
      <c r="BU1321" s="17">
        <v>0</v>
      </c>
      <c r="BV1321">
        <v>0</v>
      </c>
      <c r="BW1321">
        <v>0</v>
      </c>
      <c r="BX1321">
        <v>0</v>
      </c>
      <c r="BY1321" s="17">
        <v>1</v>
      </c>
      <c r="BZ1321">
        <v>0</v>
      </c>
      <c r="CA1321">
        <v>0</v>
      </c>
      <c r="CB1321">
        <v>0</v>
      </c>
      <c r="CC1321">
        <v>0</v>
      </c>
      <c r="CD1321" s="17">
        <v>0</v>
      </c>
      <c r="CE1321">
        <v>0</v>
      </c>
      <c r="CF1321">
        <v>0</v>
      </c>
      <c r="CG1321">
        <v>1</v>
      </c>
      <c r="CH1321">
        <v>1</v>
      </c>
      <c r="CI1321">
        <v>0</v>
      </c>
      <c r="CJ1321">
        <v>0</v>
      </c>
      <c r="CK1321">
        <v>0</v>
      </c>
      <c r="CL1321">
        <v>0</v>
      </c>
      <c r="CM1321">
        <v>1</v>
      </c>
      <c r="CN1321">
        <v>0</v>
      </c>
      <c r="CO1321">
        <v>0</v>
      </c>
      <c r="CP1321" s="17">
        <v>1</v>
      </c>
      <c r="CQ1321">
        <v>0.186</v>
      </c>
      <c r="CR1321">
        <v>284</v>
      </c>
      <c r="CS1321">
        <v>1</v>
      </c>
      <c r="CT1321">
        <v>0</v>
      </c>
      <c r="CU1321">
        <v>19</v>
      </c>
      <c r="DA1321" s="33" t="s">
        <v>85</v>
      </c>
    </row>
    <row r="1322" spans="1:105" x14ac:dyDescent="0.25">
      <c r="A1322">
        <v>1321</v>
      </c>
      <c r="B1322">
        <v>84</v>
      </c>
      <c r="C1322" s="24" t="s">
        <v>4152</v>
      </c>
      <c r="D1322" s="12">
        <v>4.8</v>
      </c>
      <c r="E1322" s="13">
        <f t="shared" si="216"/>
        <v>0.20227560050568899</v>
      </c>
      <c r="F1322" s="7">
        <v>23.73</v>
      </c>
      <c r="G1322" s="7">
        <f t="shared" si="211"/>
        <v>4.5977243994943109</v>
      </c>
      <c r="H1322" s="15">
        <f t="shared" si="212"/>
        <v>5.0022756005056888</v>
      </c>
      <c r="I1322" s="11">
        <f>IFERROR(F1322/SQRT(F1322^2+U1322), "X")</f>
        <v>0.34653921998542769</v>
      </c>
      <c r="J1322" s="32">
        <f>IFERROR(SQRT((1-I1322^2)/U1322), "X")</f>
        <v>1.4603422671109468E-2</v>
      </c>
      <c r="K1322" s="32">
        <f t="shared" si="213"/>
        <v>68.477097631251866</v>
      </c>
      <c r="L1322" s="8">
        <v>1</v>
      </c>
      <c r="M1322" s="9">
        <v>0</v>
      </c>
      <c r="N1322" s="8">
        <v>0</v>
      </c>
      <c r="O1322" s="9">
        <v>1</v>
      </c>
      <c r="P1322" s="9">
        <v>0</v>
      </c>
      <c r="Q1322" s="9">
        <v>0</v>
      </c>
      <c r="R1322" s="9">
        <v>0</v>
      </c>
      <c r="S1322" s="8">
        <v>4144</v>
      </c>
      <c r="T1322" s="9">
        <v>17</v>
      </c>
      <c r="U1322" s="9">
        <f t="shared" si="214"/>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17"/>
        <v>0.69800000000000006</v>
      </c>
      <c r="AN1322" s="42">
        <v>9.1999999999999998E-2</v>
      </c>
      <c r="AO1322" s="41" t="s">
        <v>98</v>
      </c>
      <c r="AP1322" s="17" t="s">
        <v>98</v>
      </c>
      <c r="AQ1322" s="32">
        <v>0</v>
      </c>
      <c r="AR1322" s="39">
        <f t="shared" si="218"/>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v>4.2999999999999997E-2</v>
      </c>
      <c r="BM1322" s="90">
        <f>W1322+X1322+6</f>
        <v>38.65</v>
      </c>
      <c r="BN1322">
        <v>1</v>
      </c>
      <c r="BO1322">
        <v>0</v>
      </c>
      <c r="BP1322">
        <v>0</v>
      </c>
      <c r="BQ1322">
        <v>0</v>
      </c>
      <c r="BR1322">
        <v>0</v>
      </c>
      <c r="BS1322">
        <v>0</v>
      </c>
      <c r="BT1322">
        <v>0</v>
      </c>
      <c r="BU1322" s="17">
        <v>0</v>
      </c>
      <c r="BV1322">
        <v>0</v>
      </c>
      <c r="BW1322">
        <v>0</v>
      </c>
      <c r="BX1322">
        <v>0</v>
      </c>
      <c r="BY1322" s="17">
        <v>1</v>
      </c>
      <c r="BZ1322">
        <v>0</v>
      </c>
      <c r="CA1322">
        <v>0</v>
      </c>
      <c r="CB1322">
        <v>0</v>
      </c>
      <c r="CC1322">
        <v>0</v>
      </c>
      <c r="CD1322" s="17">
        <v>0</v>
      </c>
      <c r="CE1322">
        <v>0</v>
      </c>
      <c r="CF1322">
        <v>0</v>
      </c>
      <c r="CG1322">
        <v>1</v>
      </c>
      <c r="CH1322">
        <v>1</v>
      </c>
      <c r="CI1322">
        <v>0</v>
      </c>
      <c r="CJ1322">
        <v>0</v>
      </c>
      <c r="CK1322">
        <v>0</v>
      </c>
      <c r="CL1322">
        <v>0</v>
      </c>
      <c r="CM1322">
        <v>1</v>
      </c>
      <c r="CN1322">
        <v>0</v>
      </c>
      <c r="CO1322">
        <v>0</v>
      </c>
      <c r="CP1322" s="17">
        <v>1</v>
      </c>
      <c r="CQ1322">
        <v>0.186</v>
      </c>
      <c r="CR1322">
        <v>284</v>
      </c>
      <c r="CS1322">
        <v>1</v>
      </c>
      <c r="CT1322">
        <v>0</v>
      </c>
      <c r="CU1322">
        <v>19</v>
      </c>
      <c r="DA1322" s="33" t="s">
        <v>85</v>
      </c>
    </row>
    <row r="1323" spans="1:105" x14ac:dyDescent="0.25">
      <c r="A1323">
        <v>1322</v>
      </c>
      <c r="B1323">
        <v>84</v>
      </c>
      <c r="C1323" s="24" t="s">
        <v>4152</v>
      </c>
      <c r="D1323" s="12">
        <v>5.2</v>
      </c>
      <c r="E1323" s="13">
        <f t="shared" si="216"/>
        <v>0.35422343324250682</v>
      </c>
      <c r="F1323" s="7">
        <v>14.68</v>
      </c>
      <c r="G1323" s="7">
        <f t="shared" si="211"/>
        <v>4.8457765667574932</v>
      </c>
      <c r="H1323" s="15">
        <f t="shared" si="212"/>
        <v>5.5542234332425071</v>
      </c>
      <c r="I1323" s="11">
        <f>IFERROR(F1323/SQRT(F1323^2+U1323), "X")</f>
        <v>0.33239372085291063</v>
      </c>
      <c r="J1323" s="32">
        <f>IFERROR(SQRT((1-I1323^2)/U1323), "X")</f>
        <v>2.2642624036301812E-2</v>
      </c>
      <c r="K1323" s="32">
        <f t="shared" si="213"/>
        <v>44.164492525104372</v>
      </c>
      <c r="L1323" s="8">
        <v>1</v>
      </c>
      <c r="M1323" s="9">
        <v>0</v>
      </c>
      <c r="N1323" s="8">
        <v>0</v>
      </c>
      <c r="O1323" s="9">
        <v>1</v>
      </c>
      <c r="P1323" s="9">
        <v>0</v>
      </c>
      <c r="Q1323" s="9">
        <v>0</v>
      </c>
      <c r="R1323" s="9">
        <v>0</v>
      </c>
      <c r="S1323" s="8">
        <v>1753</v>
      </c>
      <c r="T1323" s="9">
        <v>17</v>
      </c>
      <c r="U1323" s="9">
        <f t="shared" si="214"/>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17"/>
        <v>0.73</v>
      </c>
      <c r="AN1323" s="42">
        <v>0.14000000000000001</v>
      </c>
      <c r="AO1323" s="41" t="s">
        <v>98</v>
      </c>
      <c r="AP1323" s="17" t="s">
        <v>98</v>
      </c>
      <c r="AQ1323" s="32">
        <v>0</v>
      </c>
      <c r="AR1323" s="39">
        <f t="shared" si="218"/>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v>0.94099999999999995</v>
      </c>
      <c r="BM1323" s="90">
        <f>W1323+X1323+6</f>
        <v>40.15</v>
      </c>
      <c r="BN1323">
        <v>1</v>
      </c>
      <c r="BO1323">
        <v>0</v>
      </c>
      <c r="BP1323">
        <v>0</v>
      </c>
      <c r="BQ1323">
        <v>0</v>
      </c>
      <c r="BR1323">
        <v>0</v>
      </c>
      <c r="BS1323">
        <v>0</v>
      </c>
      <c r="BT1323">
        <v>0</v>
      </c>
      <c r="BU1323" s="17">
        <v>0</v>
      </c>
      <c r="BV1323">
        <v>0</v>
      </c>
      <c r="BW1323">
        <v>0</v>
      </c>
      <c r="BX1323">
        <v>0</v>
      </c>
      <c r="BY1323" s="17">
        <v>1</v>
      </c>
      <c r="BZ1323">
        <v>0</v>
      </c>
      <c r="CA1323">
        <v>0</v>
      </c>
      <c r="CB1323">
        <v>0</v>
      </c>
      <c r="CC1323">
        <v>0</v>
      </c>
      <c r="CD1323" s="17">
        <v>0</v>
      </c>
      <c r="CE1323">
        <v>0</v>
      </c>
      <c r="CF1323">
        <v>0</v>
      </c>
      <c r="CG1323">
        <v>1</v>
      </c>
      <c r="CH1323">
        <v>1</v>
      </c>
      <c r="CI1323">
        <v>0</v>
      </c>
      <c r="CJ1323">
        <v>0</v>
      </c>
      <c r="CK1323">
        <v>0</v>
      </c>
      <c r="CL1323">
        <v>0</v>
      </c>
      <c r="CM1323">
        <v>1</v>
      </c>
      <c r="CN1323">
        <v>0</v>
      </c>
      <c r="CO1323">
        <v>0</v>
      </c>
      <c r="CP1323" s="17">
        <v>1</v>
      </c>
      <c r="CQ1323">
        <v>0.186</v>
      </c>
      <c r="CR1323">
        <v>284</v>
      </c>
      <c r="CS1323">
        <v>1</v>
      </c>
      <c r="CT1323">
        <v>0</v>
      </c>
      <c r="CU1323">
        <v>19</v>
      </c>
      <c r="DA1323" s="33" t="s">
        <v>85</v>
      </c>
    </row>
    <row r="1324" spans="1:105" x14ac:dyDescent="0.25">
      <c r="A1324">
        <v>1323</v>
      </c>
      <c r="B1324">
        <v>84</v>
      </c>
      <c r="C1324" s="24" t="s">
        <v>4152</v>
      </c>
      <c r="D1324" s="12">
        <v>3.1</v>
      </c>
      <c r="E1324" s="13">
        <f t="shared" si="216"/>
        <v>0.23682200152788388</v>
      </c>
      <c r="F1324" s="7">
        <v>13.09</v>
      </c>
      <c r="G1324" s="7">
        <f t="shared" si="211"/>
        <v>2.8631779984721164</v>
      </c>
      <c r="H1324" s="15">
        <f t="shared" si="212"/>
        <v>3.3368220015278838</v>
      </c>
      <c r="I1324" s="11">
        <f>IFERROR(F1324/SQRT(F1324^2+U1324), "X")</f>
        <v>0.27387885546925828</v>
      </c>
      <c r="J1324" s="32">
        <f>IFERROR(SQRT((1-I1324^2)/U1324), "X")</f>
        <v>2.0922754428514767E-2</v>
      </c>
      <c r="K1324" s="32">
        <f t="shared" si="213"/>
        <v>47.794854325544293</v>
      </c>
      <c r="L1324" s="8">
        <v>1</v>
      </c>
      <c r="M1324" s="9">
        <v>0</v>
      </c>
      <c r="N1324" s="8">
        <v>0</v>
      </c>
      <c r="O1324" s="9">
        <v>1</v>
      </c>
      <c r="P1324" s="9">
        <v>0</v>
      </c>
      <c r="Q1324" s="9">
        <v>0</v>
      </c>
      <c r="R1324" s="9">
        <v>0</v>
      </c>
      <c r="S1324" s="8">
        <v>2131</v>
      </c>
      <c r="T1324" s="9">
        <v>17</v>
      </c>
      <c r="U1324" s="9">
        <f t="shared" si="214"/>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17"/>
        <v>0.61199999999999999</v>
      </c>
      <c r="AN1324" s="42">
        <v>0.108</v>
      </c>
      <c r="AO1324" s="41" t="s">
        <v>98</v>
      </c>
      <c r="AP1324" s="17" t="s">
        <v>98</v>
      </c>
      <c r="AQ1324" s="32">
        <v>1</v>
      </c>
      <c r="AR1324" s="39">
        <f t="shared" si="218"/>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t="s">
        <v>98</v>
      </c>
      <c r="BM1324" s="90">
        <f>W1324+X1324+6</f>
        <v>36.86</v>
      </c>
      <c r="BN1324">
        <v>1</v>
      </c>
      <c r="BO1324">
        <v>0</v>
      </c>
      <c r="BP1324">
        <v>0</v>
      </c>
      <c r="BQ1324">
        <v>0</v>
      </c>
      <c r="BR1324">
        <v>0</v>
      </c>
      <c r="BS1324">
        <v>0</v>
      </c>
      <c r="BT1324">
        <v>0</v>
      </c>
      <c r="BU1324" s="17">
        <v>0</v>
      </c>
      <c r="BV1324">
        <v>0</v>
      </c>
      <c r="BW1324">
        <v>0</v>
      </c>
      <c r="BX1324">
        <v>0</v>
      </c>
      <c r="BY1324" s="17">
        <v>1</v>
      </c>
      <c r="BZ1324">
        <v>0</v>
      </c>
      <c r="CA1324">
        <v>0</v>
      </c>
      <c r="CB1324">
        <v>0</v>
      </c>
      <c r="CC1324">
        <v>0</v>
      </c>
      <c r="CD1324" s="17">
        <v>0</v>
      </c>
      <c r="CE1324">
        <v>0</v>
      </c>
      <c r="CF1324">
        <v>0</v>
      </c>
      <c r="CG1324">
        <v>1</v>
      </c>
      <c r="CH1324">
        <v>1</v>
      </c>
      <c r="CI1324">
        <v>0</v>
      </c>
      <c r="CJ1324">
        <v>0</v>
      </c>
      <c r="CK1324">
        <v>0</v>
      </c>
      <c r="CL1324">
        <v>0</v>
      </c>
      <c r="CM1324">
        <v>1</v>
      </c>
      <c r="CN1324">
        <v>0</v>
      </c>
      <c r="CO1324">
        <v>0</v>
      </c>
      <c r="CP1324" s="17">
        <v>1</v>
      </c>
      <c r="CQ1324">
        <v>0.186</v>
      </c>
      <c r="CR1324">
        <v>284</v>
      </c>
      <c r="CS1324">
        <v>1</v>
      </c>
      <c r="CT1324">
        <v>0</v>
      </c>
      <c r="CU1324">
        <v>19</v>
      </c>
      <c r="DA1324" s="33" t="s">
        <v>85</v>
      </c>
    </row>
    <row r="1325" spans="1:105" x14ac:dyDescent="0.25">
      <c r="A1325">
        <v>1324</v>
      </c>
      <c r="B1325">
        <v>84</v>
      </c>
      <c r="C1325" s="24" t="s">
        <v>4152</v>
      </c>
      <c r="D1325" s="12">
        <v>4.8</v>
      </c>
      <c r="E1325" s="13">
        <f t="shared" si="216"/>
        <v>0.29758214507129571</v>
      </c>
      <c r="F1325" s="7">
        <v>16.13</v>
      </c>
      <c r="G1325" s="7">
        <f t="shared" si="211"/>
        <v>4.5024178549287042</v>
      </c>
      <c r="H1325" s="15">
        <f t="shared" si="212"/>
        <v>5.0975821450712955</v>
      </c>
      <c r="I1325" s="11">
        <f>IFERROR(F1325/SQRT(F1325^2+U1325), "X")</f>
        <v>0.36057169116734039</v>
      </c>
      <c r="J1325" s="32">
        <f>IFERROR(SQRT((1-I1325^2)/U1325), "X")</f>
        <v>2.2354103606158731E-2</v>
      </c>
      <c r="K1325" s="32">
        <f t="shared" si="213"/>
        <v>44.734515756851557</v>
      </c>
      <c r="L1325" s="8">
        <v>1</v>
      </c>
      <c r="M1325" s="9">
        <v>0</v>
      </c>
      <c r="N1325" s="8">
        <v>0</v>
      </c>
      <c r="O1325" s="9">
        <v>1</v>
      </c>
      <c r="P1325" s="9">
        <v>0</v>
      </c>
      <c r="Q1325" s="9">
        <v>0</v>
      </c>
      <c r="R1325" s="9">
        <v>0</v>
      </c>
      <c r="S1325" s="8">
        <v>1759</v>
      </c>
      <c r="T1325" s="9">
        <v>17</v>
      </c>
      <c r="U1325" s="9">
        <f t="shared" si="214"/>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17"/>
        <v>0.68199999999999994</v>
      </c>
      <c r="AN1325" s="42">
        <v>0.158</v>
      </c>
      <c r="AO1325" s="41" t="s">
        <v>98</v>
      </c>
      <c r="AP1325" s="17" t="s">
        <v>98</v>
      </c>
      <c r="AQ1325" s="32">
        <v>1</v>
      </c>
      <c r="AR1325" s="39">
        <f t="shared" si="218"/>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v>0.90300000000000002</v>
      </c>
      <c r="BM1325" s="90">
        <f>W1325+X1325+6</f>
        <v>38.79</v>
      </c>
      <c r="BN1325">
        <v>1</v>
      </c>
      <c r="BO1325">
        <v>0</v>
      </c>
      <c r="BP1325">
        <v>0</v>
      </c>
      <c r="BQ1325">
        <v>0</v>
      </c>
      <c r="BR1325">
        <v>0</v>
      </c>
      <c r="BS1325">
        <v>0</v>
      </c>
      <c r="BT1325">
        <v>0</v>
      </c>
      <c r="BU1325" s="17">
        <v>0</v>
      </c>
      <c r="BV1325">
        <v>0</v>
      </c>
      <c r="BW1325">
        <v>0</v>
      </c>
      <c r="BX1325">
        <v>0</v>
      </c>
      <c r="BY1325" s="17">
        <v>1</v>
      </c>
      <c r="BZ1325">
        <v>0</v>
      </c>
      <c r="CA1325">
        <v>0</v>
      </c>
      <c r="CB1325">
        <v>0</v>
      </c>
      <c r="CC1325">
        <v>0</v>
      </c>
      <c r="CD1325" s="17">
        <v>0</v>
      </c>
      <c r="CE1325">
        <v>0</v>
      </c>
      <c r="CF1325">
        <v>0</v>
      </c>
      <c r="CG1325">
        <v>1</v>
      </c>
      <c r="CH1325">
        <v>1</v>
      </c>
      <c r="CI1325">
        <v>0</v>
      </c>
      <c r="CJ1325">
        <v>0</v>
      </c>
      <c r="CK1325">
        <v>0</v>
      </c>
      <c r="CL1325">
        <v>0</v>
      </c>
      <c r="CM1325">
        <v>1</v>
      </c>
      <c r="CN1325">
        <v>0</v>
      </c>
      <c r="CO1325">
        <v>0</v>
      </c>
      <c r="CP1325" s="17">
        <v>1</v>
      </c>
      <c r="CQ1325">
        <v>0.186</v>
      </c>
      <c r="CR1325">
        <v>284</v>
      </c>
      <c r="CS1325">
        <v>1</v>
      </c>
      <c r="CT1325">
        <v>0</v>
      </c>
      <c r="CU1325">
        <v>19</v>
      </c>
      <c r="DA1325" s="33" t="s">
        <v>85</v>
      </c>
    </row>
    <row r="1326" spans="1:105" x14ac:dyDescent="0.25">
      <c r="A1326">
        <v>1325</v>
      </c>
      <c r="B1326">
        <v>84</v>
      </c>
      <c r="C1326" s="24" t="s">
        <v>4152</v>
      </c>
      <c r="D1326" s="12">
        <v>4.8</v>
      </c>
      <c r="E1326" s="13">
        <f t="shared" si="216"/>
        <v>0.27681660899653976</v>
      </c>
      <c r="F1326" s="7">
        <v>17.34</v>
      </c>
      <c r="G1326" s="7">
        <f t="shared" si="211"/>
        <v>4.5231833910034602</v>
      </c>
      <c r="H1326" s="15">
        <f t="shared" si="212"/>
        <v>5.0768166089965394</v>
      </c>
      <c r="I1326" s="11">
        <f>IFERROR(F1326/SQRT(F1326^2+U1326), "X")</f>
        <v>0.36357110372039231</v>
      </c>
      <c r="J1326" s="32">
        <f>IFERROR(SQRT((1-I1326^2)/U1326), "X")</f>
        <v>2.0967191679376718E-2</v>
      </c>
      <c r="K1326" s="32">
        <f t="shared" si="213"/>
        <v>47.693559313601249</v>
      </c>
      <c r="L1326" s="8">
        <v>1</v>
      </c>
      <c r="M1326" s="9">
        <v>0</v>
      </c>
      <c r="N1326" s="8">
        <v>0</v>
      </c>
      <c r="O1326" s="9">
        <v>1</v>
      </c>
      <c r="P1326" s="9">
        <v>0</v>
      </c>
      <c r="Q1326" s="9">
        <v>0</v>
      </c>
      <c r="R1326" s="9">
        <v>0</v>
      </c>
      <c r="S1326" s="8">
        <v>1992</v>
      </c>
      <c r="T1326" s="9">
        <v>17</v>
      </c>
      <c r="U1326" s="9">
        <f t="shared" si="214"/>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17"/>
        <v>0.61199999999999999</v>
      </c>
      <c r="AN1326" s="42">
        <v>0.108</v>
      </c>
      <c r="AO1326" s="41" t="s">
        <v>98</v>
      </c>
      <c r="AP1326" s="17" t="s">
        <v>98</v>
      </c>
      <c r="AQ1326" s="32">
        <v>0</v>
      </c>
      <c r="AR1326" s="39">
        <f t="shared" si="218"/>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t="s">
        <v>98</v>
      </c>
      <c r="BM1326" s="90">
        <f>W1326+X1326+6</f>
        <v>36.86</v>
      </c>
      <c r="BN1326">
        <v>1</v>
      </c>
      <c r="BO1326">
        <v>0</v>
      </c>
      <c r="BP1326">
        <v>0</v>
      </c>
      <c r="BQ1326">
        <v>0</v>
      </c>
      <c r="BR1326">
        <v>0</v>
      </c>
      <c r="BS1326">
        <v>0</v>
      </c>
      <c r="BT1326">
        <v>0</v>
      </c>
      <c r="BU1326" s="17">
        <v>0</v>
      </c>
      <c r="BV1326">
        <v>0</v>
      </c>
      <c r="BW1326">
        <v>0</v>
      </c>
      <c r="BX1326">
        <v>0</v>
      </c>
      <c r="BY1326" s="17">
        <v>1</v>
      </c>
      <c r="BZ1326">
        <v>0</v>
      </c>
      <c r="CA1326">
        <v>0</v>
      </c>
      <c r="CB1326">
        <v>0</v>
      </c>
      <c r="CC1326">
        <v>0</v>
      </c>
      <c r="CD1326" s="17">
        <v>0</v>
      </c>
      <c r="CE1326">
        <v>0</v>
      </c>
      <c r="CF1326">
        <v>0</v>
      </c>
      <c r="CG1326">
        <v>1</v>
      </c>
      <c r="CH1326">
        <v>1</v>
      </c>
      <c r="CI1326">
        <v>0</v>
      </c>
      <c r="CJ1326">
        <v>0</v>
      </c>
      <c r="CK1326">
        <v>0</v>
      </c>
      <c r="CL1326">
        <v>0</v>
      </c>
      <c r="CM1326">
        <v>1</v>
      </c>
      <c r="CN1326">
        <v>0</v>
      </c>
      <c r="CO1326">
        <v>0</v>
      </c>
      <c r="CP1326" s="17">
        <v>1</v>
      </c>
      <c r="CQ1326">
        <v>0.186</v>
      </c>
      <c r="CR1326">
        <v>284</v>
      </c>
      <c r="CS1326">
        <v>1</v>
      </c>
      <c r="CT1326">
        <v>0</v>
      </c>
      <c r="CU1326">
        <v>19</v>
      </c>
      <c r="DA1326" s="33" t="s">
        <v>85</v>
      </c>
    </row>
    <row r="1327" spans="1:105" x14ac:dyDescent="0.25">
      <c r="A1327">
        <v>1326</v>
      </c>
      <c r="B1327">
        <v>84</v>
      </c>
      <c r="C1327" s="24" t="s">
        <v>4152</v>
      </c>
      <c r="D1327" s="12">
        <v>5</v>
      </c>
      <c r="E1327" s="13">
        <f t="shared" si="216"/>
        <v>0.31328320802005011</v>
      </c>
      <c r="F1327" s="7">
        <v>15.96</v>
      </c>
      <c r="G1327" s="7">
        <f t="shared" si="211"/>
        <v>4.6867167919799497</v>
      </c>
      <c r="H1327" s="15">
        <f t="shared" si="212"/>
        <v>5.3132832080200503</v>
      </c>
      <c r="I1327" s="11">
        <f>IFERROR(F1327/SQRT(F1327^2+U1327), "X")</f>
        <v>0.38385778929195752</v>
      </c>
      <c r="J1327" s="32">
        <f>IFERROR(SQRT((1-I1327^2)/U1327), "X")</f>
        <v>2.4051239930573776E-2</v>
      </c>
      <c r="K1327" s="32">
        <f t="shared" si="213"/>
        <v>41.577897974765392</v>
      </c>
      <c r="L1327" s="8">
        <v>1</v>
      </c>
      <c r="M1327" s="9">
        <v>0</v>
      </c>
      <c r="N1327" s="8">
        <v>0</v>
      </c>
      <c r="O1327" s="9">
        <v>1</v>
      </c>
      <c r="P1327" s="9">
        <v>0</v>
      </c>
      <c r="Q1327" s="9">
        <v>0</v>
      </c>
      <c r="R1327" s="9">
        <v>0</v>
      </c>
      <c r="S1327" s="8">
        <v>1492</v>
      </c>
      <c r="T1327" s="9">
        <v>17</v>
      </c>
      <c r="U1327" s="9">
        <f t="shared" si="214"/>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17"/>
        <v>0.68199999999999994</v>
      </c>
      <c r="AN1327" s="42">
        <v>0.158</v>
      </c>
      <c r="AO1327" s="41" t="s">
        <v>98</v>
      </c>
      <c r="AP1327" s="17" t="s">
        <v>98</v>
      </c>
      <c r="AQ1327" s="32">
        <v>0</v>
      </c>
      <c r="AR1327" s="39">
        <f t="shared" si="218"/>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v>0.90300000000000002</v>
      </c>
      <c r="BM1327" s="90">
        <f>W1327+X1327+6</f>
        <v>38.79</v>
      </c>
      <c r="BN1327">
        <v>1</v>
      </c>
      <c r="BO1327">
        <v>0</v>
      </c>
      <c r="BP1327">
        <v>0</v>
      </c>
      <c r="BQ1327">
        <v>0</v>
      </c>
      <c r="BR1327">
        <v>0</v>
      </c>
      <c r="BS1327">
        <v>0</v>
      </c>
      <c r="BT1327">
        <v>0</v>
      </c>
      <c r="BU1327" s="17">
        <v>0</v>
      </c>
      <c r="BV1327">
        <v>0</v>
      </c>
      <c r="BW1327">
        <v>0</v>
      </c>
      <c r="BX1327">
        <v>0</v>
      </c>
      <c r="BY1327" s="17">
        <v>1</v>
      </c>
      <c r="BZ1327">
        <v>0</v>
      </c>
      <c r="CA1327">
        <v>0</v>
      </c>
      <c r="CB1327">
        <v>0</v>
      </c>
      <c r="CC1327">
        <v>0</v>
      </c>
      <c r="CD1327" s="17">
        <v>0</v>
      </c>
      <c r="CE1327">
        <v>0</v>
      </c>
      <c r="CF1327">
        <v>0</v>
      </c>
      <c r="CG1327">
        <v>1</v>
      </c>
      <c r="CH1327">
        <v>1</v>
      </c>
      <c r="CI1327">
        <v>0</v>
      </c>
      <c r="CJ1327">
        <v>0</v>
      </c>
      <c r="CK1327">
        <v>0</v>
      </c>
      <c r="CL1327">
        <v>0</v>
      </c>
      <c r="CM1327">
        <v>1</v>
      </c>
      <c r="CN1327">
        <v>0</v>
      </c>
      <c r="CO1327">
        <v>0</v>
      </c>
      <c r="CP1327" s="17">
        <v>1</v>
      </c>
      <c r="CQ1327">
        <v>0.186</v>
      </c>
      <c r="CR1327">
        <v>284</v>
      </c>
      <c r="CS1327">
        <v>1</v>
      </c>
      <c r="CT1327">
        <v>0</v>
      </c>
      <c r="CU1327">
        <v>19</v>
      </c>
      <c r="DA1327" s="33" t="s">
        <v>85</v>
      </c>
    </row>
    <row r="1328" spans="1:105" x14ac:dyDescent="0.25">
      <c r="A1328">
        <v>1327</v>
      </c>
      <c r="B1328">
        <v>85</v>
      </c>
      <c r="C1328" s="24" t="s">
        <v>4157</v>
      </c>
      <c r="D1328" s="12">
        <v>2.14</v>
      </c>
      <c r="E1328" s="13">
        <v>2.4</v>
      </c>
      <c r="F1328" s="7">
        <f t="shared" ref="F1328:F1342" si="219">D1328/E1328</f>
        <v>0.89166666666666672</v>
      </c>
      <c r="G1328" s="7">
        <f t="shared" si="211"/>
        <v>-0.25999999999999979</v>
      </c>
      <c r="H1328" s="15">
        <f t="shared" si="212"/>
        <v>4.54</v>
      </c>
      <c r="I1328" s="11">
        <f>IFERROR(F1328/SQRT(F1328^2+U1328), "X")</f>
        <v>3.0447422691144608E-3</v>
      </c>
      <c r="J1328" s="32">
        <f>IFERROR(SQRT((1-I1328^2)/U1328), "X")</f>
        <v>3.4146642270442549E-3</v>
      </c>
      <c r="K1328" s="32">
        <f t="shared" si="213"/>
        <v>292.85456299918644</v>
      </c>
      <c r="L1328" s="8">
        <v>0</v>
      </c>
      <c r="M1328" s="9">
        <v>1</v>
      </c>
      <c r="N1328" s="8">
        <v>0</v>
      </c>
      <c r="O1328" s="9">
        <v>0</v>
      </c>
      <c r="P1328" s="9">
        <v>0</v>
      </c>
      <c r="Q1328" s="9">
        <v>1</v>
      </c>
      <c r="R1328" s="9">
        <v>0</v>
      </c>
      <c r="S1328" s="8">
        <v>85766</v>
      </c>
      <c r="T1328" s="9">
        <v>2</v>
      </c>
      <c r="U1328" s="9">
        <f t="shared" si="214"/>
        <v>85763</v>
      </c>
      <c r="V1328" s="9">
        <f>COUNTIF(B:B,B1328)</f>
        <v>15</v>
      </c>
      <c r="W1328" s="7">
        <f t="shared" ref="W1328:W1342" si="220">AK1328*0+AL1328*6+AM1328*12+AN1328*15</f>
        <v>6.21</v>
      </c>
      <c r="X1328" s="7">
        <f>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21">(1-$AL1328-$AK1328)/2</f>
        <v>0.09</v>
      </c>
      <c r="AN1328" s="32">
        <f t="shared" si="221"/>
        <v>0.09</v>
      </c>
      <c r="AO1328" s="41">
        <v>0.91</v>
      </c>
      <c r="AP1328" s="17">
        <v>0.09</v>
      </c>
      <c r="AQ1328" s="32">
        <v>0.55000000000000004</v>
      </c>
      <c r="AR1328" s="39">
        <v>0.45</v>
      </c>
      <c r="AS1328" t="s">
        <v>98</v>
      </c>
      <c r="AT1328" s="39" t="s">
        <v>98</v>
      </c>
      <c r="AU1328">
        <v>0</v>
      </c>
      <c r="AV1328" s="17">
        <v>1</v>
      </c>
      <c r="AW1328" t="s">
        <v>98</v>
      </c>
      <c r="AX1328" s="17" t="s">
        <v>98</v>
      </c>
      <c r="AY1328" s="17" t="s">
        <v>329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0</v>
      </c>
      <c r="BR1328">
        <v>1</v>
      </c>
      <c r="BS1328">
        <v>0</v>
      </c>
      <c r="BT1328">
        <v>0</v>
      </c>
      <c r="BU1328" s="17">
        <v>0</v>
      </c>
      <c r="BV1328">
        <v>0</v>
      </c>
      <c r="BW1328">
        <v>0</v>
      </c>
      <c r="BX1328">
        <v>0</v>
      </c>
      <c r="BY1328" s="17">
        <v>1</v>
      </c>
      <c r="BZ1328">
        <v>0</v>
      </c>
      <c r="CA1328">
        <v>0</v>
      </c>
      <c r="CB1328">
        <v>0</v>
      </c>
      <c r="CC1328">
        <v>0</v>
      </c>
      <c r="CD1328" s="17">
        <v>0</v>
      </c>
      <c r="CE1328">
        <v>0</v>
      </c>
      <c r="CF1328">
        <v>0</v>
      </c>
      <c r="CG1328">
        <v>0</v>
      </c>
      <c r="CH1328">
        <v>0</v>
      </c>
      <c r="CI1328">
        <v>0</v>
      </c>
      <c r="CJ1328">
        <v>0</v>
      </c>
      <c r="CK1328">
        <v>1</v>
      </c>
      <c r="CL1328">
        <v>0</v>
      </c>
      <c r="CM1328">
        <v>0</v>
      </c>
      <c r="CN1328">
        <v>0</v>
      </c>
      <c r="CO1328">
        <v>0</v>
      </c>
      <c r="CP1328" s="17">
        <v>0</v>
      </c>
      <c r="CQ1328">
        <v>4.3029999999999999</v>
      </c>
      <c r="CR1328">
        <v>252</v>
      </c>
      <c r="CS1328">
        <v>1</v>
      </c>
      <c r="CT1328">
        <v>0</v>
      </c>
      <c r="CU1328">
        <v>31</v>
      </c>
      <c r="DA1328" s="33" t="s">
        <v>85</v>
      </c>
    </row>
    <row r="1329" spans="1:105" x14ac:dyDescent="0.25">
      <c r="A1329">
        <v>1328</v>
      </c>
      <c r="B1329">
        <v>85</v>
      </c>
      <c r="C1329" s="24" t="s">
        <v>4157</v>
      </c>
      <c r="D1329" s="12">
        <v>1</v>
      </c>
      <c r="E1329" s="13">
        <v>5.0999999999999996</v>
      </c>
      <c r="F1329" s="7">
        <f t="shared" si="219"/>
        <v>0.19607843137254904</v>
      </c>
      <c r="G1329" s="7">
        <f t="shared" si="211"/>
        <v>-4.0999999999999996</v>
      </c>
      <c r="H1329" s="15">
        <f t="shared" si="212"/>
        <v>6.1</v>
      </c>
      <c r="I1329" s="11">
        <f>IFERROR(F1329/SQRT(F1329^2+U1329), "X")</f>
        <v>8.4772860081008697E-4</v>
      </c>
      <c r="J1329" s="32">
        <f>IFERROR(SQRT((1-I1329^2)/U1329), "X")</f>
        <v>4.3234158641314432E-3</v>
      </c>
      <c r="K1329" s="32">
        <f t="shared" si="213"/>
        <v>231.29859153646234</v>
      </c>
      <c r="L1329" s="8">
        <v>0</v>
      </c>
      <c r="M1329" s="9">
        <v>1</v>
      </c>
      <c r="N1329" s="8">
        <v>0</v>
      </c>
      <c r="O1329" s="9">
        <v>0</v>
      </c>
      <c r="P1329" s="9">
        <v>0</v>
      </c>
      <c r="Q1329" s="9">
        <v>1</v>
      </c>
      <c r="R1329" s="9">
        <v>0</v>
      </c>
      <c r="S1329" s="8">
        <v>53502</v>
      </c>
      <c r="T1329" s="9">
        <v>2</v>
      </c>
      <c r="U1329" s="9">
        <f t="shared" si="214"/>
        <v>53499</v>
      </c>
      <c r="V1329" s="9">
        <f>COUNTIF(B:B,B1329)</f>
        <v>15</v>
      </c>
      <c r="W1329" s="7">
        <f t="shared" si="220"/>
        <v>6.21</v>
      </c>
      <c r="X1329" s="7">
        <f>BM1329-W1329-6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21"/>
        <v>0.09</v>
      </c>
      <c r="AN1329" s="32">
        <f t="shared" si="221"/>
        <v>0.09</v>
      </c>
      <c r="AO1329" s="41">
        <v>0.91</v>
      </c>
      <c r="AP1329" s="17">
        <v>0.09</v>
      </c>
      <c r="AQ1329" s="32">
        <v>0.55000000000000004</v>
      </c>
      <c r="AR1329" s="39">
        <v>0.45</v>
      </c>
      <c r="AS1329" t="s">
        <v>98</v>
      </c>
      <c r="AT1329" s="39" t="s">
        <v>98</v>
      </c>
      <c r="AU1329">
        <v>0</v>
      </c>
      <c r="AV1329" s="17">
        <v>1</v>
      </c>
      <c r="AW1329" t="s">
        <v>98</v>
      </c>
      <c r="AX1329" s="17" t="s">
        <v>98</v>
      </c>
      <c r="AY1329" s="17" t="s">
        <v>329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0</v>
      </c>
      <c r="BR1329">
        <v>1</v>
      </c>
      <c r="BS1329">
        <v>0</v>
      </c>
      <c r="BT1329">
        <v>0</v>
      </c>
      <c r="BU1329" s="17">
        <v>0</v>
      </c>
      <c r="BV1329">
        <v>0</v>
      </c>
      <c r="BW1329">
        <v>0</v>
      </c>
      <c r="BX1329">
        <v>0</v>
      </c>
      <c r="BY1329" s="17">
        <v>1</v>
      </c>
      <c r="BZ1329">
        <v>0</v>
      </c>
      <c r="CA1329">
        <v>0</v>
      </c>
      <c r="CB1329">
        <v>0</v>
      </c>
      <c r="CC1329">
        <v>0</v>
      </c>
      <c r="CD1329" s="17">
        <v>0</v>
      </c>
      <c r="CE1329">
        <v>0</v>
      </c>
      <c r="CF1329">
        <v>0</v>
      </c>
      <c r="CG1329">
        <v>0</v>
      </c>
      <c r="CH1329">
        <v>0</v>
      </c>
      <c r="CI1329">
        <v>0</v>
      </c>
      <c r="CJ1329">
        <v>0</v>
      </c>
      <c r="CK1329">
        <v>1</v>
      </c>
      <c r="CL1329">
        <v>0</v>
      </c>
      <c r="CM1329">
        <v>0</v>
      </c>
      <c r="CN1329">
        <v>0</v>
      </c>
      <c r="CO1329">
        <v>0</v>
      </c>
      <c r="CP1329" s="17">
        <v>0</v>
      </c>
      <c r="CQ1329">
        <v>4.3029999999999999</v>
      </c>
      <c r="CR1329">
        <v>252</v>
      </c>
      <c r="CS1329">
        <v>1</v>
      </c>
      <c r="CT1329">
        <v>0</v>
      </c>
      <c r="CU1329">
        <v>31</v>
      </c>
      <c r="DA1329" s="33" t="s">
        <v>85</v>
      </c>
    </row>
    <row r="1330" spans="1:105" x14ac:dyDescent="0.25">
      <c r="A1330">
        <v>1329</v>
      </c>
      <c r="B1330">
        <v>85</v>
      </c>
      <c r="C1330" s="24" t="s">
        <v>4157</v>
      </c>
      <c r="D1330" s="12">
        <v>-0.8</v>
      </c>
      <c r="E1330" s="13">
        <v>6.1</v>
      </c>
      <c r="F1330" s="7">
        <f t="shared" si="219"/>
        <v>-0.13114754098360656</v>
      </c>
      <c r="G1330" s="7">
        <f t="shared" si="211"/>
        <v>-6.8999999999999995</v>
      </c>
      <c r="H1330" s="15">
        <f t="shared" si="212"/>
        <v>5.3</v>
      </c>
      <c r="I1330" s="11">
        <f>IFERROR(F1330/SQRT(F1330^2+U1330), "X")</f>
        <v>-5.6869282495393685E-4</v>
      </c>
      <c r="J1330" s="32">
        <f>IFERROR(SQRT((1-I1330^2)/U1330), "X")</f>
        <v>4.3362827902737678E-3</v>
      </c>
      <c r="K1330" s="32">
        <f t="shared" si="213"/>
        <v>230.61226593500507</v>
      </c>
      <c r="L1330" s="8">
        <v>0</v>
      </c>
      <c r="M1330" s="9">
        <v>1</v>
      </c>
      <c r="N1330" s="8">
        <v>0</v>
      </c>
      <c r="O1330" s="9">
        <v>0</v>
      </c>
      <c r="P1330" s="9">
        <v>0</v>
      </c>
      <c r="Q1330" s="9">
        <v>1</v>
      </c>
      <c r="R1330" s="9">
        <v>0</v>
      </c>
      <c r="S1330" s="8">
        <v>53186</v>
      </c>
      <c r="T1330" s="9">
        <v>3</v>
      </c>
      <c r="U1330" s="9">
        <f t="shared" si="214"/>
        <v>53182</v>
      </c>
      <c r="V1330" s="9">
        <f>COUNTIF(B:B,B1330)</f>
        <v>15</v>
      </c>
      <c r="W1330" s="7">
        <f t="shared" si="220"/>
        <v>6.21</v>
      </c>
      <c r="X1330" s="7">
        <f>BM1330-W1330-6</f>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21"/>
        <v>0.09</v>
      </c>
      <c r="AN1330" s="32">
        <f t="shared" si="221"/>
        <v>0.09</v>
      </c>
      <c r="AO1330" s="41">
        <v>0.91</v>
      </c>
      <c r="AP1330" s="17">
        <v>0.09</v>
      </c>
      <c r="AQ1330" s="32">
        <v>0.55000000000000004</v>
      </c>
      <c r="AR1330" s="39">
        <v>0.45</v>
      </c>
      <c r="AS1330" t="s">
        <v>98</v>
      </c>
      <c r="AT1330" s="39" t="s">
        <v>98</v>
      </c>
      <c r="AU1330">
        <v>0</v>
      </c>
      <c r="AV1330" s="17">
        <v>1</v>
      </c>
      <c r="AW1330" t="s">
        <v>98</v>
      </c>
      <c r="AX1330" s="17" t="s">
        <v>98</v>
      </c>
      <c r="AY1330" s="17" t="s">
        <v>329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0</v>
      </c>
      <c r="BR1330">
        <v>1</v>
      </c>
      <c r="BS1330">
        <v>0</v>
      </c>
      <c r="BT1330">
        <v>0</v>
      </c>
      <c r="BU1330" s="17">
        <v>0</v>
      </c>
      <c r="BV1330">
        <v>0</v>
      </c>
      <c r="BW1330">
        <v>0</v>
      </c>
      <c r="BX1330">
        <v>0</v>
      </c>
      <c r="BY1330" s="17">
        <v>1</v>
      </c>
      <c r="BZ1330">
        <v>0</v>
      </c>
      <c r="CA1330">
        <v>0</v>
      </c>
      <c r="CB1330">
        <v>0</v>
      </c>
      <c r="CC1330">
        <v>0</v>
      </c>
      <c r="CD1330" s="17">
        <v>0</v>
      </c>
      <c r="CE1330">
        <v>0</v>
      </c>
      <c r="CF1330">
        <v>0</v>
      </c>
      <c r="CG1330">
        <v>0</v>
      </c>
      <c r="CH1330">
        <v>0</v>
      </c>
      <c r="CI1330">
        <v>0</v>
      </c>
      <c r="CJ1330">
        <v>0</v>
      </c>
      <c r="CK1330">
        <v>1</v>
      </c>
      <c r="CL1330">
        <v>0</v>
      </c>
      <c r="CM1330">
        <v>0</v>
      </c>
      <c r="CN1330">
        <v>0</v>
      </c>
      <c r="CO1330">
        <v>0</v>
      </c>
      <c r="CP1330" s="17">
        <v>0</v>
      </c>
      <c r="CQ1330">
        <v>4.3029999999999999</v>
      </c>
      <c r="CR1330">
        <v>252</v>
      </c>
      <c r="CS1330">
        <v>1</v>
      </c>
      <c r="CT1330">
        <v>0</v>
      </c>
      <c r="CU1330">
        <v>31</v>
      </c>
      <c r="DA1330" s="33" t="s">
        <v>85</v>
      </c>
    </row>
    <row r="1331" spans="1:105" x14ac:dyDescent="0.25">
      <c r="A1331">
        <v>1330</v>
      </c>
      <c r="B1331">
        <v>85</v>
      </c>
      <c r="C1331" s="24" t="s">
        <v>4157</v>
      </c>
      <c r="D1331" s="12">
        <v>3</v>
      </c>
      <c r="E1331" s="13">
        <v>6.3</v>
      </c>
      <c r="F1331" s="7">
        <f t="shared" si="219"/>
        <v>0.47619047619047622</v>
      </c>
      <c r="G1331" s="7">
        <f t="shared" si="211"/>
        <v>-3.3</v>
      </c>
      <c r="H1331" s="15">
        <f t="shared" si="212"/>
        <v>9.3000000000000007</v>
      </c>
      <c r="I1331" s="11">
        <f>IFERROR(F1331/SQRT(F1331^2+U1331), "X")</f>
        <v>2.0289668941920603E-3</v>
      </c>
      <c r="J1331" s="32">
        <f>IFERROR(SQRT((1-I1331^2)/U1331), "X")</f>
        <v>4.2608304778033266E-3</v>
      </c>
      <c r="K1331" s="32">
        <f t="shared" si="213"/>
        <v>234.69603055307437</v>
      </c>
      <c r="L1331" s="8">
        <v>0</v>
      </c>
      <c r="M1331" s="9">
        <v>1</v>
      </c>
      <c r="N1331" s="8">
        <v>0</v>
      </c>
      <c r="O1331" s="9">
        <v>0</v>
      </c>
      <c r="P1331" s="9">
        <v>0</v>
      </c>
      <c r="Q1331" s="9">
        <v>1</v>
      </c>
      <c r="R1331" s="9">
        <v>0</v>
      </c>
      <c r="S1331" s="8">
        <v>55088</v>
      </c>
      <c r="T1331" s="9">
        <v>5</v>
      </c>
      <c r="U1331" s="9">
        <f t="shared" si="214"/>
        <v>55082</v>
      </c>
      <c r="V1331" s="9">
        <f>COUNTIF(B:B,B1331)</f>
        <v>15</v>
      </c>
      <c r="W1331" s="7">
        <f t="shared" si="220"/>
        <v>6.21</v>
      </c>
      <c r="X1331" s="7">
        <f>BM1331-W1331-6</f>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21"/>
        <v>0.09</v>
      </c>
      <c r="AN1331" s="32">
        <f t="shared" si="221"/>
        <v>0.09</v>
      </c>
      <c r="AO1331" s="41">
        <v>0.91</v>
      </c>
      <c r="AP1331" s="17">
        <v>0.09</v>
      </c>
      <c r="AQ1331" s="32">
        <v>0.55000000000000004</v>
      </c>
      <c r="AR1331" s="39">
        <v>0.45</v>
      </c>
      <c r="AS1331" t="s">
        <v>98</v>
      </c>
      <c r="AT1331" s="39" t="s">
        <v>98</v>
      </c>
      <c r="AU1331">
        <v>0</v>
      </c>
      <c r="AV1331" s="17">
        <v>1</v>
      </c>
      <c r="AW1331" t="s">
        <v>98</v>
      </c>
      <c r="AX1331" s="17" t="s">
        <v>98</v>
      </c>
      <c r="AY1331" s="17" t="s">
        <v>329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0</v>
      </c>
      <c r="BR1331">
        <v>1</v>
      </c>
      <c r="BS1331">
        <v>0</v>
      </c>
      <c r="BT1331">
        <v>0</v>
      </c>
      <c r="BU1331" s="17">
        <v>0</v>
      </c>
      <c r="BV1331">
        <v>0</v>
      </c>
      <c r="BW1331">
        <v>0</v>
      </c>
      <c r="BX1331">
        <v>0</v>
      </c>
      <c r="BY1331" s="17">
        <v>1</v>
      </c>
      <c r="BZ1331">
        <v>0</v>
      </c>
      <c r="CA1331">
        <v>0</v>
      </c>
      <c r="CB1331">
        <v>0</v>
      </c>
      <c r="CC1331">
        <v>0</v>
      </c>
      <c r="CD1331" s="17">
        <v>0</v>
      </c>
      <c r="CE1331">
        <v>0</v>
      </c>
      <c r="CF1331">
        <v>0</v>
      </c>
      <c r="CG1331">
        <v>0</v>
      </c>
      <c r="CH1331">
        <v>0</v>
      </c>
      <c r="CI1331">
        <v>0</v>
      </c>
      <c r="CJ1331">
        <v>0</v>
      </c>
      <c r="CK1331">
        <v>1</v>
      </c>
      <c r="CL1331">
        <v>0</v>
      </c>
      <c r="CM1331">
        <v>0</v>
      </c>
      <c r="CN1331">
        <v>0</v>
      </c>
      <c r="CO1331">
        <v>0</v>
      </c>
      <c r="CP1331" s="17">
        <v>0</v>
      </c>
      <c r="CQ1331">
        <v>4.3029999999999999</v>
      </c>
      <c r="CR1331">
        <v>252</v>
      </c>
      <c r="CS1331">
        <v>1</v>
      </c>
      <c r="CT1331">
        <v>0</v>
      </c>
      <c r="CU1331">
        <v>31</v>
      </c>
      <c r="DA1331" s="33" t="s">
        <v>85</v>
      </c>
    </row>
    <row r="1332" spans="1:105" x14ac:dyDescent="0.25">
      <c r="A1332">
        <v>1331</v>
      </c>
      <c r="B1332">
        <v>85</v>
      </c>
      <c r="C1332" s="24" t="s">
        <v>4157</v>
      </c>
      <c r="D1332" s="12">
        <v>7.2</v>
      </c>
      <c r="E1332" s="13">
        <v>4.0999999999999996</v>
      </c>
      <c r="F1332" s="7">
        <f t="shared" si="219"/>
        <v>1.75609756097561</v>
      </c>
      <c r="G1332" s="7">
        <f t="shared" si="211"/>
        <v>3.1000000000000005</v>
      </c>
      <c r="H1332" s="15">
        <f t="shared" si="212"/>
        <v>11.3</v>
      </c>
      <c r="I1332" s="11">
        <f>IFERROR(F1332/SQRT(F1332^2+U1332), "X")</f>
        <v>7.4821041331039704E-3</v>
      </c>
      <c r="J1332" s="32">
        <f>IFERROR(SQRT((1-I1332^2)/U1332), "X")</f>
        <v>4.2606426313508711E-3</v>
      </c>
      <c r="K1332" s="32">
        <f t="shared" si="213"/>
        <v>234.70637801015053</v>
      </c>
      <c r="L1332" s="8">
        <v>0</v>
      </c>
      <c r="M1332" s="9">
        <v>1</v>
      </c>
      <c r="N1332" s="8">
        <v>0</v>
      </c>
      <c r="O1332" s="9">
        <v>0</v>
      </c>
      <c r="P1332" s="9">
        <v>0</v>
      </c>
      <c r="Q1332" s="9">
        <v>1</v>
      </c>
      <c r="R1332" s="9">
        <v>0</v>
      </c>
      <c r="S1332" s="8">
        <v>55088</v>
      </c>
      <c r="T1332" s="9">
        <v>3</v>
      </c>
      <c r="U1332" s="9">
        <f t="shared" si="214"/>
        <v>55084</v>
      </c>
      <c r="V1332" s="9">
        <f>COUNTIF(B:B,B1332)</f>
        <v>15</v>
      </c>
      <c r="W1332" s="7">
        <f t="shared" si="220"/>
        <v>6.21</v>
      </c>
      <c r="X1332" s="7">
        <f>BM1332-W1332-6</f>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21"/>
        <v>0.09</v>
      </c>
      <c r="AN1332" s="32">
        <f t="shared" si="221"/>
        <v>0.09</v>
      </c>
      <c r="AO1332" s="41">
        <v>0.91</v>
      </c>
      <c r="AP1332" s="17">
        <v>0.09</v>
      </c>
      <c r="AQ1332" s="32">
        <v>0.55000000000000004</v>
      </c>
      <c r="AR1332" s="39">
        <v>0.45</v>
      </c>
      <c r="AS1332" t="s">
        <v>98</v>
      </c>
      <c r="AT1332" s="39" t="s">
        <v>98</v>
      </c>
      <c r="AU1332">
        <v>0</v>
      </c>
      <c r="AV1332" s="17">
        <v>1</v>
      </c>
      <c r="AW1332" t="s">
        <v>98</v>
      </c>
      <c r="AX1332" s="17" t="s">
        <v>98</v>
      </c>
      <c r="AY1332" s="17" t="s">
        <v>329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0</v>
      </c>
      <c r="BR1332">
        <v>1</v>
      </c>
      <c r="BS1332">
        <v>0</v>
      </c>
      <c r="BT1332">
        <v>0</v>
      </c>
      <c r="BU1332" s="17">
        <v>0</v>
      </c>
      <c r="BV1332">
        <v>0</v>
      </c>
      <c r="BW1332">
        <v>0</v>
      </c>
      <c r="BX1332">
        <v>0</v>
      </c>
      <c r="BY1332" s="17">
        <v>1</v>
      </c>
      <c r="BZ1332">
        <v>0</v>
      </c>
      <c r="CA1332">
        <v>0</v>
      </c>
      <c r="CB1332">
        <v>0</v>
      </c>
      <c r="CC1332">
        <v>0</v>
      </c>
      <c r="CD1332" s="17">
        <v>0</v>
      </c>
      <c r="CE1332">
        <v>0</v>
      </c>
      <c r="CF1332">
        <v>0</v>
      </c>
      <c r="CG1332">
        <v>0</v>
      </c>
      <c r="CH1332">
        <v>0</v>
      </c>
      <c r="CI1332">
        <v>0</v>
      </c>
      <c r="CJ1332">
        <v>0</v>
      </c>
      <c r="CK1332">
        <v>0</v>
      </c>
      <c r="CL1332">
        <v>0</v>
      </c>
      <c r="CM1332">
        <v>0</v>
      </c>
      <c r="CN1332">
        <v>0</v>
      </c>
      <c r="CO1332">
        <v>0</v>
      </c>
      <c r="CP1332" s="17">
        <v>0</v>
      </c>
      <c r="CQ1332">
        <v>4.3029999999999999</v>
      </c>
      <c r="CR1332">
        <v>252</v>
      </c>
      <c r="CS1332">
        <v>1</v>
      </c>
      <c r="CT1332">
        <v>0</v>
      </c>
      <c r="CU1332">
        <v>31</v>
      </c>
      <c r="DA1332" s="33" t="s">
        <v>85</v>
      </c>
    </row>
    <row r="1333" spans="1:105" x14ac:dyDescent="0.25">
      <c r="A1333">
        <v>1332</v>
      </c>
      <c r="B1333">
        <v>85</v>
      </c>
      <c r="C1333" s="24" t="s">
        <v>4157</v>
      </c>
      <c r="D1333" s="12">
        <v>1.9</v>
      </c>
      <c r="E1333" s="13">
        <v>2.2999999999999998</v>
      </c>
      <c r="F1333" s="7">
        <f t="shared" si="219"/>
        <v>0.82608695652173914</v>
      </c>
      <c r="G1333" s="7">
        <f t="shared" si="211"/>
        <v>-0.39999999999999991</v>
      </c>
      <c r="H1333" s="15">
        <f t="shared" si="212"/>
        <v>4.1999999999999993</v>
      </c>
      <c r="I1333" s="11">
        <f>IFERROR(F1333/SQRT(F1333^2+U1333), "X")</f>
        <v>2.8208114314153721E-3</v>
      </c>
      <c r="J1333" s="32">
        <f>IFERROR(SQRT((1-I1333^2)/U1333), "X")</f>
        <v>3.4146664696080823E-3</v>
      </c>
      <c r="K1333" s="32">
        <f t="shared" si="213"/>
        <v>292.85437066852825</v>
      </c>
      <c r="L1333" s="8">
        <v>0</v>
      </c>
      <c r="M1333" s="9">
        <v>1</v>
      </c>
      <c r="N1333" s="8">
        <v>0</v>
      </c>
      <c r="O1333" s="9">
        <v>0</v>
      </c>
      <c r="P1333" s="9">
        <v>0</v>
      </c>
      <c r="Q1333" s="9">
        <v>1</v>
      </c>
      <c r="R1333" s="9">
        <v>0</v>
      </c>
      <c r="S1333" s="8">
        <v>85766</v>
      </c>
      <c r="T1333" s="9">
        <v>2</v>
      </c>
      <c r="U1333" s="9">
        <f t="shared" si="214"/>
        <v>85763</v>
      </c>
      <c r="V1333" s="9">
        <f>COUNTIF(B:B,B1333)</f>
        <v>15</v>
      </c>
      <c r="W1333" s="7">
        <f t="shared" si="220"/>
        <v>6.21</v>
      </c>
      <c r="X1333" s="7">
        <f>BM1333-W1333-6</f>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21"/>
        <v>0.09</v>
      </c>
      <c r="AN1333" s="32">
        <f t="shared" si="221"/>
        <v>0.09</v>
      </c>
      <c r="AO1333" s="41">
        <v>0.91</v>
      </c>
      <c r="AP1333" s="17">
        <v>0.09</v>
      </c>
      <c r="AQ1333" s="32">
        <v>0.55000000000000004</v>
      </c>
      <c r="AR1333" s="39">
        <v>0.45</v>
      </c>
      <c r="AS1333" t="s">
        <v>98</v>
      </c>
      <c r="AT1333" s="39" t="s">
        <v>98</v>
      </c>
      <c r="AU1333">
        <v>0</v>
      </c>
      <c r="AV1333" s="17">
        <v>1</v>
      </c>
      <c r="AW1333" t="s">
        <v>98</v>
      </c>
      <c r="AX1333" s="17" t="s">
        <v>98</v>
      </c>
      <c r="AY1333" s="17" t="s">
        <v>329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0</v>
      </c>
      <c r="BR1333">
        <v>1</v>
      </c>
      <c r="BS1333">
        <v>0</v>
      </c>
      <c r="BT1333">
        <v>0</v>
      </c>
      <c r="BU1333" s="17">
        <v>0</v>
      </c>
      <c r="BV1333">
        <v>0</v>
      </c>
      <c r="BW1333">
        <v>0</v>
      </c>
      <c r="BX1333">
        <v>0</v>
      </c>
      <c r="BY1333" s="17">
        <v>1</v>
      </c>
      <c r="BZ1333">
        <v>0</v>
      </c>
      <c r="CA1333">
        <v>0</v>
      </c>
      <c r="CB1333">
        <v>0</v>
      </c>
      <c r="CC1333">
        <v>0</v>
      </c>
      <c r="CD1333" s="17">
        <v>0</v>
      </c>
      <c r="CE1333">
        <v>1</v>
      </c>
      <c r="CF1333">
        <v>0</v>
      </c>
      <c r="CG1333">
        <v>0</v>
      </c>
      <c r="CH1333">
        <v>0</v>
      </c>
      <c r="CI1333">
        <v>0</v>
      </c>
      <c r="CJ1333">
        <v>0</v>
      </c>
      <c r="CK1333">
        <v>1</v>
      </c>
      <c r="CL1333">
        <v>0</v>
      </c>
      <c r="CM1333">
        <v>0</v>
      </c>
      <c r="CN1333">
        <v>0</v>
      </c>
      <c r="CO1333">
        <v>0</v>
      </c>
      <c r="CP1333" s="17">
        <v>0</v>
      </c>
      <c r="CQ1333">
        <v>4.3029999999999999</v>
      </c>
      <c r="CR1333">
        <v>252</v>
      </c>
      <c r="CS1333">
        <v>1</v>
      </c>
      <c r="CT1333">
        <v>0</v>
      </c>
      <c r="CU1333">
        <v>31</v>
      </c>
      <c r="DA1333" s="33" t="s">
        <v>85</v>
      </c>
    </row>
    <row r="1334" spans="1:105" x14ac:dyDescent="0.25">
      <c r="A1334">
        <v>1333</v>
      </c>
      <c r="B1334">
        <v>85</v>
      </c>
      <c r="C1334" s="24" t="s">
        <v>4157</v>
      </c>
      <c r="D1334" s="12">
        <v>0.9</v>
      </c>
      <c r="E1334" s="13">
        <v>5</v>
      </c>
      <c r="F1334" s="7">
        <f t="shared" si="219"/>
        <v>0.18</v>
      </c>
      <c r="G1334" s="7">
        <f t="shared" si="211"/>
        <v>-4.0999999999999996</v>
      </c>
      <c r="H1334" s="15">
        <f t="shared" si="212"/>
        <v>5.9</v>
      </c>
      <c r="I1334" s="11">
        <f>IFERROR(F1334/SQRT(F1334^2+U1334), "X")</f>
        <v>7.7821489952269358E-4</v>
      </c>
      <c r="J1334" s="32">
        <f>IFERROR(SQRT((1-I1334^2)/U1334), "X")</f>
        <v>4.3234161084594091E-3</v>
      </c>
      <c r="K1334" s="32">
        <f t="shared" si="213"/>
        <v>231.29857846515182</v>
      </c>
      <c r="L1334" s="8">
        <v>0</v>
      </c>
      <c r="M1334" s="9">
        <v>1</v>
      </c>
      <c r="N1334" s="8">
        <v>0</v>
      </c>
      <c r="O1334" s="9">
        <v>0</v>
      </c>
      <c r="P1334" s="9">
        <v>0</v>
      </c>
      <c r="Q1334" s="9">
        <v>1</v>
      </c>
      <c r="R1334" s="9">
        <v>0</v>
      </c>
      <c r="S1334" s="8">
        <v>53502</v>
      </c>
      <c r="T1334" s="9">
        <v>2</v>
      </c>
      <c r="U1334" s="9">
        <f t="shared" si="214"/>
        <v>53499</v>
      </c>
      <c r="V1334" s="9">
        <f>COUNTIF(B:B,B1334)</f>
        <v>15</v>
      </c>
      <c r="W1334" s="7">
        <f t="shared" si="220"/>
        <v>6.21</v>
      </c>
      <c r="X1334" s="7">
        <f>BM1334-W1334-6</f>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21"/>
        <v>0.09</v>
      </c>
      <c r="AN1334" s="32">
        <f t="shared" si="221"/>
        <v>0.09</v>
      </c>
      <c r="AO1334" s="41">
        <v>0.91</v>
      </c>
      <c r="AP1334" s="17">
        <v>0.09</v>
      </c>
      <c r="AQ1334" s="32">
        <v>0.55000000000000004</v>
      </c>
      <c r="AR1334" s="39">
        <v>0.45</v>
      </c>
      <c r="AS1334" t="s">
        <v>98</v>
      </c>
      <c r="AT1334" s="39" t="s">
        <v>98</v>
      </c>
      <c r="AU1334">
        <v>0</v>
      </c>
      <c r="AV1334" s="17">
        <v>1</v>
      </c>
      <c r="AW1334" t="s">
        <v>98</v>
      </c>
      <c r="AX1334" s="17" t="s">
        <v>98</v>
      </c>
      <c r="AY1334" s="17" t="s">
        <v>329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0</v>
      </c>
      <c r="BR1334">
        <v>1</v>
      </c>
      <c r="BS1334">
        <v>0</v>
      </c>
      <c r="BT1334">
        <v>0</v>
      </c>
      <c r="BU1334" s="17">
        <v>0</v>
      </c>
      <c r="BV1334">
        <v>0</v>
      </c>
      <c r="BW1334">
        <v>0</v>
      </c>
      <c r="BX1334">
        <v>0</v>
      </c>
      <c r="BY1334" s="17">
        <v>1</v>
      </c>
      <c r="BZ1334">
        <v>0</v>
      </c>
      <c r="CA1334">
        <v>0</v>
      </c>
      <c r="CB1334">
        <v>0</v>
      </c>
      <c r="CC1334">
        <v>0</v>
      </c>
      <c r="CD1334" s="17">
        <v>0</v>
      </c>
      <c r="CE1334">
        <v>1</v>
      </c>
      <c r="CF1334">
        <v>0</v>
      </c>
      <c r="CG1334">
        <v>0</v>
      </c>
      <c r="CH1334">
        <v>0</v>
      </c>
      <c r="CI1334">
        <v>0</v>
      </c>
      <c r="CJ1334">
        <v>0</v>
      </c>
      <c r="CK1334">
        <v>1</v>
      </c>
      <c r="CL1334">
        <v>0</v>
      </c>
      <c r="CM1334">
        <v>0</v>
      </c>
      <c r="CN1334">
        <v>0</v>
      </c>
      <c r="CO1334">
        <v>0</v>
      </c>
      <c r="CP1334" s="17">
        <v>0</v>
      </c>
      <c r="CQ1334">
        <v>4.3029999999999999</v>
      </c>
      <c r="CR1334">
        <v>252</v>
      </c>
      <c r="CS1334">
        <v>1</v>
      </c>
      <c r="CT1334">
        <v>0</v>
      </c>
      <c r="CU1334">
        <v>31</v>
      </c>
      <c r="DA1334" s="33" t="s">
        <v>85</v>
      </c>
    </row>
    <row r="1335" spans="1:105" x14ac:dyDescent="0.25">
      <c r="A1335">
        <v>1334</v>
      </c>
      <c r="B1335">
        <v>85</v>
      </c>
      <c r="C1335" s="24" t="s">
        <v>4157</v>
      </c>
      <c r="D1335" s="12">
        <v>-0.2</v>
      </c>
      <c r="E1335" s="13">
        <v>5.2</v>
      </c>
      <c r="F1335" s="7">
        <f t="shared" si="219"/>
        <v>-3.8461538461538464E-2</v>
      </c>
      <c r="G1335" s="7">
        <f t="shared" si="211"/>
        <v>-5.4</v>
      </c>
      <c r="H1335" s="15">
        <f t="shared" si="212"/>
        <v>5</v>
      </c>
      <c r="I1335" s="11">
        <f>IFERROR(F1335/SQRT(F1335^2+U1335), "X")</f>
        <v>-1.6678013196798737E-4</v>
      </c>
      <c r="J1335" s="32">
        <f>IFERROR(SQRT((1-I1335^2)/U1335), "X")</f>
        <v>4.3362834311676708E-3</v>
      </c>
      <c r="K1335" s="32">
        <f t="shared" si="213"/>
        <v>230.61223185097955</v>
      </c>
      <c r="L1335" s="8">
        <v>0</v>
      </c>
      <c r="M1335" s="9">
        <v>1</v>
      </c>
      <c r="N1335" s="8">
        <v>0</v>
      </c>
      <c r="O1335" s="9">
        <v>0</v>
      </c>
      <c r="P1335" s="9">
        <v>0</v>
      </c>
      <c r="Q1335" s="9">
        <v>1</v>
      </c>
      <c r="R1335" s="9">
        <v>0</v>
      </c>
      <c r="S1335" s="8">
        <v>53186</v>
      </c>
      <c r="T1335" s="9">
        <v>3</v>
      </c>
      <c r="U1335" s="9">
        <f t="shared" si="214"/>
        <v>53182</v>
      </c>
      <c r="V1335" s="9">
        <f>COUNTIF(B:B,B1335)</f>
        <v>15</v>
      </c>
      <c r="W1335" s="7">
        <f t="shared" si="220"/>
        <v>6.21</v>
      </c>
      <c r="X1335" s="7">
        <f>BM1335-W1335-6</f>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21"/>
        <v>0.09</v>
      </c>
      <c r="AN1335" s="32">
        <f t="shared" si="221"/>
        <v>0.09</v>
      </c>
      <c r="AO1335" s="41">
        <v>0.91</v>
      </c>
      <c r="AP1335" s="17">
        <v>0.09</v>
      </c>
      <c r="AQ1335" s="32">
        <v>0.55000000000000004</v>
      </c>
      <c r="AR1335" s="39">
        <v>0.45</v>
      </c>
      <c r="AS1335" t="s">
        <v>98</v>
      </c>
      <c r="AT1335" s="39" t="s">
        <v>98</v>
      </c>
      <c r="AU1335">
        <v>0</v>
      </c>
      <c r="AV1335" s="17">
        <v>1</v>
      </c>
      <c r="AW1335" t="s">
        <v>98</v>
      </c>
      <c r="AX1335" s="17" t="s">
        <v>98</v>
      </c>
      <c r="AY1335" s="17" t="s">
        <v>329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0</v>
      </c>
      <c r="BR1335">
        <v>1</v>
      </c>
      <c r="BS1335">
        <v>0</v>
      </c>
      <c r="BT1335">
        <v>0</v>
      </c>
      <c r="BU1335" s="17">
        <v>0</v>
      </c>
      <c r="BV1335">
        <v>0</v>
      </c>
      <c r="BW1335">
        <v>0</v>
      </c>
      <c r="BX1335">
        <v>0</v>
      </c>
      <c r="BY1335" s="17">
        <v>1</v>
      </c>
      <c r="BZ1335">
        <v>0</v>
      </c>
      <c r="CA1335">
        <v>0</v>
      </c>
      <c r="CB1335">
        <v>0</v>
      </c>
      <c r="CC1335">
        <v>0</v>
      </c>
      <c r="CD1335" s="17">
        <v>0</v>
      </c>
      <c r="CE1335">
        <v>1</v>
      </c>
      <c r="CF1335">
        <v>0</v>
      </c>
      <c r="CG1335">
        <v>0</v>
      </c>
      <c r="CH1335">
        <v>0</v>
      </c>
      <c r="CI1335">
        <v>0</v>
      </c>
      <c r="CJ1335">
        <v>0</v>
      </c>
      <c r="CK1335">
        <v>1</v>
      </c>
      <c r="CL1335">
        <v>0</v>
      </c>
      <c r="CM1335">
        <v>0</v>
      </c>
      <c r="CN1335">
        <v>0</v>
      </c>
      <c r="CO1335">
        <v>0</v>
      </c>
      <c r="CP1335" s="17">
        <v>0</v>
      </c>
      <c r="CQ1335">
        <v>4.3029999999999999</v>
      </c>
      <c r="CR1335">
        <v>252</v>
      </c>
      <c r="CS1335">
        <v>1</v>
      </c>
      <c r="CT1335">
        <v>0</v>
      </c>
      <c r="CU1335">
        <v>31</v>
      </c>
      <c r="DA1335" s="33" t="s">
        <v>85</v>
      </c>
    </row>
    <row r="1336" spans="1:105" x14ac:dyDescent="0.25">
      <c r="A1336">
        <v>1335</v>
      </c>
      <c r="B1336">
        <v>85</v>
      </c>
      <c r="C1336" s="24" t="s">
        <v>4157</v>
      </c>
      <c r="D1336" s="12">
        <v>2.2000000000000002</v>
      </c>
      <c r="E1336" s="13">
        <v>7</v>
      </c>
      <c r="F1336" s="7">
        <f t="shared" si="219"/>
        <v>0.31428571428571433</v>
      </c>
      <c r="G1336" s="7">
        <f t="shared" si="211"/>
        <v>-4.8</v>
      </c>
      <c r="H1336" s="15">
        <f t="shared" si="212"/>
        <v>9.1999999999999993</v>
      </c>
      <c r="I1336" s="11">
        <f>IFERROR(F1336/SQRT(F1336^2+U1336), "X")</f>
        <v>1.3391197058693848E-3</v>
      </c>
      <c r="J1336" s="32">
        <f>IFERROR(SQRT((1-I1336^2)/U1336), "X")</f>
        <v>4.2608354277662236E-3</v>
      </c>
      <c r="K1336" s="32">
        <f t="shared" si="213"/>
        <v>234.69575789841238</v>
      </c>
      <c r="L1336" s="8">
        <v>0</v>
      </c>
      <c r="M1336" s="9">
        <v>1</v>
      </c>
      <c r="N1336" s="8">
        <v>0</v>
      </c>
      <c r="O1336" s="9">
        <v>0</v>
      </c>
      <c r="P1336" s="9">
        <v>0</v>
      </c>
      <c r="Q1336" s="9">
        <v>1</v>
      </c>
      <c r="R1336" s="9">
        <v>0</v>
      </c>
      <c r="S1336" s="8">
        <v>55088</v>
      </c>
      <c r="T1336" s="9">
        <v>5</v>
      </c>
      <c r="U1336" s="9">
        <f t="shared" si="214"/>
        <v>55082</v>
      </c>
      <c r="V1336" s="9">
        <f>COUNTIF(B:B,B1336)</f>
        <v>15</v>
      </c>
      <c r="W1336" s="7">
        <f t="shared" si="220"/>
        <v>6.21</v>
      </c>
      <c r="X1336" s="7">
        <f>BM1336-W1336-6</f>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21"/>
        <v>0.09</v>
      </c>
      <c r="AN1336" s="32">
        <f t="shared" si="221"/>
        <v>0.09</v>
      </c>
      <c r="AO1336" s="41">
        <v>0.91</v>
      </c>
      <c r="AP1336" s="17">
        <v>0.09</v>
      </c>
      <c r="AQ1336" s="32">
        <v>0.55000000000000004</v>
      </c>
      <c r="AR1336" s="39">
        <v>0.45</v>
      </c>
      <c r="AS1336" t="s">
        <v>98</v>
      </c>
      <c r="AT1336" s="39" t="s">
        <v>98</v>
      </c>
      <c r="AU1336">
        <v>0</v>
      </c>
      <c r="AV1336" s="17">
        <v>1</v>
      </c>
      <c r="AW1336" t="s">
        <v>98</v>
      </c>
      <c r="AX1336" s="17" t="s">
        <v>98</v>
      </c>
      <c r="AY1336" s="17" t="s">
        <v>329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0</v>
      </c>
      <c r="BR1336">
        <v>1</v>
      </c>
      <c r="BS1336">
        <v>0</v>
      </c>
      <c r="BT1336">
        <v>0</v>
      </c>
      <c r="BU1336" s="17">
        <v>0</v>
      </c>
      <c r="BV1336">
        <v>0</v>
      </c>
      <c r="BW1336">
        <v>0</v>
      </c>
      <c r="BX1336">
        <v>0</v>
      </c>
      <c r="BY1336" s="17">
        <v>1</v>
      </c>
      <c r="BZ1336">
        <v>0</v>
      </c>
      <c r="CA1336">
        <v>0</v>
      </c>
      <c r="CB1336">
        <v>0</v>
      </c>
      <c r="CC1336">
        <v>0</v>
      </c>
      <c r="CD1336" s="17">
        <v>0</v>
      </c>
      <c r="CE1336">
        <v>1</v>
      </c>
      <c r="CF1336">
        <v>0</v>
      </c>
      <c r="CG1336">
        <v>0</v>
      </c>
      <c r="CH1336">
        <v>0</v>
      </c>
      <c r="CI1336">
        <v>0</v>
      </c>
      <c r="CJ1336">
        <v>0</v>
      </c>
      <c r="CK1336">
        <v>1</v>
      </c>
      <c r="CL1336">
        <v>0</v>
      </c>
      <c r="CM1336">
        <v>0</v>
      </c>
      <c r="CN1336">
        <v>0</v>
      </c>
      <c r="CO1336">
        <v>0</v>
      </c>
      <c r="CP1336" s="17">
        <v>0</v>
      </c>
      <c r="CQ1336">
        <v>4.3029999999999999</v>
      </c>
      <c r="CR1336">
        <v>252</v>
      </c>
      <c r="CS1336">
        <v>1</v>
      </c>
      <c r="CT1336">
        <v>0</v>
      </c>
      <c r="CU1336">
        <v>31</v>
      </c>
      <c r="DA1336" s="33" t="s">
        <v>85</v>
      </c>
    </row>
    <row r="1337" spans="1:105" x14ac:dyDescent="0.25">
      <c r="A1337">
        <v>1336</v>
      </c>
      <c r="B1337">
        <v>85</v>
      </c>
      <c r="C1337" s="24" t="s">
        <v>4157</v>
      </c>
      <c r="D1337" s="12">
        <v>6.2</v>
      </c>
      <c r="E1337" s="13">
        <v>4.9000000000000004</v>
      </c>
      <c r="F1337" s="7">
        <f t="shared" si="219"/>
        <v>1.2653061224489794</v>
      </c>
      <c r="G1337" s="7">
        <f t="shared" si="211"/>
        <v>1.2999999999999998</v>
      </c>
      <c r="H1337" s="15">
        <f t="shared" si="212"/>
        <v>11.100000000000001</v>
      </c>
      <c r="I1337" s="11">
        <f>IFERROR(F1337/SQRT(F1337^2+U1337), "X")</f>
        <v>5.3910897683797435E-3</v>
      </c>
      <c r="J1337" s="32">
        <f>IFERROR(SQRT((1-I1337^2)/U1337), "X")</f>
        <v>4.2606999782356042E-3</v>
      </c>
      <c r="K1337" s="32">
        <f t="shared" si="213"/>
        <v>234.70321898002058</v>
      </c>
      <c r="L1337" s="8">
        <v>0</v>
      </c>
      <c r="M1337" s="9">
        <v>1</v>
      </c>
      <c r="N1337" s="8">
        <v>0</v>
      </c>
      <c r="O1337" s="9">
        <v>0</v>
      </c>
      <c r="P1337" s="9">
        <v>0</v>
      </c>
      <c r="Q1337" s="9">
        <v>1</v>
      </c>
      <c r="R1337" s="9">
        <v>0</v>
      </c>
      <c r="S1337" s="8">
        <v>55088</v>
      </c>
      <c r="T1337" s="9">
        <v>3</v>
      </c>
      <c r="U1337" s="9">
        <f t="shared" si="214"/>
        <v>55084</v>
      </c>
      <c r="V1337" s="9">
        <f>COUNTIF(B:B,B1337)</f>
        <v>15</v>
      </c>
      <c r="W1337" s="7">
        <f t="shared" si="220"/>
        <v>6.21</v>
      </c>
      <c r="X1337" s="7">
        <f>BM1337-W1337-6</f>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21"/>
        <v>0.09</v>
      </c>
      <c r="AN1337" s="32">
        <f t="shared" si="221"/>
        <v>0.09</v>
      </c>
      <c r="AO1337" s="41">
        <v>0.91</v>
      </c>
      <c r="AP1337" s="17">
        <v>0.09</v>
      </c>
      <c r="AQ1337" s="32">
        <v>0.55000000000000004</v>
      </c>
      <c r="AR1337" s="39">
        <v>0.45</v>
      </c>
      <c r="AS1337" t="s">
        <v>98</v>
      </c>
      <c r="AT1337" s="39" t="s">
        <v>98</v>
      </c>
      <c r="AU1337">
        <v>0</v>
      </c>
      <c r="AV1337" s="17">
        <v>1</v>
      </c>
      <c r="AW1337" t="s">
        <v>98</v>
      </c>
      <c r="AX1337" s="17" t="s">
        <v>98</v>
      </c>
      <c r="AY1337" s="17" t="s">
        <v>329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0</v>
      </c>
      <c r="BR1337">
        <v>1</v>
      </c>
      <c r="BS1337">
        <v>0</v>
      </c>
      <c r="BT1337">
        <v>0</v>
      </c>
      <c r="BU1337" s="17">
        <v>0</v>
      </c>
      <c r="BV1337">
        <v>0</v>
      </c>
      <c r="BW1337">
        <v>0</v>
      </c>
      <c r="BX1337">
        <v>0</v>
      </c>
      <c r="BY1337" s="17">
        <v>1</v>
      </c>
      <c r="BZ1337">
        <v>0</v>
      </c>
      <c r="CA1337">
        <v>0</v>
      </c>
      <c r="CB1337">
        <v>0</v>
      </c>
      <c r="CC1337">
        <v>0</v>
      </c>
      <c r="CD1337" s="17">
        <v>0</v>
      </c>
      <c r="CE1337">
        <v>1</v>
      </c>
      <c r="CF1337">
        <v>0</v>
      </c>
      <c r="CG1337">
        <v>0</v>
      </c>
      <c r="CH1337">
        <v>0</v>
      </c>
      <c r="CI1337">
        <v>0</v>
      </c>
      <c r="CJ1337">
        <v>0</v>
      </c>
      <c r="CK1337">
        <v>0</v>
      </c>
      <c r="CL1337">
        <v>0</v>
      </c>
      <c r="CM1337">
        <v>0</v>
      </c>
      <c r="CN1337">
        <v>0</v>
      </c>
      <c r="CO1337">
        <v>0</v>
      </c>
      <c r="CP1337" s="17">
        <v>0</v>
      </c>
      <c r="CQ1337">
        <v>4.3029999999999999</v>
      </c>
      <c r="CR1337">
        <v>252</v>
      </c>
      <c r="CS1337">
        <v>1</v>
      </c>
      <c r="CT1337">
        <v>0</v>
      </c>
      <c r="CU1337">
        <v>31</v>
      </c>
      <c r="DA1337" s="33" t="s">
        <v>85</v>
      </c>
    </row>
    <row r="1338" spans="1:105" x14ac:dyDescent="0.25">
      <c r="A1338">
        <v>1337</v>
      </c>
      <c r="B1338">
        <v>85</v>
      </c>
      <c r="C1338" s="24" t="s">
        <v>4157</v>
      </c>
      <c r="D1338" s="12">
        <v>2.5</v>
      </c>
      <c r="E1338" s="13">
        <v>2.7</v>
      </c>
      <c r="F1338" s="7">
        <f t="shared" si="219"/>
        <v>0.92592592592592582</v>
      </c>
      <c r="G1338" s="7">
        <f t="shared" si="211"/>
        <v>-0.20000000000000018</v>
      </c>
      <c r="H1338" s="15">
        <f t="shared" si="212"/>
        <v>5.2</v>
      </c>
      <c r="I1338" s="11">
        <f>IFERROR(F1338/SQRT(F1338^2+U1338), "X")</f>
        <v>3.1617249883565302E-3</v>
      </c>
      <c r="J1338" s="32">
        <f>IFERROR(SQRT((1-I1338^2)/U1338), "X")</f>
        <v>3.4146629874250533E-3</v>
      </c>
      <c r="K1338" s="32">
        <f t="shared" si="213"/>
        <v>292.85466931367222</v>
      </c>
      <c r="L1338" s="8">
        <v>0</v>
      </c>
      <c r="M1338" s="9">
        <v>1</v>
      </c>
      <c r="N1338" s="8">
        <v>0</v>
      </c>
      <c r="O1338" s="9">
        <v>0</v>
      </c>
      <c r="P1338" s="9">
        <v>0</v>
      </c>
      <c r="Q1338" s="9">
        <v>1</v>
      </c>
      <c r="R1338" s="9">
        <v>0</v>
      </c>
      <c r="S1338" s="8">
        <v>85766</v>
      </c>
      <c r="T1338" s="9">
        <v>2</v>
      </c>
      <c r="U1338" s="9">
        <f t="shared" si="214"/>
        <v>85763</v>
      </c>
      <c r="V1338" s="9">
        <f>COUNTIF(B:B,B1338)</f>
        <v>15</v>
      </c>
      <c r="W1338" s="7">
        <f t="shared" si="220"/>
        <v>6.21</v>
      </c>
      <c r="X1338" s="7">
        <f>BM1338-W1338-6</f>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21"/>
        <v>0.09</v>
      </c>
      <c r="AN1338" s="32">
        <f t="shared" si="221"/>
        <v>0.09</v>
      </c>
      <c r="AO1338" s="41">
        <v>0.91</v>
      </c>
      <c r="AP1338" s="17">
        <v>0.09</v>
      </c>
      <c r="AQ1338" s="32">
        <v>0.55000000000000004</v>
      </c>
      <c r="AR1338" s="39">
        <v>0.45</v>
      </c>
      <c r="AS1338" t="s">
        <v>98</v>
      </c>
      <c r="AT1338" s="39" t="s">
        <v>98</v>
      </c>
      <c r="AU1338">
        <v>0</v>
      </c>
      <c r="AV1338" s="17">
        <v>1</v>
      </c>
      <c r="AW1338" t="s">
        <v>98</v>
      </c>
      <c r="AX1338" s="17" t="s">
        <v>98</v>
      </c>
      <c r="AY1338" s="17" t="s">
        <v>329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0</v>
      </c>
      <c r="BR1338">
        <v>1</v>
      </c>
      <c r="BS1338">
        <v>0</v>
      </c>
      <c r="BT1338">
        <v>0</v>
      </c>
      <c r="BU1338" s="17">
        <v>0</v>
      </c>
      <c r="BV1338">
        <v>0</v>
      </c>
      <c r="BW1338">
        <v>0</v>
      </c>
      <c r="BX1338">
        <v>0</v>
      </c>
      <c r="BY1338" s="17">
        <v>1</v>
      </c>
      <c r="BZ1338">
        <v>0</v>
      </c>
      <c r="CA1338">
        <v>0</v>
      </c>
      <c r="CB1338">
        <v>0</v>
      </c>
      <c r="CC1338">
        <v>0</v>
      </c>
      <c r="CD1338" s="17">
        <v>0</v>
      </c>
      <c r="CE1338">
        <v>1</v>
      </c>
      <c r="CF1338">
        <v>0</v>
      </c>
      <c r="CG1338">
        <v>0</v>
      </c>
      <c r="CH1338">
        <v>0</v>
      </c>
      <c r="CI1338">
        <v>0</v>
      </c>
      <c r="CJ1338">
        <v>0</v>
      </c>
      <c r="CK1338">
        <v>1</v>
      </c>
      <c r="CL1338">
        <v>0</v>
      </c>
      <c r="CM1338">
        <v>0</v>
      </c>
      <c r="CN1338">
        <v>0</v>
      </c>
      <c r="CO1338">
        <v>0</v>
      </c>
      <c r="CP1338" s="17">
        <v>0</v>
      </c>
      <c r="CQ1338">
        <v>4.3029999999999999</v>
      </c>
      <c r="CR1338">
        <v>252</v>
      </c>
      <c r="CS1338">
        <v>1</v>
      </c>
      <c r="CT1338">
        <v>0</v>
      </c>
      <c r="CU1338">
        <v>31</v>
      </c>
      <c r="DA1338" s="33" t="s">
        <v>85</v>
      </c>
    </row>
    <row r="1339" spans="1:105" x14ac:dyDescent="0.25">
      <c r="A1339">
        <v>1338</v>
      </c>
      <c r="B1339">
        <v>85</v>
      </c>
      <c r="C1339" s="24" t="s">
        <v>4157</v>
      </c>
      <c r="D1339" s="12">
        <v>1.2</v>
      </c>
      <c r="E1339" s="13">
        <v>4.8</v>
      </c>
      <c r="F1339" s="7">
        <f t="shared" si="219"/>
        <v>0.25</v>
      </c>
      <c r="G1339" s="7">
        <f t="shared" si="211"/>
        <v>-3.5999999999999996</v>
      </c>
      <c r="H1339" s="15">
        <f t="shared" si="212"/>
        <v>6</v>
      </c>
      <c r="I1339" s="11">
        <f>IFERROR(F1339/SQRT(F1339^2+U1339), "X")</f>
        <v>1.0808537230561522E-3</v>
      </c>
      <c r="J1339" s="32">
        <f>IFERROR(SQRT((1-I1339^2)/U1339), "X")</f>
        <v>4.3234148922246087E-3</v>
      </c>
      <c r="K1339" s="32">
        <f t="shared" si="213"/>
        <v>231.29864353255513</v>
      </c>
      <c r="L1339" s="8">
        <v>0</v>
      </c>
      <c r="M1339" s="9">
        <v>1</v>
      </c>
      <c r="N1339" s="8">
        <v>0</v>
      </c>
      <c r="O1339" s="9">
        <v>0</v>
      </c>
      <c r="P1339" s="9">
        <v>0</v>
      </c>
      <c r="Q1339" s="9">
        <v>1</v>
      </c>
      <c r="R1339" s="9">
        <v>0</v>
      </c>
      <c r="S1339" s="8">
        <v>53502</v>
      </c>
      <c r="T1339" s="9">
        <v>2</v>
      </c>
      <c r="U1339" s="9">
        <f t="shared" si="214"/>
        <v>53499</v>
      </c>
      <c r="V1339" s="9">
        <f>COUNTIF(B:B,B1339)</f>
        <v>15</v>
      </c>
      <c r="W1339" s="7">
        <f t="shared" si="220"/>
        <v>6.21</v>
      </c>
      <c r="X1339" s="7">
        <f>BM1339-W1339-6</f>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21"/>
        <v>0.09</v>
      </c>
      <c r="AN1339" s="32">
        <f t="shared" si="221"/>
        <v>0.09</v>
      </c>
      <c r="AO1339" s="41">
        <v>0.91</v>
      </c>
      <c r="AP1339" s="17">
        <v>0.09</v>
      </c>
      <c r="AQ1339" s="32">
        <v>0.55000000000000004</v>
      </c>
      <c r="AR1339" s="39">
        <v>0.45</v>
      </c>
      <c r="AS1339" t="s">
        <v>98</v>
      </c>
      <c r="AT1339" s="39" t="s">
        <v>98</v>
      </c>
      <c r="AU1339">
        <v>0</v>
      </c>
      <c r="AV1339" s="17">
        <v>1</v>
      </c>
      <c r="AW1339" t="s">
        <v>98</v>
      </c>
      <c r="AX1339" s="17" t="s">
        <v>98</v>
      </c>
      <c r="AY1339" s="17" t="s">
        <v>329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0</v>
      </c>
      <c r="BR1339">
        <v>1</v>
      </c>
      <c r="BS1339">
        <v>0</v>
      </c>
      <c r="BT1339">
        <v>0</v>
      </c>
      <c r="BU1339" s="17">
        <v>0</v>
      </c>
      <c r="BV1339">
        <v>0</v>
      </c>
      <c r="BW1339">
        <v>0</v>
      </c>
      <c r="BX1339">
        <v>0</v>
      </c>
      <c r="BY1339" s="17">
        <v>1</v>
      </c>
      <c r="BZ1339">
        <v>0</v>
      </c>
      <c r="CA1339">
        <v>0</v>
      </c>
      <c r="CB1339">
        <v>0</v>
      </c>
      <c r="CC1339">
        <v>0</v>
      </c>
      <c r="CD1339" s="17">
        <v>0</v>
      </c>
      <c r="CE1339">
        <v>1</v>
      </c>
      <c r="CF1339">
        <v>0</v>
      </c>
      <c r="CG1339">
        <v>0</v>
      </c>
      <c r="CH1339">
        <v>0</v>
      </c>
      <c r="CI1339">
        <v>0</v>
      </c>
      <c r="CJ1339">
        <v>0</v>
      </c>
      <c r="CK1339">
        <v>1</v>
      </c>
      <c r="CL1339">
        <v>0</v>
      </c>
      <c r="CM1339">
        <v>0</v>
      </c>
      <c r="CN1339">
        <v>0</v>
      </c>
      <c r="CO1339">
        <v>0</v>
      </c>
      <c r="CP1339" s="17">
        <v>0</v>
      </c>
      <c r="CQ1339">
        <v>4.3029999999999999</v>
      </c>
      <c r="CR1339">
        <v>252</v>
      </c>
      <c r="CS1339">
        <v>1</v>
      </c>
      <c r="CT1339">
        <v>0</v>
      </c>
      <c r="CU1339">
        <v>31</v>
      </c>
      <c r="DA1339" s="33" t="s">
        <v>85</v>
      </c>
    </row>
    <row r="1340" spans="1:105" x14ac:dyDescent="0.25">
      <c r="A1340">
        <v>1339</v>
      </c>
      <c r="B1340">
        <v>85</v>
      </c>
      <c r="C1340" s="24" t="s">
        <v>4157</v>
      </c>
      <c r="D1340" s="12">
        <v>0.1</v>
      </c>
      <c r="E1340" s="13">
        <v>5.2</v>
      </c>
      <c r="F1340" s="7">
        <f t="shared" si="219"/>
        <v>1.9230769230769232E-2</v>
      </c>
      <c r="G1340" s="7">
        <f t="shared" si="211"/>
        <v>-5.1000000000000005</v>
      </c>
      <c r="H1340" s="15">
        <f t="shared" si="212"/>
        <v>5.3</v>
      </c>
      <c r="I1340" s="11">
        <f>IFERROR(F1340/SQRT(F1340^2+U1340), "X")</f>
        <v>8.3390066853823353E-5</v>
      </c>
      <c r="J1340" s="32">
        <f>IFERROR(SQRT((1-I1340^2)/U1340), "X")</f>
        <v>4.3362834763988143E-3</v>
      </c>
      <c r="K1340" s="32">
        <f t="shared" si="213"/>
        <v>230.61222944549684</v>
      </c>
      <c r="L1340" s="8">
        <v>0</v>
      </c>
      <c r="M1340" s="9">
        <v>1</v>
      </c>
      <c r="N1340" s="8">
        <v>0</v>
      </c>
      <c r="O1340" s="9">
        <v>0</v>
      </c>
      <c r="P1340" s="9">
        <v>0</v>
      </c>
      <c r="Q1340" s="9">
        <v>1</v>
      </c>
      <c r="R1340" s="9">
        <v>0</v>
      </c>
      <c r="S1340" s="8">
        <v>53186</v>
      </c>
      <c r="T1340" s="9">
        <v>3</v>
      </c>
      <c r="U1340" s="9">
        <f t="shared" si="214"/>
        <v>53182</v>
      </c>
      <c r="V1340" s="9">
        <f>COUNTIF(B:B,B1340)</f>
        <v>15</v>
      </c>
      <c r="W1340" s="7">
        <f t="shared" si="220"/>
        <v>6.21</v>
      </c>
      <c r="X1340" s="7">
        <f>BM1340-W1340-6</f>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21"/>
        <v>0.09</v>
      </c>
      <c r="AN1340" s="32">
        <f t="shared" si="221"/>
        <v>0.09</v>
      </c>
      <c r="AO1340" s="41">
        <v>0.91</v>
      </c>
      <c r="AP1340" s="17">
        <v>0.09</v>
      </c>
      <c r="AQ1340" s="32">
        <v>0.55000000000000004</v>
      </c>
      <c r="AR1340" s="39">
        <v>0.45</v>
      </c>
      <c r="AS1340" t="s">
        <v>98</v>
      </c>
      <c r="AT1340" s="39" t="s">
        <v>98</v>
      </c>
      <c r="AU1340">
        <v>0</v>
      </c>
      <c r="AV1340" s="17">
        <v>1</v>
      </c>
      <c r="AW1340" t="s">
        <v>98</v>
      </c>
      <c r="AX1340" s="17" t="s">
        <v>98</v>
      </c>
      <c r="AY1340" s="17" t="s">
        <v>329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0</v>
      </c>
      <c r="BR1340">
        <v>1</v>
      </c>
      <c r="BS1340">
        <v>0</v>
      </c>
      <c r="BT1340">
        <v>0</v>
      </c>
      <c r="BU1340" s="17">
        <v>0</v>
      </c>
      <c r="BV1340">
        <v>0</v>
      </c>
      <c r="BW1340">
        <v>0</v>
      </c>
      <c r="BX1340">
        <v>0</v>
      </c>
      <c r="BY1340" s="17">
        <v>1</v>
      </c>
      <c r="BZ1340">
        <v>0</v>
      </c>
      <c r="CA1340">
        <v>0</v>
      </c>
      <c r="CB1340">
        <v>0</v>
      </c>
      <c r="CC1340">
        <v>0</v>
      </c>
      <c r="CD1340" s="17">
        <v>0</v>
      </c>
      <c r="CE1340">
        <v>1</v>
      </c>
      <c r="CF1340">
        <v>0</v>
      </c>
      <c r="CG1340">
        <v>0</v>
      </c>
      <c r="CH1340">
        <v>0</v>
      </c>
      <c r="CI1340">
        <v>0</v>
      </c>
      <c r="CJ1340">
        <v>0</v>
      </c>
      <c r="CK1340">
        <v>1</v>
      </c>
      <c r="CL1340">
        <v>0</v>
      </c>
      <c r="CM1340">
        <v>0</v>
      </c>
      <c r="CN1340">
        <v>0</v>
      </c>
      <c r="CO1340">
        <v>0</v>
      </c>
      <c r="CP1340" s="17">
        <v>0</v>
      </c>
      <c r="CQ1340">
        <v>4.3029999999999999</v>
      </c>
      <c r="CR1340">
        <v>252</v>
      </c>
      <c r="CS1340">
        <v>1</v>
      </c>
      <c r="CT1340">
        <v>0</v>
      </c>
      <c r="CU1340">
        <v>31</v>
      </c>
      <c r="DA1340" s="33" t="s">
        <v>85</v>
      </c>
    </row>
    <row r="1341" spans="1:105" x14ac:dyDescent="0.25">
      <c r="A1341">
        <v>1340</v>
      </c>
      <c r="B1341">
        <v>85</v>
      </c>
      <c r="C1341" s="24" t="s">
        <v>4157</v>
      </c>
      <c r="D1341" s="12">
        <v>3.4</v>
      </c>
      <c r="E1341" s="13">
        <v>6.7</v>
      </c>
      <c r="F1341" s="7">
        <f t="shared" si="219"/>
        <v>0.5074626865671642</v>
      </c>
      <c r="G1341" s="7">
        <f t="shared" si="211"/>
        <v>-3.3000000000000003</v>
      </c>
      <c r="H1341" s="15">
        <f t="shared" si="212"/>
        <v>10.1</v>
      </c>
      <c r="I1341" s="11">
        <f>IFERROR(F1341/SQRT(F1341^2+U1341), "X")</f>
        <v>2.1622118775231468E-3</v>
      </c>
      <c r="J1341" s="32">
        <f>IFERROR(SQRT((1-I1341^2)/U1341), "X")</f>
        <v>4.2608292880603194E-3</v>
      </c>
      <c r="K1341" s="32">
        <f t="shared" si="213"/>
        <v>234.69609608678678</v>
      </c>
      <c r="L1341" s="8">
        <v>0</v>
      </c>
      <c r="M1341" s="9">
        <v>1</v>
      </c>
      <c r="N1341" s="8">
        <v>0</v>
      </c>
      <c r="O1341" s="9">
        <v>0</v>
      </c>
      <c r="P1341" s="9">
        <v>0</v>
      </c>
      <c r="Q1341" s="9">
        <v>1</v>
      </c>
      <c r="R1341" s="9">
        <v>0</v>
      </c>
      <c r="S1341" s="8">
        <v>55088</v>
      </c>
      <c r="T1341" s="9">
        <v>5</v>
      </c>
      <c r="U1341" s="9">
        <f t="shared" si="214"/>
        <v>55082</v>
      </c>
      <c r="V1341" s="9">
        <f>COUNTIF(B:B,B1341)</f>
        <v>15</v>
      </c>
      <c r="W1341" s="7">
        <f t="shared" si="220"/>
        <v>6.21</v>
      </c>
      <c r="X1341" s="7">
        <f>BM1341-W1341-6</f>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21"/>
        <v>0.09</v>
      </c>
      <c r="AN1341" s="32">
        <f t="shared" si="221"/>
        <v>0.09</v>
      </c>
      <c r="AO1341" s="41">
        <v>0.91</v>
      </c>
      <c r="AP1341" s="17">
        <v>0.09</v>
      </c>
      <c r="AQ1341" s="32">
        <v>0.55000000000000004</v>
      </c>
      <c r="AR1341" s="39">
        <v>0.45</v>
      </c>
      <c r="AS1341" t="s">
        <v>98</v>
      </c>
      <c r="AT1341" s="39" t="s">
        <v>98</v>
      </c>
      <c r="AU1341">
        <v>0</v>
      </c>
      <c r="AV1341" s="17">
        <v>1</v>
      </c>
      <c r="AW1341" t="s">
        <v>98</v>
      </c>
      <c r="AX1341" s="17" t="s">
        <v>98</v>
      </c>
      <c r="AY1341" s="17" t="s">
        <v>329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0</v>
      </c>
      <c r="BR1341">
        <v>1</v>
      </c>
      <c r="BS1341">
        <v>0</v>
      </c>
      <c r="BT1341">
        <v>0</v>
      </c>
      <c r="BU1341" s="17">
        <v>0</v>
      </c>
      <c r="BV1341">
        <v>0</v>
      </c>
      <c r="BW1341">
        <v>0</v>
      </c>
      <c r="BX1341">
        <v>0</v>
      </c>
      <c r="BY1341" s="17">
        <v>1</v>
      </c>
      <c r="BZ1341">
        <v>0</v>
      </c>
      <c r="CA1341">
        <v>0</v>
      </c>
      <c r="CB1341">
        <v>0</v>
      </c>
      <c r="CC1341">
        <v>0</v>
      </c>
      <c r="CD1341" s="17">
        <v>0</v>
      </c>
      <c r="CE1341">
        <v>1</v>
      </c>
      <c r="CF1341">
        <v>0</v>
      </c>
      <c r="CG1341">
        <v>0</v>
      </c>
      <c r="CH1341">
        <v>0</v>
      </c>
      <c r="CI1341">
        <v>0</v>
      </c>
      <c r="CJ1341">
        <v>0</v>
      </c>
      <c r="CK1341">
        <v>1</v>
      </c>
      <c r="CL1341">
        <v>0</v>
      </c>
      <c r="CM1341">
        <v>0</v>
      </c>
      <c r="CN1341">
        <v>0</v>
      </c>
      <c r="CO1341">
        <v>0</v>
      </c>
      <c r="CP1341" s="17">
        <v>0</v>
      </c>
      <c r="CQ1341">
        <v>4.3029999999999999</v>
      </c>
      <c r="CR1341">
        <v>252</v>
      </c>
      <c r="CS1341">
        <v>1</v>
      </c>
      <c r="CT1341">
        <v>0</v>
      </c>
      <c r="CU1341">
        <v>31</v>
      </c>
      <c r="DA1341" s="33" t="s">
        <v>85</v>
      </c>
    </row>
    <row r="1342" spans="1:105" x14ac:dyDescent="0.25">
      <c r="A1342">
        <v>1341</v>
      </c>
      <c r="B1342">
        <v>85</v>
      </c>
      <c r="C1342" s="24" t="s">
        <v>4157</v>
      </c>
      <c r="D1342" s="12">
        <v>7.2</v>
      </c>
      <c r="E1342" s="13">
        <v>5</v>
      </c>
      <c r="F1342" s="7">
        <f t="shared" si="219"/>
        <v>1.44</v>
      </c>
      <c r="G1342" s="7">
        <f t="shared" si="211"/>
        <v>2.2000000000000002</v>
      </c>
      <c r="H1342" s="15">
        <f t="shared" si="212"/>
        <v>12.2</v>
      </c>
      <c r="I1342" s="11">
        <f>IFERROR(F1342/SQRT(F1342^2+U1342), "X")</f>
        <v>6.1353816498241178E-3</v>
      </c>
      <c r="J1342" s="32">
        <f>IFERROR(SQRT((1-I1342^2)/U1342), "X")</f>
        <v>4.2606817012667483E-3</v>
      </c>
      <c r="K1342" s="32">
        <f t="shared" si="213"/>
        <v>234.70422578215332</v>
      </c>
      <c r="L1342" s="8">
        <v>0</v>
      </c>
      <c r="M1342" s="9">
        <v>1</v>
      </c>
      <c r="N1342" s="8">
        <v>0</v>
      </c>
      <c r="O1342" s="9">
        <v>0</v>
      </c>
      <c r="P1342" s="9">
        <v>0</v>
      </c>
      <c r="Q1342" s="9">
        <v>1</v>
      </c>
      <c r="R1342" s="9">
        <v>0</v>
      </c>
      <c r="S1342" s="8">
        <v>55088</v>
      </c>
      <c r="T1342" s="9">
        <v>3</v>
      </c>
      <c r="U1342" s="9">
        <f t="shared" si="214"/>
        <v>55084</v>
      </c>
      <c r="V1342" s="9">
        <f>COUNTIF(B:B,B1342)</f>
        <v>15</v>
      </c>
      <c r="W1342" s="7">
        <f t="shared" si="220"/>
        <v>6.21</v>
      </c>
      <c r="X1342" s="7">
        <f>BM1342-W1342-6</f>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21"/>
        <v>0.09</v>
      </c>
      <c r="AN1342" s="32">
        <f t="shared" si="221"/>
        <v>0.09</v>
      </c>
      <c r="AO1342" s="41">
        <v>0.91</v>
      </c>
      <c r="AP1342" s="17">
        <v>0.09</v>
      </c>
      <c r="AQ1342" s="32">
        <v>0.55000000000000004</v>
      </c>
      <c r="AR1342" s="39">
        <v>0.45</v>
      </c>
      <c r="AS1342" t="s">
        <v>98</v>
      </c>
      <c r="AT1342" s="39" t="s">
        <v>98</v>
      </c>
      <c r="AU1342">
        <v>0</v>
      </c>
      <c r="AV1342" s="17">
        <v>1</v>
      </c>
      <c r="AW1342" t="s">
        <v>98</v>
      </c>
      <c r="AX1342" s="17" t="s">
        <v>98</v>
      </c>
      <c r="AY1342" s="17" t="s">
        <v>329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0</v>
      </c>
      <c r="BR1342">
        <v>1</v>
      </c>
      <c r="BS1342">
        <v>0</v>
      </c>
      <c r="BT1342">
        <v>0</v>
      </c>
      <c r="BU1342" s="17">
        <v>0</v>
      </c>
      <c r="BV1342">
        <v>0</v>
      </c>
      <c r="BW1342">
        <v>0</v>
      </c>
      <c r="BX1342">
        <v>0</v>
      </c>
      <c r="BY1342" s="17">
        <v>1</v>
      </c>
      <c r="BZ1342">
        <v>0</v>
      </c>
      <c r="CA1342">
        <v>0</v>
      </c>
      <c r="CB1342">
        <v>0</v>
      </c>
      <c r="CC1342">
        <v>0</v>
      </c>
      <c r="CD1342" s="17">
        <v>0</v>
      </c>
      <c r="CE1342">
        <v>1</v>
      </c>
      <c r="CF1342">
        <v>0</v>
      </c>
      <c r="CG1342">
        <v>0</v>
      </c>
      <c r="CH1342">
        <v>0</v>
      </c>
      <c r="CI1342">
        <v>0</v>
      </c>
      <c r="CJ1342">
        <v>0</v>
      </c>
      <c r="CK1342">
        <v>0</v>
      </c>
      <c r="CL1342">
        <v>0</v>
      </c>
      <c r="CM1342">
        <v>0</v>
      </c>
      <c r="CN1342">
        <v>0</v>
      </c>
      <c r="CO1342">
        <v>0</v>
      </c>
      <c r="CP1342" s="17">
        <v>0</v>
      </c>
      <c r="CQ1342">
        <v>4.3029999999999999</v>
      </c>
      <c r="CR1342">
        <v>252</v>
      </c>
      <c r="CS1342">
        <v>1</v>
      </c>
      <c r="CT1342">
        <v>0</v>
      </c>
      <c r="CU1342">
        <v>31</v>
      </c>
      <c r="DA1342" s="33" t="s">
        <v>85</v>
      </c>
    </row>
    <row r="1343" spans="1:105" x14ac:dyDescent="0.25">
      <c r="A1343">
        <v>1342</v>
      </c>
      <c r="B1343">
        <v>86</v>
      </c>
      <c r="C1343" s="24" t="s">
        <v>4162</v>
      </c>
      <c r="D1343" s="12">
        <v>8.1329403363969099</v>
      </c>
      <c r="E1343" s="13">
        <v>0.24097600996731591</v>
      </c>
      <c r="F1343" s="7">
        <v>33.75</v>
      </c>
      <c r="G1343" s="7">
        <f t="shared" si="211"/>
        <v>7.8919643264295942</v>
      </c>
      <c r="H1343" s="15">
        <f t="shared" si="212"/>
        <v>8.3739163463642257</v>
      </c>
      <c r="I1343" s="11">
        <f>IFERROR(F1343/SQRT(F1343^2+U1343), "X")</f>
        <v>0.26154098862750297</v>
      </c>
      <c r="J1343" s="32">
        <f>IFERROR(SQRT((1-I1343^2)/U1343), "X")</f>
        <v>7.7493626260000878E-3</v>
      </c>
      <c r="K1343" s="32">
        <f t="shared" si="213"/>
        <v>129.0428707833176</v>
      </c>
      <c r="L1343" s="8">
        <v>1</v>
      </c>
      <c r="M1343" s="9">
        <v>0</v>
      </c>
      <c r="N1343" s="8">
        <v>0</v>
      </c>
      <c r="O1343" s="9">
        <v>0</v>
      </c>
      <c r="P1343" s="9">
        <v>0</v>
      </c>
      <c r="Q1343" s="9">
        <v>1</v>
      </c>
      <c r="R1343" s="9">
        <v>0</v>
      </c>
      <c r="S1343" s="8">
        <v>15523</v>
      </c>
      <c r="T1343" s="9">
        <v>9</v>
      </c>
      <c r="U1343" s="9">
        <f t="shared" si="214"/>
        <v>15513</v>
      </c>
      <c r="V1343" s="9">
        <f>COUNTIF(B:B,B1343)</f>
        <v>7</v>
      </c>
      <c r="W1343" s="7">
        <f t="shared" ref="W1343:W1349" si="222">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23">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v>0.17299999999999999</v>
      </c>
      <c r="BM1343" s="90">
        <f>W1343+X1343+6</f>
        <v>28.459999999999997</v>
      </c>
      <c r="BN1343">
        <v>1</v>
      </c>
      <c r="BO1343">
        <v>0</v>
      </c>
      <c r="BP1343">
        <v>0</v>
      </c>
      <c r="BQ1343">
        <v>0</v>
      </c>
      <c r="BR1343">
        <v>0</v>
      </c>
      <c r="BS1343">
        <v>0</v>
      </c>
      <c r="BT1343">
        <v>0</v>
      </c>
      <c r="BU1343" s="17">
        <v>0</v>
      </c>
      <c r="BV1343">
        <v>0</v>
      </c>
      <c r="BW1343">
        <v>0</v>
      </c>
      <c r="BX1343">
        <v>0</v>
      </c>
      <c r="BY1343" s="17">
        <v>1</v>
      </c>
      <c r="BZ1343">
        <v>0</v>
      </c>
      <c r="CA1343">
        <v>0</v>
      </c>
      <c r="CB1343">
        <v>0</v>
      </c>
      <c r="CC1343">
        <v>0</v>
      </c>
      <c r="CD1343" s="17">
        <v>0</v>
      </c>
      <c r="CE1343">
        <v>0</v>
      </c>
      <c r="CF1343">
        <v>0</v>
      </c>
      <c r="CG1343">
        <v>1</v>
      </c>
      <c r="CH1343">
        <v>1</v>
      </c>
      <c r="CI1343">
        <v>0</v>
      </c>
      <c r="CJ1343">
        <v>0</v>
      </c>
      <c r="CK1343">
        <v>0</v>
      </c>
      <c r="CL1343">
        <v>0</v>
      </c>
      <c r="CM1343">
        <v>0</v>
      </c>
      <c r="CN1343">
        <v>0</v>
      </c>
      <c r="CO1343">
        <v>0</v>
      </c>
      <c r="CP1343" s="17">
        <v>0</v>
      </c>
      <c r="CQ1343">
        <v>0.29799999999999999</v>
      </c>
      <c r="CR1343">
        <v>88</v>
      </c>
      <c r="CS1343">
        <v>1</v>
      </c>
      <c r="CT1343">
        <v>0</v>
      </c>
      <c r="CU1343">
        <v>12</v>
      </c>
      <c r="DA1343" s="33" t="s">
        <v>85</v>
      </c>
    </row>
    <row r="1344" spans="1:105" x14ac:dyDescent="0.25">
      <c r="A1344">
        <v>1343</v>
      </c>
      <c r="B1344">
        <v>86</v>
      </c>
      <c r="C1344" s="24" t="s">
        <v>4162</v>
      </c>
      <c r="D1344" s="12">
        <v>6.7846826330989263</v>
      </c>
      <c r="E1344" s="13">
        <v>0.15902827749286491</v>
      </c>
      <c r="F1344" s="7">
        <v>42.663372452130943</v>
      </c>
      <c r="G1344" s="7">
        <f t="shared" si="211"/>
        <v>6.625654355606061</v>
      </c>
      <c r="H1344" s="15">
        <f t="shared" si="212"/>
        <v>6.9437109105917916</v>
      </c>
      <c r="I1344" s="11">
        <f>IFERROR(F1344/SQRT(F1344^2+U1344), "X")</f>
        <v>0.32405316507561005</v>
      </c>
      <c r="J1344" s="32">
        <f>IFERROR(SQRT((1-I1344^2)/U1344), "X")</f>
        <v>7.5955824973565648E-3</v>
      </c>
      <c r="K1344" s="32">
        <f t="shared" si="213"/>
        <v>131.655472157405</v>
      </c>
      <c r="L1344" s="8">
        <v>1</v>
      </c>
      <c r="M1344" s="9">
        <v>0</v>
      </c>
      <c r="N1344" s="8">
        <v>0</v>
      </c>
      <c r="O1344" s="9">
        <v>0</v>
      </c>
      <c r="P1344" s="9">
        <v>0</v>
      </c>
      <c r="Q1344" s="9">
        <v>1</v>
      </c>
      <c r="R1344" s="9">
        <v>0</v>
      </c>
      <c r="S1344" s="8">
        <v>15523</v>
      </c>
      <c r="T1344" s="9">
        <v>9</v>
      </c>
      <c r="U1344" s="9">
        <f t="shared" si="214"/>
        <v>15513</v>
      </c>
      <c r="V1344" s="9">
        <f>COUNTIF(B:B,B1344)</f>
        <v>7</v>
      </c>
      <c r="W1344" s="7">
        <f t="shared" si="222"/>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23"/>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v>0.17299999999999999</v>
      </c>
      <c r="BM1344" s="90">
        <f>W1344+X1344+6</f>
        <v>28.459999999999997</v>
      </c>
      <c r="BN1344">
        <v>1</v>
      </c>
      <c r="BO1344">
        <v>0</v>
      </c>
      <c r="BP1344">
        <v>0</v>
      </c>
      <c r="BQ1344">
        <v>0</v>
      </c>
      <c r="BR1344">
        <v>0</v>
      </c>
      <c r="BS1344">
        <v>0</v>
      </c>
      <c r="BT1344">
        <v>0</v>
      </c>
      <c r="BU1344" s="17">
        <v>0</v>
      </c>
      <c r="BV1344">
        <v>0</v>
      </c>
      <c r="BW1344">
        <v>0</v>
      </c>
      <c r="BX1344">
        <v>0</v>
      </c>
      <c r="BY1344" s="17">
        <v>1</v>
      </c>
      <c r="BZ1344">
        <v>0</v>
      </c>
      <c r="CA1344">
        <v>0</v>
      </c>
      <c r="CB1344">
        <v>0</v>
      </c>
      <c r="CC1344">
        <v>0</v>
      </c>
      <c r="CD1344" s="17">
        <v>0</v>
      </c>
      <c r="CE1344">
        <v>0</v>
      </c>
      <c r="CF1344">
        <v>0</v>
      </c>
      <c r="CG1344">
        <v>1</v>
      </c>
      <c r="CH1344">
        <v>1</v>
      </c>
      <c r="CI1344">
        <v>0</v>
      </c>
      <c r="CJ1344">
        <v>0</v>
      </c>
      <c r="CK1344">
        <v>0</v>
      </c>
      <c r="CL1344">
        <v>0</v>
      </c>
      <c r="CM1344">
        <v>0</v>
      </c>
      <c r="CN1344">
        <v>0</v>
      </c>
      <c r="CO1344">
        <v>0</v>
      </c>
      <c r="CP1344" s="17">
        <v>0</v>
      </c>
      <c r="CQ1344">
        <v>0.29799999999999999</v>
      </c>
      <c r="CR1344">
        <v>88</v>
      </c>
      <c r="CS1344">
        <v>1</v>
      </c>
      <c r="CT1344">
        <v>0</v>
      </c>
      <c r="CU1344">
        <v>12</v>
      </c>
      <c r="DA1344" s="33" t="s">
        <v>85</v>
      </c>
    </row>
    <row r="1345" spans="1:105" x14ac:dyDescent="0.25">
      <c r="A1345">
        <v>1344</v>
      </c>
      <c r="B1345">
        <v>86</v>
      </c>
      <c r="C1345" s="24" t="s">
        <v>4162</v>
      </c>
      <c r="D1345" s="12">
        <v>7.3742237934721233</v>
      </c>
      <c r="E1345" s="13">
        <v>0.1407441597965722</v>
      </c>
      <c r="F1345" s="7">
        <v>52.394527802294803</v>
      </c>
      <c r="G1345" s="7">
        <f t="shared" si="211"/>
        <v>7.2334796336755511</v>
      </c>
      <c r="H1345" s="15">
        <f t="shared" si="212"/>
        <v>7.5149679532686955</v>
      </c>
      <c r="I1345" s="11">
        <f>IFERROR(F1345/SQRT(F1345^2+U1345), "X")</f>
        <v>0.38775473579956049</v>
      </c>
      <c r="J1345" s="32">
        <f>IFERROR(SQRT((1-I1345^2)/U1345), "X")</f>
        <v>7.4006723996580693E-3</v>
      </c>
      <c r="K1345" s="32">
        <f t="shared" si="213"/>
        <v>135.12285722121717</v>
      </c>
      <c r="L1345" s="8">
        <v>1</v>
      </c>
      <c r="M1345" s="9">
        <v>0</v>
      </c>
      <c r="N1345" s="8">
        <v>0</v>
      </c>
      <c r="O1345" s="9">
        <v>0</v>
      </c>
      <c r="P1345" s="9">
        <v>0</v>
      </c>
      <c r="Q1345" s="9">
        <v>1</v>
      </c>
      <c r="R1345" s="9">
        <v>0</v>
      </c>
      <c r="S1345" s="8">
        <v>15523</v>
      </c>
      <c r="T1345" s="9">
        <v>9</v>
      </c>
      <c r="U1345" s="9">
        <f t="shared" si="214"/>
        <v>15513</v>
      </c>
      <c r="V1345" s="9">
        <f>COUNTIF(B:B,B1345)</f>
        <v>7</v>
      </c>
      <c r="W1345" s="7">
        <f t="shared" si="222"/>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23"/>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v>0.17299999999999999</v>
      </c>
      <c r="BM1345" s="90">
        <f>W1345+X1345+6</f>
        <v>28.459999999999997</v>
      </c>
      <c r="BN1345">
        <v>1</v>
      </c>
      <c r="BO1345">
        <v>0</v>
      </c>
      <c r="BP1345">
        <v>0</v>
      </c>
      <c r="BQ1345">
        <v>0</v>
      </c>
      <c r="BR1345">
        <v>0</v>
      </c>
      <c r="BS1345">
        <v>0</v>
      </c>
      <c r="BT1345">
        <v>0</v>
      </c>
      <c r="BU1345" s="17">
        <v>0</v>
      </c>
      <c r="BV1345">
        <v>0</v>
      </c>
      <c r="BW1345">
        <v>0</v>
      </c>
      <c r="BX1345">
        <v>0</v>
      </c>
      <c r="BY1345" s="17">
        <v>1</v>
      </c>
      <c r="BZ1345">
        <v>0</v>
      </c>
      <c r="CA1345">
        <v>0</v>
      </c>
      <c r="CB1345">
        <v>0</v>
      </c>
      <c r="CC1345">
        <v>0</v>
      </c>
      <c r="CD1345" s="17">
        <v>0</v>
      </c>
      <c r="CE1345">
        <v>0</v>
      </c>
      <c r="CF1345">
        <v>0</v>
      </c>
      <c r="CG1345">
        <v>1</v>
      </c>
      <c r="CH1345">
        <v>1</v>
      </c>
      <c r="CI1345">
        <v>0</v>
      </c>
      <c r="CJ1345">
        <v>0</v>
      </c>
      <c r="CK1345">
        <v>0</v>
      </c>
      <c r="CL1345">
        <v>0</v>
      </c>
      <c r="CM1345">
        <v>0</v>
      </c>
      <c r="CN1345">
        <v>0</v>
      </c>
      <c r="CO1345">
        <v>0</v>
      </c>
      <c r="CP1345" s="17">
        <v>0</v>
      </c>
      <c r="CQ1345">
        <v>0.29799999999999999</v>
      </c>
      <c r="CR1345">
        <v>88</v>
      </c>
      <c r="CS1345">
        <v>1</v>
      </c>
      <c r="CT1345">
        <v>0</v>
      </c>
      <c r="CU1345">
        <v>12</v>
      </c>
      <c r="DA1345" s="33" t="s">
        <v>85</v>
      </c>
    </row>
    <row r="1346" spans="1:105" x14ac:dyDescent="0.25">
      <c r="A1346">
        <v>1345</v>
      </c>
      <c r="B1346">
        <v>86</v>
      </c>
      <c r="C1346" s="24" t="s">
        <v>4162</v>
      </c>
      <c r="D1346" s="12">
        <v>7.2535433382302061</v>
      </c>
      <c r="E1346" s="13">
        <v>0.17384199887637741</v>
      </c>
      <c r="F1346" s="7">
        <v>41.724919093851128</v>
      </c>
      <c r="G1346" s="7">
        <f t="shared" ref="G1346:G1409" si="224">D1346-E1346</f>
        <v>7.0797013393538286</v>
      </c>
      <c r="H1346" s="15">
        <f t="shared" ref="H1346:H1409" si="225">D1346+E1346</f>
        <v>7.4273853371065837</v>
      </c>
      <c r="I1346" s="11">
        <f>IFERROR(F1346/SQRT(F1346^2+U1346), "X")</f>
        <v>0.31765156410505013</v>
      </c>
      <c r="J1346" s="32">
        <f>IFERROR(SQRT((1-I1346^2)/U1346), "X")</f>
        <v>7.6129941292531218E-3</v>
      </c>
      <c r="K1346" s="32">
        <f t="shared" ref="K1346:K1409" si="226">IFERROR(1/J1346, "X")</f>
        <v>131.35436373942215</v>
      </c>
      <c r="L1346" s="8">
        <v>1</v>
      </c>
      <c r="M1346" s="9">
        <v>0</v>
      </c>
      <c r="N1346" s="8">
        <v>0</v>
      </c>
      <c r="O1346" s="9">
        <v>0</v>
      </c>
      <c r="P1346" s="9">
        <v>0</v>
      </c>
      <c r="Q1346" s="9">
        <v>1</v>
      </c>
      <c r="R1346" s="9">
        <v>0</v>
      </c>
      <c r="S1346" s="8">
        <v>15523</v>
      </c>
      <c r="T1346" s="9">
        <v>9</v>
      </c>
      <c r="U1346" s="9">
        <f t="shared" ref="U1346:U1409" si="227">S1346-T1346-1</f>
        <v>15513</v>
      </c>
      <c r="V1346" s="9">
        <f>COUNTIF(B:B,B1346)</f>
        <v>7</v>
      </c>
      <c r="W1346" s="7">
        <f t="shared" si="222"/>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23"/>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v>0.17299999999999999</v>
      </c>
      <c r="BM1346" s="90">
        <f>W1346+X1346+6</f>
        <v>28.459999999999997</v>
      </c>
      <c r="BN1346">
        <v>1</v>
      </c>
      <c r="BO1346">
        <v>0</v>
      </c>
      <c r="BP1346">
        <v>0</v>
      </c>
      <c r="BQ1346">
        <v>0</v>
      </c>
      <c r="BR1346">
        <v>0</v>
      </c>
      <c r="BS1346">
        <v>0</v>
      </c>
      <c r="BT1346">
        <v>0</v>
      </c>
      <c r="BU1346" s="17">
        <v>0</v>
      </c>
      <c r="BV1346">
        <v>0</v>
      </c>
      <c r="BW1346">
        <v>0</v>
      </c>
      <c r="BX1346">
        <v>0</v>
      </c>
      <c r="BY1346" s="17">
        <v>1</v>
      </c>
      <c r="BZ1346">
        <v>0</v>
      </c>
      <c r="CA1346">
        <v>0</v>
      </c>
      <c r="CB1346">
        <v>0</v>
      </c>
      <c r="CC1346">
        <v>0</v>
      </c>
      <c r="CD1346" s="17">
        <v>0</v>
      </c>
      <c r="CE1346">
        <v>0</v>
      </c>
      <c r="CF1346">
        <v>0</v>
      </c>
      <c r="CG1346">
        <v>1</v>
      </c>
      <c r="CH1346">
        <v>1</v>
      </c>
      <c r="CI1346">
        <v>0</v>
      </c>
      <c r="CJ1346">
        <v>0</v>
      </c>
      <c r="CK1346">
        <v>0</v>
      </c>
      <c r="CL1346">
        <v>0</v>
      </c>
      <c r="CM1346">
        <v>0</v>
      </c>
      <c r="CN1346">
        <v>0</v>
      </c>
      <c r="CO1346">
        <v>0</v>
      </c>
      <c r="CP1346" s="17">
        <v>0</v>
      </c>
      <c r="CQ1346">
        <v>0.29799999999999999</v>
      </c>
      <c r="CR1346">
        <v>88</v>
      </c>
      <c r="CS1346">
        <v>1</v>
      </c>
      <c r="CT1346">
        <v>0</v>
      </c>
      <c r="CU1346">
        <v>12</v>
      </c>
      <c r="DA1346" s="33" t="s">
        <v>85</v>
      </c>
    </row>
    <row r="1347" spans="1:105" x14ac:dyDescent="0.25">
      <c r="A1347">
        <v>1346</v>
      </c>
      <c r="B1347">
        <v>86</v>
      </c>
      <c r="C1347" s="24" t="s">
        <v>4162</v>
      </c>
      <c r="D1347" s="12">
        <v>8.332866971988139</v>
      </c>
      <c r="E1347" s="13">
        <v>0.1434368603637188</v>
      </c>
      <c r="F1347" s="7">
        <v>58.094320740555411</v>
      </c>
      <c r="G1347" s="7">
        <f t="shared" si="224"/>
        <v>8.1894301116244197</v>
      </c>
      <c r="H1347" s="15">
        <f t="shared" si="225"/>
        <v>8.4763038323518582</v>
      </c>
      <c r="I1347" s="11">
        <f>IFERROR(F1347/SQRT(F1347^2+U1347), "X")</f>
        <v>0.42270877629828463</v>
      </c>
      <c r="J1347" s="32">
        <f>IFERROR(SQRT((1-I1347^2)/U1347), "X")</f>
        <v>7.2762495698343432E-3</v>
      </c>
      <c r="K1347" s="32">
        <f t="shared" si="226"/>
        <v>137.43343880696037</v>
      </c>
      <c r="L1347" s="8">
        <v>1</v>
      </c>
      <c r="M1347" s="9">
        <v>0</v>
      </c>
      <c r="N1347" s="8">
        <v>0</v>
      </c>
      <c r="O1347" s="9">
        <v>0</v>
      </c>
      <c r="P1347" s="9">
        <v>0</v>
      </c>
      <c r="Q1347" s="9">
        <v>1</v>
      </c>
      <c r="R1347" s="9">
        <v>0</v>
      </c>
      <c r="S1347" s="8">
        <v>15523</v>
      </c>
      <c r="T1347" s="9">
        <v>9</v>
      </c>
      <c r="U1347" s="9">
        <f t="shared" si="227"/>
        <v>15513</v>
      </c>
      <c r="V1347" s="9">
        <f>COUNTIF(B:B,B1347)</f>
        <v>7</v>
      </c>
      <c r="W1347" s="7">
        <f t="shared" si="222"/>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23"/>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v>0.17299999999999999</v>
      </c>
      <c r="BM1347" s="90">
        <f>W1347+X1347+6</f>
        <v>28.459999999999997</v>
      </c>
      <c r="BN1347">
        <v>1</v>
      </c>
      <c r="BO1347">
        <v>0</v>
      </c>
      <c r="BP1347">
        <v>0</v>
      </c>
      <c r="BQ1347">
        <v>0</v>
      </c>
      <c r="BR1347">
        <v>0</v>
      </c>
      <c r="BS1347">
        <v>0</v>
      </c>
      <c r="BT1347">
        <v>0</v>
      </c>
      <c r="BU1347" s="17">
        <v>0</v>
      </c>
      <c r="BV1347">
        <v>0</v>
      </c>
      <c r="BW1347">
        <v>0</v>
      </c>
      <c r="BX1347">
        <v>0</v>
      </c>
      <c r="BY1347" s="17">
        <v>1</v>
      </c>
      <c r="BZ1347">
        <v>0</v>
      </c>
      <c r="CA1347">
        <v>0</v>
      </c>
      <c r="CB1347">
        <v>0</v>
      </c>
      <c r="CC1347">
        <v>0</v>
      </c>
      <c r="CD1347" s="17">
        <v>0</v>
      </c>
      <c r="CE1347">
        <v>0</v>
      </c>
      <c r="CF1347">
        <v>0</v>
      </c>
      <c r="CG1347">
        <v>1</v>
      </c>
      <c r="CH1347">
        <v>1</v>
      </c>
      <c r="CI1347">
        <v>0</v>
      </c>
      <c r="CJ1347">
        <v>0</v>
      </c>
      <c r="CK1347">
        <v>0</v>
      </c>
      <c r="CL1347">
        <v>0</v>
      </c>
      <c r="CM1347">
        <v>0</v>
      </c>
      <c r="CN1347">
        <v>0</v>
      </c>
      <c r="CO1347">
        <v>0</v>
      </c>
      <c r="CP1347" s="17">
        <v>0</v>
      </c>
      <c r="CQ1347">
        <v>0.29799999999999999</v>
      </c>
      <c r="CR1347">
        <v>88</v>
      </c>
      <c r="CS1347">
        <v>1</v>
      </c>
      <c r="CT1347">
        <v>0</v>
      </c>
      <c r="CU1347">
        <v>12</v>
      </c>
      <c r="DA1347" s="33" t="s">
        <v>85</v>
      </c>
    </row>
    <row r="1348" spans="1:105" x14ac:dyDescent="0.25">
      <c r="A1348">
        <v>1347</v>
      </c>
      <c r="B1348">
        <v>86</v>
      </c>
      <c r="C1348" s="24" t="s">
        <v>4162</v>
      </c>
      <c r="D1348" s="12">
        <v>7.8196202278534077</v>
      </c>
      <c r="E1348" s="13">
        <v>0.1594087710877731</v>
      </c>
      <c r="F1348" s="7">
        <v>49.05388940955951</v>
      </c>
      <c r="G1348" s="7">
        <f t="shared" si="224"/>
        <v>7.6602114567656345</v>
      </c>
      <c r="H1348" s="15">
        <f t="shared" si="225"/>
        <v>7.9790289989411809</v>
      </c>
      <c r="I1348" s="11">
        <f>IFERROR(F1348/SQRT(F1348^2+U1348), "X")</f>
        <v>0.36644864532338606</v>
      </c>
      <c r="J1348" s="32">
        <f>IFERROR(SQRT((1-I1348^2)/U1348), "X")</f>
        <v>7.4703280358432364E-3</v>
      </c>
      <c r="K1348" s="32">
        <f t="shared" si="226"/>
        <v>133.86293014201243</v>
      </c>
      <c r="L1348" s="8">
        <v>1</v>
      </c>
      <c r="M1348" s="9">
        <v>0</v>
      </c>
      <c r="N1348" s="8">
        <v>0</v>
      </c>
      <c r="O1348" s="9">
        <v>0</v>
      </c>
      <c r="P1348" s="9">
        <v>0</v>
      </c>
      <c r="Q1348" s="9">
        <v>1</v>
      </c>
      <c r="R1348" s="9">
        <v>0</v>
      </c>
      <c r="S1348" s="8">
        <v>15523</v>
      </c>
      <c r="T1348" s="9">
        <v>9</v>
      </c>
      <c r="U1348" s="9">
        <f t="shared" si="227"/>
        <v>15513</v>
      </c>
      <c r="V1348" s="9">
        <f>COUNTIF(B:B,B1348)</f>
        <v>7</v>
      </c>
      <c r="W1348" s="7">
        <f t="shared" si="222"/>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23"/>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v>0.17299999999999999</v>
      </c>
      <c r="BM1348" s="90">
        <f>W1348+X1348+6</f>
        <v>28.459999999999997</v>
      </c>
      <c r="BN1348">
        <v>1</v>
      </c>
      <c r="BO1348">
        <v>0</v>
      </c>
      <c r="BP1348">
        <v>0</v>
      </c>
      <c r="BQ1348">
        <v>0</v>
      </c>
      <c r="BR1348">
        <v>0</v>
      </c>
      <c r="BS1348">
        <v>0</v>
      </c>
      <c r="BT1348">
        <v>0</v>
      </c>
      <c r="BU1348" s="17">
        <v>0</v>
      </c>
      <c r="BV1348">
        <v>0</v>
      </c>
      <c r="BW1348">
        <v>0</v>
      </c>
      <c r="BX1348">
        <v>0</v>
      </c>
      <c r="BY1348" s="17">
        <v>1</v>
      </c>
      <c r="BZ1348">
        <v>0</v>
      </c>
      <c r="CA1348">
        <v>0</v>
      </c>
      <c r="CB1348">
        <v>0</v>
      </c>
      <c r="CC1348">
        <v>0</v>
      </c>
      <c r="CD1348" s="17">
        <v>0</v>
      </c>
      <c r="CE1348">
        <v>0</v>
      </c>
      <c r="CF1348">
        <v>0</v>
      </c>
      <c r="CG1348">
        <v>1</v>
      </c>
      <c r="CH1348">
        <v>1</v>
      </c>
      <c r="CI1348">
        <v>0</v>
      </c>
      <c r="CJ1348">
        <v>0</v>
      </c>
      <c r="CK1348">
        <v>0</v>
      </c>
      <c r="CL1348">
        <v>0</v>
      </c>
      <c r="CM1348">
        <v>0</v>
      </c>
      <c r="CN1348">
        <v>0</v>
      </c>
      <c r="CO1348">
        <v>0</v>
      </c>
      <c r="CP1348" s="17">
        <v>0</v>
      </c>
      <c r="CQ1348">
        <v>0.29799999999999999</v>
      </c>
      <c r="CR1348">
        <v>88</v>
      </c>
      <c r="CS1348">
        <v>1</v>
      </c>
      <c r="CT1348">
        <v>0</v>
      </c>
      <c r="CU1348">
        <v>12</v>
      </c>
      <c r="DA1348" s="33" t="s">
        <v>85</v>
      </c>
    </row>
    <row r="1349" spans="1:105" x14ac:dyDescent="0.25">
      <c r="A1349">
        <v>1348</v>
      </c>
      <c r="B1349">
        <v>86</v>
      </c>
      <c r="C1349" s="24" t="s">
        <v>4162</v>
      </c>
      <c r="D1349" s="12">
        <v>6.9187182530897173</v>
      </c>
      <c r="E1349" s="13">
        <v>0.19597749184273899</v>
      </c>
      <c r="F1349" s="7">
        <v>35.30363710666122</v>
      </c>
      <c r="G1349" s="7">
        <f t="shared" si="224"/>
        <v>6.7227407612469783</v>
      </c>
      <c r="H1349" s="15">
        <f t="shared" si="225"/>
        <v>7.1146957449324564</v>
      </c>
      <c r="I1349" s="11">
        <f>IFERROR(F1349/SQRT(F1349^2+U1349), "X")</f>
        <v>0.27270362213194799</v>
      </c>
      <c r="J1349" s="32">
        <f>IFERROR(SQRT((1-I1349^2)/U1349), "X")</f>
        <v>7.7245191850358452E-3</v>
      </c>
      <c r="K1349" s="32">
        <f t="shared" si="226"/>
        <v>129.45789583087941</v>
      </c>
      <c r="L1349" s="8">
        <v>1</v>
      </c>
      <c r="M1349" s="9">
        <v>0</v>
      </c>
      <c r="N1349" s="8">
        <v>0</v>
      </c>
      <c r="O1349" s="9">
        <v>0</v>
      </c>
      <c r="P1349" s="9">
        <v>0</v>
      </c>
      <c r="Q1349" s="9">
        <v>1</v>
      </c>
      <c r="R1349" s="9">
        <v>0</v>
      </c>
      <c r="S1349" s="8">
        <v>15523</v>
      </c>
      <c r="T1349" s="9">
        <v>9</v>
      </c>
      <c r="U1349" s="9">
        <f t="shared" si="227"/>
        <v>15513</v>
      </c>
      <c r="V1349" s="9">
        <f>COUNTIF(B:B,B1349)</f>
        <v>7</v>
      </c>
      <c r="W1349" s="7">
        <f t="shared" si="222"/>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23"/>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v>0.17299999999999999</v>
      </c>
      <c r="BM1349" s="90">
        <f>W1349+X1349+6</f>
        <v>28.459999999999997</v>
      </c>
      <c r="BN1349">
        <v>1</v>
      </c>
      <c r="BO1349">
        <v>0</v>
      </c>
      <c r="BP1349">
        <v>0</v>
      </c>
      <c r="BQ1349">
        <v>0</v>
      </c>
      <c r="BR1349">
        <v>0</v>
      </c>
      <c r="BS1349">
        <v>0</v>
      </c>
      <c r="BT1349">
        <v>0</v>
      </c>
      <c r="BU1349" s="17">
        <v>0</v>
      </c>
      <c r="BV1349">
        <v>0</v>
      </c>
      <c r="BW1349">
        <v>0</v>
      </c>
      <c r="BX1349">
        <v>0</v>
      </c>
      <c r="BY1349" s="17">
        <v>1</v>
      </c>
      <c r="BZ1349">
        <v>0</v>
      </c>
      <c r="CA1349">
        <v>0</v>
      </c>
      <c r="CB1349">
        <v>0</v>
      </c>
      <c r="CC1349">
        <v>0</v>
      </c>
      <c r="CD1349" s="17">
        <v>0</v>
      </c>
      <c r="CE1349">
        <v>0</v>
      </c>
      <c r="CF1349">
        <v>0</v>
      </c>
      <c r="CG1349">
        <v>1</v>
      </c>
      <c r="CH1349">
        <v>1</v>
      </c>
      <c r="CI1349">
        <v>0</v>
      </c>
      <c r="CJ1349">
        <v>0</v>
      </c>
      <c r="CK1349">
        <v>0</v>
      </c>
      <c r="CL1349">
        <v>0</v>
      </c>
      <c r="CM1349">
        <v>0</v>
      </c>
      <c r="CN1349">
        <v>0</v>
      </c>
      <c r="CO1349">
        <v>0</v>
      </c>
      <c r="CP1349" s="17">
        <v>0</v>
      </c>
      <c r="CQ1349">
        <v>0.29799999999999999</v>
      </c>
      <c r="CR1349">
        <v>88</v>
      </c>
      <c r="CS1349">
        <v>1</v>
      </c>
      <c r="CT1349">
        <v>0</v>
      </c>
      <c r="CU1349">
        <v>12</v>
      </c>
      <c r="DA1349" s="33" t="s">
        <v>85</v>
      </c>
    </row>
    <row r="1350" spans="1:105" x14ac:dyDescent="0.25">
      <c r="A1350">
        <v>1349</v>
      </c>
      <c r="B1350">
        <v>87</v>
      </c>
      <c r="C1350" s="24" t="s">
        <v>4182</v>
      </c>
      <c r="D1350" s="12">
        <v>7.76</v>
      </c>
      <c r="E1350" s="13">
        <v>6.2E-2</v>
      </c>
      <c r="F1350" s="7">
        <f t="shared" ref="F1350:F1372" si="228">D1350/E1350</f>
        <v>125.16129032258064</v>
      </c>
      <c r="G1350" s="7">
        <f t="shared" si="224"/>
        <v>7.6979999999999995</v>
      </c>
      <c r="H1350" s="15">
        <f t="shared" si="225"/>
        <v>7.8220000000000001</v>
      </c>
      <c r="I1350" s="11">
        <f>IFERROR(F1350/SQRT(F1350^2+U1350), "X")</f>
        <v>0.45316968574624261</v>
      </c>
      <c r="J1350" s="32">
        <f>IFERROR(SQRT((1-I1350^2)/U1350), "X")</f>
        <v>3.6206856335395674E-3</v>
      </c>
      <c r="K1350" s="32">
        <f t="shared" si="226"/>
        <v>276.19078296571251</v>
      </c>
      <c r="L1350" s="8">
        <v>1</v>
      </c>
      <c r="M1350" s="9">
        <v>0</v>
      </c>
      <c r="N1350" s="8">
        <v>0</v>
      </c>
      <c r="O1350" s="9">
        <v>0</v>
      </c>
      <c r="P1350" s="9">
        <v>1</v>
      </c>
      <c r="Q1350" s="9">
        <v>0</v>
      </c>
      <c r="R1350" s="9">
        <v>0</v>
      </c>
      <c r="S1350" s="8">
        <v>60633</v>
      </c>
      <c r="T1350" s="9">
        <v>16</v>
      </c>
      <c r="U1350" s="9">
        <f t="shared" si="227"/>
        <v>60616</v>
      </c>
      <c r="V1350" s="9">
        <f>COUNTIF(B:B,B1350)</f>
        <v>23</v>
      </c>
      <c r="W1350" s="7">
        <v>9</v>
      </c>
      <c r="X1350" s="7">
        <f>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29">1*((1-$AK1350)/4)</f>
        <v>0.16999999999999998</v>
      </c>
      <c r="AM1350" s="32">
        <f t="shared" ref="AM1350:AM1372" si="230">2*((1-$AK1350)/4)</f>
        <v>0.33999999999999997</v>
      </c>
      <c r="AN1350" s="32">
        <f t="shared" ref="AN1350:AN1372" si="23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v>0</v>
      </c>
      <c r="BU1350" s="17">
        <v>0</v>
      </c>
      <c r="BV1350">
        <v>0</v>
      </c>
      <c r="BW1350">
        <v>0</v>
      </c>
      <c r="BX1350">
        <v>0</v>
      </c>
      <c r="BY1350" s="17">
        <v>1</v>
      </c>
      <c r="BZ1350">
        <v>0</v>
      </c>
      <c r="CA1350">
        <v>0</v>
      </c>
      <c r="CB1350">
        <v>0</v>
      </c>
      <c r="CC1350">
        <v>0</v>
      </c>
      <c r="CD1350" s="17">
        <v>0</v>
      </c>
      <c r="CE1350">
        <v>0</v>
      </c>
      <c r="CF1350">
        <v>0</v>
      </c>
      <c r="CG1350">
        <v>0</v>
      </c>
      <c r="CH1350">
        <v>0</v>
      </c>
      <c r="CI1350">
        <v>0</v>
      </c>
      <c r="CJ1350">
        <v>0</v>
      </c>
      <c r="CK1350">
        <v>0</v>
      </c>
      <c r="CL1350">
        <v>0</v>
      </c>
      <c r="CM1350">
        <v>0</v>
      </c>
      <c r="CN1350">
        <v>0</v>
      </c>
      <c r="CO1350">
        <v>1</v>
      </c>
      <c r="CP1350" s="17">
        <v>0</v>
      </c>
      <c r="CQ1350">
        <v>3.0070000000000001</v>
      </c>
      <c r="CR1350">
        <v>2852</v>
      </c>
      <c r="CS1350">
        <v>1</v>
      </c>
      <c r="CT1350">
        <v>0</v>
      </c>
      <c r="CU1350">
        <v>22</v>
      </c>
      <c r="DA1350" s="33" t="s">
        <v>85</v>
      </c>
    </row>
    <row r="1351" spans="1:105" x14ac:dyDescent="0.25">
      <c r="A1351">
        <v>1350</v>
      </c>
      <c r="B1351">
        <v>87</v>
      </c>
      <c r="C1351" s="24" t="s">
        <v>4182</v>
      </c>
      <c r="D1351" s="12">
        <v>7.77</v>
      </c>
      <c r="E1351" s="13">
        <v>6.2100000000000002E-2</v>
      </c>
      <c r="F1351" s="7">
        <f t="shared" si="228"/>
        <v>125.12077294685989</v>
      </c>
      <c r="G1351" s="7">
        <f t="shared" si="224"/>
        <v>7.7078999999999995</v>
      </c>
      <c r="H1351" s="15">
        <f t="shared" si="225"/>
        <v>7.8320999999999996</v>
      </c>
      <c r="I1351" s="11">
        <f>IFERROR(F1351/SQRT(F1351^2+U1351), "X")</f>
        <v>0.45354990861657513</v>
      </c>
      <c r="J1351" s="32">
        <f>IFERROR(SQRT((1-I1351^2)/U1351), "X")</f>
        <v>3.6248969530359486E-3</v>
      </c>
      <c r="K1351" s="32">
        <f t="shared" si="226"/>
        <v>275.86991105015363</v>
      </c>
      <c r="L1351" s="8">
        <v>1</v>
      </c>
      <c r="M1351" s="9">
        <v>0</v>
      </c>
      <c r="N1351" s="8">
        <v>0</v>
      </c>
      <c r="O1351" s="9">
        <v>0</v>
      </c>
      <c r="P1351" s="9">
        <v>1</v>
      </c>
      <c r="Q1351" s="9">
        <v>0</v>
      </c>
      <c r="R1351" s="9">
        <v>0</v>
      </c>
      <c r="S1351" s="8">
        <v>60466</v>
      </c>
      <c r="T1351" s="9">
        <v>16</v>
      </c>
      <c r="U1351" s="9">
        <f t="shared" si="227"/>
        <v>60449</v>
      </c>
      <c r="V1351" s="9">
        <f>COUNTIF(B:B,B1351)</f>
        <v>23</v>
      </c>
      <c r="W1351" s="7">
        <v>9</v>
      </c>
      <c r="X1351" s="7">
        <f>BM1351-W1351-6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29"/>
        <v>0.16999999999999998</v>
      </c>
      <c r="AM1351" s="32">
        <f t="shared" si="230"/>
        <v>0.33999999999999997</v>
      </c>
      <c r="AN1351" s="32">
        <f t="shared" si="23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v>0</v>
      </c>
      <c r="BU1351" s="17">
        <v>0</v>
      </c>
      <c r="BV1351">
        <v>0</v>
      </c>
      <c r="BW1351">
        <v>0</v>
      </c>
      <c r="BX1351">
        <v>0</v>
      </c>
      <c r="BY1351" s="17">
        <v>1</v>
      </c>
      <c r="BZ1351">
        <v>0</v>
      </c>
      <c r="CA1351">
        <v>0</v>
      </c>
      <c r="CB1351">
        <v>0</v>
      </c>
      <c r="CC1351">
        <v>0</v>
      </c>
      <c r="CD1351" s="17">
        <v>0</v>
      </c>
      <c r="CE1351">
        <v>0</v>
      </c>
      <c r="CF1351">
        <v>0</v>
      </c>
      <c r="CG1351">
        <v>0</v>
      </c>
      <c r="CH1351">
        <v>0</v>
      </c>
      <c r="CI1351">
        <v>0</v>
      </c>
      <c r="CJ1351">
        <v>0</v>
      </c>
      <c r="CK1351">
        <v>0</v>
      </c>
      <c r="CL1351">
        <v>0</v>
      </c>
      <c r="CM1351">
        <v>0</v>
      </c>
      <c r="CN1351">
        <v>0</v>
      </c>
      <c r="CO1351">
        <v>1</v>
      </c>
      <c r="CP1351" s="17">
        <v>0</v>
      </c>
      <c r="CQ1351">
        <v>3.0070000000000001</v>
      </c>
      <c r="CR1351">
        <v>2852</v>
      </c>
      <c r="CS1351">
        <v>1</v>
      </c>
      <c r="CT1351">
        <v>0</v>
      </c>
      <c r="CU1351">
        <v>22</v>
      </c>
      <c r="DA1351" s="33" t="s">
        <v>85</v>
      </c>
    </row>
    <row r="1352" spans="1:105" x14ac:dyDescent="0.25">
      <c r="A1352">
        <v>1351</v>
      </c>
      <c r="B1352">
        <v>87</v>
      </c>
      <c r="C1352" s="24" t="s">
        <v>4182</v>
      </c>
      <c r="D1352" s="12">
        <v>7.67</v>
      </c>
      <c r="E1352" s="13">
        <v>6.4600000000000005E-2</v>
      </c>
      <c r="F1352" s="7">
        <f t="shared" si="228"/>
        <v>118.73065015479875</v>
      </c>
      <c r="G1352" s="7">
        <f t="shared" si="224"/>
        <v>7.6053999999999995</v>
      </c>
      <c r="H1352" s="15">
        <f t="shared" si="225"/>
        <v>7.7346000000000004</v>
      </c>
      <c r="I1352" s="11">
        <f>IFERROR(F1352/SQRT(F1352^2+U1352), "X")</f>
        <v>0.4512680675336197</v>
      </c>
      <c r="J1352" s="32">
        <f>IFERROR(SQRT((1-I1352^2)/U1352), "X")</f>
        <v>3.8007714684057154E-3</v>
      </c>
      <c r="K1352" s="32">
        <f t="shared" si="226"/>
        <v>263.10447979116816</v>
      </c>
      <c r="L1352" s="8">
        <v>1</v>
      </c>
      <c r="M1352" s="9">
        <v>0</v>
      </c>
      <c r="N1352" s="8">
        <v>0</v>
      </c>
      <c r="O1352" s="9">
        <v>0</v>
      </c>
      <c r="P1352" s="9">
        <v>1</v>
      </c>
      <c r="Q1352" s="9">
        <v>0</v>
      </c>
      <c r="R1352" s="9">
        <v>0</v>
      </c>
      <c r="S1352" s="8">
        <v>55144</v>
      </c>
      <c r="T1352" s="9">
        <v>16</v>
      </c>
      <c r="U1352" s="9">
        <f t="shared" si="227"/>
        <v>55127</v>
      </c>
      <c r="V1352" s="9">
        <f>COUNTIF(B:B,B1352)</f>
        <v>23</v>
      </c>
      <c r="W1352" s="7">
        <v>9</v>
      </c>
      <c r="X1352" s="7">
        <f>BM1352-W1352-6</f>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29"/>
        <v>0.16999999999999998</v>
      </c>
      <c r="AM1352" s="32">
        <f t="shared" si="230"/>
        <v>0.33999999999999997</v>
      </c>
      <c r="AN1352" s="32">
        <f t="shared" si="23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v>0</v>
      </c>
      <c r="BU1352" s="17">
        <v>0</v>
      </c>
      <c r="BV1352">
        <v>0</v>
      </c>
      <c r="BW1352">
        <v>0</v>
      </c>
      <c r="BX1352">
        <v>0</v>
      </c>
      <c r="BY1352" s="17">
        <v>1</v>
      </c>
      <c r="BZ1352">
        <v>0</v>
      </c>
      <c r="CA1352">
        <v>0</v>
      </c>
      <c r="CB1352">
        <v>0</v>
      </c>
      <c r="CC1352">
        <v>0</v>
      </c>
      <c r="CD1352" s="17">
        <v>0</v>
      </c>
      <c r="CE1352">
        <v>0</v>
      </c>
      <c r="CF1352">
        <v>0</v>
      </c>
      <c r="CG1352">
        <v>0</v>
      </c>
      <c r="CH1352">
        <v>0</v>
      </c>
      <c r="CI1352">
        <v>0</v>
      </c>
      <c r="CJ1352">
        <v>0</v>
      </c>
      <c r="CK1352">
        <v>0</v>
      </c>
      <c r="CL1352">
        <v>0</v>
      </c>
      <c r="CM1352">
        <v>0</v>
      </c>
      <c r="CN1352">
        <v>0</v>
      </c>
      <c r="CO1352">
        <v>1</v>
      </c>
      <c r="CP1352" s="17">
        <v>1</v>
      </c>
      <c r="CQ1352">
        <v>3.0070000000000001</v>
      </c>
      <c r="CR1352">
        <v>2852</v>
      </c>
      <c r="CS1352">
        <v>1</v>
      </c>
      <c r="CT1352">
        <v>0</v>
      </c>
      <c r="CU1352">
        <v>22</v>
      </c>
      <c r="DA1352" s="33" t="s">
        <v>85</v>
      </c>
    </row>
    <row r="1353" spans="1:105" x14ac:dyDescent="0.25">
      <c r="A1353">
        <v>1352</v>
      </c>
      <c r="B1353">
        <v>87</v>
      </c>
      <c r="C1353" s="24" t="s">
        <v>4182</v>
      </c>
      <c r="D1353" s="12">
        <v>6.75</v>
      </c>
      <c r="E1353" s="13">
        <v>2.8</v>
      </c>
      <c r="F1353" s="7">
        <f t="shared" si="228"/>
        <v>2.410714285714286</v>
      </c>
      <c r="G1353" s="7">
        <f t="shared" si="224"/>
        <v>3.95</v>
      </c>
      <c r="H1353" s="15">
        <f t="shared" si="225"/>
        <v>9.5500000000000007</v>
      </c>
      <c r="I1353" s="11">
        <f>IFERROR(F1353/SQRT(F1353^2+U1353), "X")</f>
        <v>9.7910954963445745E-3</v>
      </c>
      <c r="J1353" s="32">
        <f>IFERROR(SQRT((1-I1353^2)/U1353), "X")</f>
        <v>4.0614914651503414E-3</v>
      </c>
      <c r="K1353" s="32">
        <f t="shared" si="226"/>
        <v>246.21497018533898</v>
      </c>
      <c r="L1353" s="8">
        <v>1</v>
      </c>
      <c r="M1353" s="9">
        <v>0</v>
      </c>
      <c r="N1353" s="8">
        <v>0</v>
      </c>
      <c r="O1353" s="9">
        <v>0</v>
      </c>
      <c r="P1353" s="9">
        <v>1</v>
      </c>
      <c r="Q1353" s="9">
        <v>0</v>
      </c>
      <c r="R1353" s="9">
        <v>0</v>
      </c>
      <c r="S1353" s="8">
        <v>60633</v>
      </c>
      <c r="T1353" s="9">
        <v>16</v>
      </c>
      <c r="U1353" s="9">
        <f t="shared" si="227"/>
        <v>60616</v>
      </c>
      <c r="V1353" s="9">
        <f>COUNTIF(B:B,B1353)</f>
        <v>23</v>
      </c>
      <c r="W1353" s="7">
        <v>9</v>
      </c>
      <c r="X1353" s="7">
        <f>BM1353-W1353-6</f>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29"/>
        <v>0.16999999999999998</v>
      </c>
      <c r="AM1353" s="32">
        <f t="shared" si="230"/>
        <v>0.33999999999999997</v>
      </c>
      <c r="AN1353" s="32">
        <f t="shared" si="23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0</v>
      </c>
      <c r="BR1353">
        <v>1</v>
      </c>
      <c r="BS1353">
        <v>0</v>
      </c>
      <c r="BT1353">
        <v>0</v>
      </c>
      <c r="BU1353" s="17">
        <v>0</v>
      </c>
      <c r="BV1353">
        <v>0</v>
      </c>
      <c r="BW1353">
        <v>0</v>
      </c>
      <c r="BX1353">
        <v>0</v>
      </c>
      <c r="BY1353" s="17">
        <v>1</v>
      </c>
      <c r="BZ1353">
        <v>0</v>
      </c>
      <c r="CA1353">
        <v>0</v>
      </c>
      <c r="CB1353">
        <v>0</v>
      </c>
      <c r="CC1353">
        <v>0</v>
      </c>
      <c r="CD1353" s="17">
        <v>1</v>
      </c>
      <c r="CE1353">
        <v>0</v>
      </c>
      <c r="CF1353">
        <v>0</v>
      </c>
      <c r="CG1353">
        <v>0</v>
      </c>
      <c r="CH1353">
        <v>0</v>
      </c>
      <c r="CI1353">
        <v>0</v>
      </c>
      <c r="CJ1353">
        <v>0</v>
      </c>
      <c r="CK1353">
        <v>0</v>
      </c>
      <c r="CL1353">
        <v>0</v>
      </c>
      <c r="CM1353">
        <v>0</v>
      </c>
      <c r="CN1353">
        <v>0</v>
      </c>
      <c r="CO1353">
        <v>1</v>
      </c>
      <c r="CP1353" s="17">
        <v>0</v>
      </c>
      <c r="CQ1353">
        <v>3.0070000000000001</v>
      </c>
      <c r="CR1353">
        <v>2852</v>
      </c>
      <c r="CS1353">
        <v>1</v>
      </c>
      <c r="CT1353">
        <v>0</v>
      </c>
      <c r="CU1353">
        <v>22</v>
      </c>
      <c r="DA1353" s="33" t="s">
        <v>85</v>
      </c>
    </row>
    <row r="1354" spans="1:105" x14ac:dyDescent="0.25">
      <c r="A1354">
        <v>1353</v>
      </c>
      <c r="B1354">
        <v>87</v>
      </c>
      <c r="C1354" s="24" t="s">
        <v>4182</v>
      </c>
      <c r="D1354" s="12">
        <v>8.09</v>
      </c>
      <c r="E1354" s="13">
        <v>2.72</v>
      </c>
      <c r="F1354" s="7">
        <f t="shared" si="228"/>
        <v>2.9742647058823528</v>
      </c>
      <c r="G1354" s="7">
        <f t="shared" si="224"/>
        <v>5.3699999999999992</v>
      </c>
      <c r="H1354" s="15">
        <f t="shared" si="225"/>
        <v>10.81</v>
      </c>
      <c r="I1354" s="11">
        <f>IFERROR(F1354/SQRT(F1354^2+U1354), "X")</f>
        <v>1.2096320400870456E-2</v>
      </c>
      <c r="J1354" s="32">
        <f>IFERROR(SQRT((1-I1354^2)/U1354), "X")</f>
        <v>4.066995239847669E-3</v>
      </c>
      <c r="K1354" s="32">
        <f t="shared" si="226"/>
        <v>245.88177291239109</v>
      </c>
      <c r="L1354" s="8">
        <v>1</v>
      </c>
      <c r="M1354" s="9">
        <v>0</v>
      </c>
      <c r="N1354" s="8">
        <v>0</v>
      </c>
      <c r="O1354" s="9">
        <v>0</v>
      </c>
      <c r="P1354" s="9">
        <v>1</v>
      </c>
      <c r="Q1354" s="9">
        <v>0</v>
      </c>
      <c r="R1354" s="9">
        <v>0</v>
      </c>
      <c r="S1354" s="8">
        <v>60466</v>
      </c>
      <c r="T1354" s="9">
        <v>16</v>
      </c>
      <c r="U1354" s="9">
        <f t="shared" si="227"/>
        <v>60449</v>
      </c>
      <c r="V1354" s="9">
        <f>COUNTIF(B:B,B1354)</f>
        <v>23</v>
      </c>
      <c r="W1354" s="7">
        <v>9</v>
      </c>
      <c r="X1354" s="7">
        <f>BM1354-W1354-6</f>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29"/>
        <v>0.16999999999999998</v>
      </c>
      <c r="AM1354" s="32">
        <f t="shared" si="230"/>
        <v>0.33999999999999997</v>
      </c>
      <c r="AN1354" s="32">
        <f t="shared" si="23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0</v>
      </c>
      <c r="BR1354">
        <v>1</v>
      </c>
      <c r="BS1354">
        <v>0</v>
      </c>
      <c r="BT1354">
        <v>0</v>
      </c>
      <c r="BU1354" s="17">
        <v>0</v>
      </c>
      <c r="BV1354">
        <v>0</v>
      </c>
      <c r="BW1354">
        <v>0</v>
      </c>
      <c r="BX1354">
        <v>0</v>
      </c>
      <c r="BY1354" s="17">
        <v>1</v>
      </c>
      <c r="BZ1354">
        <v>0</v>
      </c>
      <c r="CA1354">
        <v>0</v>
      </c>
      <c r="CB1354">
        <v>0</v>
      </c>
      <c r="CC1354">
        <v>0</v>
      </c>
      <c r="CD1354" s="17">
        <v>1</v>
      </c>
      <c r="CE1354">
        <v>0</v>
      </c>
      <c r="CF1354">
        <v>0</v>
      </c>
      <c r="CG1354">
        <v>0</v>
      </c>
      <c r="CH1354">
        <v>0</v>
      </c>
      <c r="CI1354">
        <v>0</v>
      </c>
      <c r="CJ1354">
        <v>0</v>
      </c>
      <c r="CK1354">
        <v>0</v>
      </c>
      <c r="CL1354">
        <v>0</v>
      </c>
      <c r="CM1354">
        <v>0</v>
      </c>
      <c r="CN1354">
        <v>0</v>
      </c>
      <c r="CO1354">
        <v>1</v>
      </c>
      <c r="CP1354" s="17">
        <v>0</v>
      </c>
      <c r="CQ1354">
        <v>3.0070000000000001</v>
      </c>
      <c r="CR1354">
        <v>2852</v>
      </c>
      <c r="CS1354">
        <v>1</v>
      </c>
      <c r="CT1354">
        <v>0</v>
      </c>
      <c r="CU1354">
        <v>22</v>
      </c>
      <c r="DA1354" s="33" t="s">
        <v>85</v>
      </c>
    </row>
    <row r="1355" spans="1:105" x14ac:dyDescent="0.25">
      <c r="A1355">
        <v>1354</v>
      </c>
      <c r="B1355">
        <v>87</v>
      </c>
      <c r="C1355" s="24" t="s">
        <v>4182</v>
      </c>
      <c r="D1355" s="12">
        <v>10.6</v>
      </c>
      <c r="E1355" s="13">
        <v>2.2200000000000002</v>
      </c>
      <c r="F1355" s="7">
        <f t="shared" si="228"/>
        <v>4.774774774774774</v>
      </c>
      <c r="G1355" s="7">
        <f t="shared" si="224"/>
        <v>8.379999999999999</v>
      </c>
      <c r="H1355" s="15">
        <f t="shared" si="225"/>
        <v>12.82</v>
      </c>
      <c r="I1355" s="11">
        <f>IFERROR(F1355/SQRT(F1355^2+U1355), "X")</f>
        <v>2.0332038617907406E-2</v>
      </c>
      <c r="J1355" s="32">
        <f>IFERROR(SQRT((1-I1355^2)/U1355), "X")</f>
        <v>4.25821940865608E-3</v>
      </c>
      <c r="K1355" s="32">
        <f t="shared" si="226"/>
        <v>234.83994224609626</v>
      </c>
      <c r="L1355" s="8">
        <v>1</v>
      </c>
      <c r="M1355" s="9">
        <v>0</v>
      </c>
      <c r="N1355" s="8">
        <v>0</v>
      </c>
      <c r="O1355" s="9">
        <v>0</v>
      </c>
      <c r="P1355" s="9">
        <v>1</v>
      </c>
      <c r="Q1355" s="9">
        <v>0</v>
      </c>
      <c r="R1355" s="9">
        <v>0</v>
      </c>
      <c r="S1355" s="8">
        <v>55144</v>
      </c>
      <c r="T1355" s="9">
        <v>16</v>
      </c>
      <c r="U1355" s="9">
        <f t="shared" si="227"/>
        <v>55127</v>
      </c>
      <c r="V1355" s="9">
        <f>COUNTIF(B:B,B1355)</f>
        <v>23</v>
      </c>
      <c r="W1355" s="7">
        <v>9</v>
      </c>
      <c r="X1355" s="7">
        <f>BM1355-W1355-6</f>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29"/>
        <v>0.16999999999999998</v>
      </c>
      <c r="AM1355" s="32">
        <f t="shared" si="230"/>
        <v>0.33999999999999997</v>
      </c>
      <c r="AN1355" s="32">
        <f t="shared" si="23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0</v>
      </c>
      <c r="BR1355">
        <v>1</v>
      </c>
      <c r="BS1355">
        <v>0</v>
      </c>
      <c r="BT1355">
        <v>0</v>
      </c>
      <c r="BU1355" s="17">
        <v>0</v>
      </c>
      <c r="BV1355">
        <v>0</v>
      </c>
      <c r="BW1355">
        <v>0</v>
      </c>
      <c r="BX1355">
        <v>0</v>
      </c>
      <c r="BY1355" s="17">
        <v>1</v>
      </c>
      <c r="BZ1355">
        <v>0</v>
      </c>
      <c r="CA1355">
        <v>0</v>
      </c>
      <c r="CB1355">
        <v>0</v>
      </c>
      <c r="CC1355">
        <v>0</v>
      </c>
      <c r="CD1355" s="17">
        <v>1</v>
      </c>
      <c r="CE1355">
        <v>0</v>
      </c>
      <c r="CF1355">
        <v>0</v>
      </c>
      <c r="CG1355">
        <v>0</v>
      </c>
      <c r="CH1355">
        <v>0</v>
      </c>
      <c r="CI1355">
        <v>0</v>
      </c>
      <c r="CJ1355">
        <v>0</v>
      </c>
      <c r="CK1355">
        <v>0</v>
      </c>
      <c r="CL1355">
        <v>0</v>
      </c>
      <c r="CM1355">
        <v>0</v>
      </c>
      <c r="CN1355">
        <v>0</v>
      </c>
      <c r="CO1355">
        <v>1</v>
      </c>
      <c r="CP1355" s="17">
        <v>1</v>
      </c>
      <c r="CQ1355">
        <v>3.0070000000000001</v>
      </c>
      <c r="CR1355">
        <v>2852</v>
      </c>
      <c r="CS1355">
        <v>1</v>
      </c>
      <c r="CT1355">
        <v>0</v>
      </c>
      <c r="CU1355">
        <v>22</v>
      </c>
      <c r="DA1355" s="33" t="s">
        <v>85</v>
      </c>
    </row>
    <row r="1356" spans="1:105" x14ac:dyDescent="0.25">
      <c r="A1356">
        <v>1355</v>
      </c>
      <c r="B1356">
        <v>87</v>
      </c>
      <c r="C1356" s="24" t="s">
        <v>4182</v>
      </c>
      <c r="D1356" s="12">
        <v>9.08</v>
      </c>
      <c r="E1356" s="13">
        <v>5.41</v>
      </c>
      <c r="F1356" s="7">
        <f t="shared" si="228"/>
        <v>1.6783733826247689</v>
      </c>
      <c r="G1356" s="7">
        <f t="shared" si="224"/>
        <v>3.67</v>
      </c>
      <c r="H1356" s="15">
        <f t="shared" si="225"/>
        <v>14.49</v>
      </c>
      <c r="I1356" s="11">
        <f>IFERROR(F1356/SQRT(F1356^2+U1356), "X")</f>
        <v>7.1481771720484956E-3</v>
      </c>
      <c r="J1356" s="32">
        <f>IFERROR(SQRT((1-I1356^2)/U1356), "X")</f>
        <v>4.2589910243152384E-3</v>
      </c>
      <c r="K1356" s="32">
        <f t="shared" si="226"/>
        <v>234.79739550772598</v>
      </c>
      <c r="L1356" s="8">
        <v>1</v>
      </c>
      <c r="M1356" s="9">
        <v>0</v>
      </c>
      <c r="N1356" s="8">
        <v>0</v>
      </c>
      <c r="O1356" s="9">
        <v>0</v>
      </c>
      <c r="P1356" s="9">
        <v>1</v>
      </c>
      <c r="Q1356" s="9">
        <v>0</v>
      </c>
      <c r="R1356" s="9">
        <v>0</v>
      </c>
      <c r="S1356" s="8">
        <v>55144</v>
      </c>
      <c r="T1356" s="9">
        <v>16</v>
      </c>
      <c r="U1356" s="9">
        <f t="shared" si="227"/>
        <v>55127</v>
      </c>
      <c r="V1356" s="9">
        <f>COUNTIF(B:B,B1356)</f>
        <v>23</v>
      </c>
      <c r="W1356" s="7">
        <v>9</v>
      </c>
      <c r="X1356" s="7">
        <f>BM1356-W1356-6</f>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29"/>
        <v>0.16999999999999998</v>
      </c>
      <c r="AM1356" s="32">
        <f t="shared" si="230"/>
        <v>0.33999999999999997</v>
      </c>
      <c r="AN1356" s="32">
        <f t="shared" si="23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0</v>
      </c>
      <c r="BR1356">
        <v>1</v>
      </c>
      <c r="BS1356">
        <v>0</v>
      </c>
      <c r="BT1356">
        <v>0</v>
      </c>
      <c r="BU1356" s="17">
        <v>0</v>
      </c>
      <c r="BV1356">
        <v>0</v>
      </c>
      <c r="BW1356">
        <v>0</v>
      </c>
      <c r="BX1356">
        <v>0</v>
      </c>
      <c r="BY1356" s="17">
        <v>1</v>
      </c>
      <c r="BZ1356">
        <v>0</v>
      </c>
      <c r="CA1356">
        <v>0</v>
      </c>
      <c r="CB1356">
        <v>0</v>
      </c>
      <c r="CC1356">
        <v>0</v>
      </c>
      <c r="CD1356" s="17">
        <v>1</v>
      </c>
      <c r="CE1356">
        <v>0</v>
      </c>
      <c r="CF1356">
        <v>0</v>
      </c>
      <c r="CG1356">
        <v>0</v>
      </c>
      <c r="CH1356">
        <v>0</v>
      </c>
      <c r="CI1356">
        <v>0</v>
      </c>
      <c r="CJ1356">
        <v>0</v>
      </c>
      <c r="CK1356">
        <v>0</v>
      </c>
      <c r="CL1356">
        <v>0</v>
      </c>
      <c r="CM1356">
        <v>0</v>
      </c>
      <c r="CN1356">
        <v>0</v>
      </c>
      <c r="CO1356">
        <v>1</v>
      </c>
      <c r="CP1356" s="17">
        <v>0</v>
      </c>
      <c r="CQ1356">
        <v>3.0070000000000001</v>
      </c>
      <c r="CR1356">
        <v>2852</v>
      </c>
      <c r="CS1356">
        <v>1</v>
      </c>
      <c r="CT1356">
        <v>0</v>
      </c>
      <c r="CU1356">
        <v>22</v>
      </c>
      <c r="DA1356" s="33" t="s">
        <v>85</v>
      </c>
    </row>
    <row r="1357" spans="1:105" x14ac:dyDescent="0.25">
      <c r="A1357">
        <v>1356</v>
      </c>
      <c r="B1357">
        <v>87</v>
      </c>
      <c r="C1357" s="24" t="s">
        <v>4182</v>
      </c>
      <c r="D1357" s="12">
        <v>7.52</v>
      </c>
      <c r="E1357" s="13">
        <v>3.38</v>
      </c>
      <c r="F1357" s="7">
        <f t="shared" si="228"/>
        <v>2.224852071005917</v>
      </c>
      <c r="G1357" s="7">
        <f t="shared" si="224"/>
        <v>4.1399999999999997</v>
      </c>
      <c r="H1357" s="15">
        <f t="shared" si="225"/>
        <v>10.899999999999999</v>
      </c>
      <c r="I1357" s="11">
        <f>IFERROR(F1357/SQRT(F1357^2+U1357), "X")</f>
        <v>9.0362819111091588E-3</v>
      </c>
      <c r="J1357" s="32">
        <f>IFERROR(SQRT((1-I1357^2)/U1357), "X")</f>
        <v>4.061520327067681E-3</v>
      </c>
      <c r="K1357" s="32">
        <f t="shared" si="226"/>
        <v>246.21322053605866</v>
      </c>
      <c r="L1357" s="8">
        <v>1</v>
      </c>
      <c r="M1357" s="9">
        <v>0</v>
      </c>
      <c r="N1357" s="8">
        <v>0</v>
      </c>
      <c r="O1357" s="9">
        <v>0</v>
      </c>
      <c r="P1357" s="9">
        <v>1</v>
      </c>
      <c r="Q1357" s="9">
        <v>0</v>
      </c>
      <c r="R1357" s="9">
        <v>0</v>
      </c>
      <c r="S1357" s="8">
        <v>60633</v>
      </c>
      <c r="T1357" s="9">
        <v>16</v>
      </c>
      <c r="U1357" s="9">
        <f t="shared" si="227"/>
        <v>60616</v>
      </c>
      <c r="V1357" s="9">
        <f>COUNTIF(B:B,B1357)</f>
        <v>23</v>
      </c>
      <c r="W1357" s="7">
        <v>9</v>
      </c>
      <c r="X1357" s="7">
        <f>BM1357-W1357-6</f>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29"/>
        <v>0.16999999999999998</v>
      </c>
      <c r="AM1357" s="32">
        <f t="shared" si="230"/>
        <v>0.33999999999999997</v>
      </c>
      <c r="AN1357" s="32">
        <f t="shared" si="23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0</v>
      </c>
      <c r="BR1357">
        <v>1</v>
      </c>
      <c r="BS1357">
        <v>0</v>
      </c>
      <c r="BT1357">
        <v>0</v>
      </c>
      <c r="BU1357" s="17">
        <v>0</v>
      </c>
      <c r="BV1357">
        <v>0</v>
      </c>
      <c r="BW1357">
        <v>0</v>
      </c>
      <c r="BX1357">
        <v>0</v>
      </c>
      <c r="BY1357" s="17">
        <v>1</v>
      </c>
      <c r="BZ1357">
        <v>0</v>
      </c>
      <c r="CA1357">
        <v>0</v>
      </c>
      <c r="CB1357">
        <v>0</v>
      </c>
      <c r="CC1357">
        <v>0</v>
      </c>
      <c r="CD1357" s="17">
        <v>1</v>
      </c>
      <c r="CE1357">
        <v>0</v>
      </c>
      <c r="CF1357">
        <v>0</v>
      </c>
      <c r="CG1357">
        <v>0</v>
      </c>
      <c r="CH1357">
        <v>0</v>
      </c>
      <c r="CI1357">
        <v>0</v>
      </c>
      <c r="CJ1357">
        <v>0</v>
      </c>
      <c r="CK1357">
        <v>0</v>
      </c>
      <c r="CL1357">
        <v>0</v>
      </c>
      <c r="CM1357">
        <v>0</v>
      </c>
      <c r="CN1357">
        <v>0</v>
      </c>
      <c r="CO1357">
        <v>1</v>
      </c>
      <c r="CP1357" s="17">
        <v>0</v>
      </c>
      <c r="CQ1357">
        <v>3.0070000000000001</v>
      </c>
      <c r="CR1357">
        <v>2852</v>
      </c>
      <c r="CS1357">
        <v>1</v>
      </c>
      <c r="CT1357">
        <v>0</v>
      </c>
      <c r="CU1357">
        <v>22</v>
      </c>
      <c r="DA1357" s="33" t="s">
        <v>85</v>
      </c>
    </row>
    <row r="1358" spans="1:105" x14ac:dyDescent="0.25">
      <c r="A1358">
        <v>1357</v>
      </c>
      <c r="B1358">
        <v>87</v>
      </c>
      <c r="C1358" s="24" t="s">
        <v>4182</v>
      </c>
      <c r="D1358" s="12">
        <v>8.6199999999999992</v>
      </c>
      <c r="E1358" s="13">
        <v>3.36</v>
      </c>
      <c r="F1358" s="7">
        <f t="shared" si="228"/>
        <v>2.5654761904761902</v>
      </c>
      <c r="G1358" s="7">
        <f t="shared" si="224"/>
        <v>5.26</v>
      </c>
      <c r="H1358" s="15">
        <f t="shared" si="225"/>
        <v>11.979999999999999</v>
      </c>
      <c r="I1358" s="11">
        <f>IFERROR(F1358/SQRT(F1358^2+U1358), "X")</f>
        <v>1.0433974870251501E-2</v>
      </c>
      <c r="J1358" s="32">
        <f>IFERROR(SQRT((1-I1358^2)/U1358), "X")</f>
        <v>4.0670714111421171E-3</v>
      </c>
      <c r="K1358" s="32">
        <f t="shared" si="226"/>
        <v>245.87716784623152</v>
      </c>
      <c r="L1358" s="8">
        <v>1</v>
      </c>
      <c r="M1358" s="9">
        <v>0</v>
      </c>
      <c r="N1358" s="8">
        <v>0</v>
      </c>
      <c r="O1358" s="9">
        <v>0</v>
      </c>
      <c r="P1358" s="9">
        <v>1</v>
      </c>
      <c r="Q1358" s="9">
        <v>0</v>
      </c>
      <c r="R1358" s="9">
        <v>0</v>
      </c>
      <c r="S1358" s="8">
        <v>60466</v>
      </c>
      <c r="T1358" s="9">
        <v>16</v>
      </c>
      <c r="U1358" s="9">
        <f t="shared" si="227"/>
        <v>60449</v>
      </c>
      <c r="V1358" s="9">
        <f>COUNTIF(B:B,B1358)</f>
        <v>23</v>
      </c>
      <c r="W1358" s="7">
        <v>9</v>
      </c>
      <c r="X1358" s="7">
        <f>BM1358-W1358-6</f>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29"/>
        <v>0.16999999999999998</v>
      </c>
      <c r="AM1358" s="32">
        <f t="shared" si="230"/>
        <v>0.33999999999999997</v>
      </c>
      <c r="AN1358" s="32">
        <f t="shared" si="23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0</v>
      </c>
      <c r="BR1358">
        <v>1</v>
      </c>
      <c r="BS1358">
        <v>0</v>
      </c>
      <c r="BT1358">
        <v>0</v>
      </c>
      <c r="BU1358" s="17">
        <v>0</v>
      </c>
      <c r="BV1358">
        <v>0</v>
      </c>
      <c r="BW1358">
        <v>0</v>
      </c>
      <c r="BX1358">
        <v>0</v>
      </c>
      <c r="BY1358" s="17">
        <v>1</v>
      </c>
      <c r="BZ1358">
        <v>0</v>
      </c>
      <c r="CA1358">
        <v>0</v>
      </c>
      <c r="CB1358">
        <v>0</v>
      </c>
      <c r="CC1358">
        <v>0</v>
      </c>
      <c r="CD1358" s="17">
        <v>1</v>
      </c>
      <c r="CE1358">
        <v>0</v>
      </c>
      <c r="CF1358">
        <v>0</v>
      </c>
      <c r="CG1358">
        <v>0</v>
      </c>
      <c r="CH1358">
        <v>0</v>
      </c>
      <c r="CI1358">
        <v>0</v>
      </c>
      <c r="CJ1358">
        <v>0</v>
      </c>
      <c r="CK1358">
        <v>0</v>
      </c>
      <c r="CL1358">
        <v>0</v>
      </c>
      <c r="CM1358">
        <v>0</v>
      </c>
      <c r="CN1358">
        <v>0</v>
      </c>
      <c r="CO1358">
        <v>1</v>
      </c>
      <c r="CP1358" s="17">
        <v>0</v>
      </c>
      <c r="CQ1358">
        <v>3.0070000000000001</v>
      </c>
      <c r="CR1358">
        <v>2852</v>
      </c>
      <c r="CS1358">
        <v>1</v>
      </c>
      <c r="CT1358">
        <v>0</v>
      </c>
      <c r="CU1358">
        <v>22</v>
      </c>
      <c r="DA1358" s="33" t="s">
        <v>85</v>
      </c>
    </row>
    <row r="1359" spans="1:105" x14ac:dyDescent="0.25">
      <c r="A1359">
        <v>1358</v>
      </c>
      <c r="B1359">
        <v>87</v>
      </c>
      <c r="C1359" s="24" t="s">
        <v>4182</v>
      </c>
      <c r="D1359" s="12">
        <v>10.4</v>
      </c>
      <c r="E1359" s="13">
        <v>3.04</v>
      </c>
      <c r="F1359" s="7">
        <f t="shared" si="228"/>
        <v>3.4210526315789473</v>
      </c>
      <c r="G1359" s="7">
        <f t="shared" si="224"/>
        <v>7.36</v>
      </c>
      <c r="H1359" s="15">
        <f t="shared" si="225"/>
        <v>13.440000000000001</v>
      </c>
      <c r="I1359" s="11">
        <f>IFERROR(F1359/SQRT(F1359^2+U1359), "X")</f>
        <v>1.4569058267522302E-2</v>
      </c>
      <c r="J1359" s="32">
        <f>IFERROR(SQRT((1-I1359^2)/U1359), "X")</f>
        <v>4.2586478012757506E-3</v>
      </c>
      <c r="K1359" s="32">
        <f t="shared" si="226"/>
        <v>234.81631885605401</v>
      </c>
      <c r="L1359" s="8">
        <v>1</v>
      </c>
      <c r="M1359" s="9">
        <v>0</v>
      </c>
      <c r="N1359" s="8">
        <v>0</v>
      </c>
      <c r="O1359" s="9">
        <v>0</v>
      </c>
      <c r="P1359" s="9">
        <v>1</v>
      </c>
      <c r="Q1359" s="9">
        <v>0</v>
      </c>
      <c r="R1359" s="9">
        <v>0</v>
      </c>
      <c r="S1359" s="8">
        <v>55144</v>
      </c>
      <c r="T1359" s="9">
        <v>16</v>
      </c>
      <c r="U1359" s="9">
        <f t="shared" si="227"/>
        <v>55127</v>
      </c>
      <c r="V1359" s="9">
        <f>COUNTIF(B:B,B1359)</f>
        <v>23</v>
      </c>
      <c r="W1359" s="7">
        <v>9</v>
      </c>
      <c r="X1359" s="7">
        <f>BM1359-W1359-6</f>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29"/>
        <v>0.16999999999999998</v>
      </c>
      <c r="AM1359" s="32">
        <f t="shared" si="230"/>
        <v>0.33999999999999997</v>
      </c>
      <c r="AN1359" s="32">
        <f t="shared" si="23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0</v>
      </c>
      <c r="BR1359">
        <v>1</v>
      </c>
      <c r="BS1359">
        <v>0</v>
      </c>
      <c r="BT1359">
        <v>0</v>
      </c>
      <c r="BU1359" s="17">
        <v>0</v>
      </c>
      <c r="BV1359">
        <v>0</v>
      </c>
      <c r="BW1359">
        <v>0</v>
      </c>
      <c r="BX1359">
        <v>0</v>
      </c>
      <c r="BY1359" s="17">
        <v>1</v>
      </c>
      <c r="BZ1359">
        <v>0</v>
      </c>
      <c r="CA1359">
        <v>0</v>
      </c>
      <c r="CB1359">
        <v>0</v>
      </c>
      <c r="CC1359">
        <v>0</v>
      </c>
      <c r="CD1359" s="17">
        <v>1</v>
      </c>
      <c r="CE1359">
        <v>0</v>
      </c>
      <c r="CF1359">
        <v>0</v>
      </c>
      <c r="CG1359">
        <v>0</v>
      </c>
      <c r="CH1359">
        <v>0</v>
      </c>
      <c r="CI1359">
        <v>0</v>
      </c>
      <c r="CJ1359">
        <v>0</v>
      </c>
      <c r="CK1359">
        <v>0</v>
      </c>
      <c r="CL1359">
        <v>0</v>
      </c>
      <c r="CM1359">
        <v>0</v>
      </c>
      <c r="CN1359">
        <v>0</v>
      </c>
      <c r="CO1359">
        <v>1</v>
      </c>
      <c r="CP1359" s="17">
        <v>1</v>
      </c>
      <c r="CQ1359">
        <v>3.0070000000000001</v>
      </c>
      <c r="CR1359">
        <v>2852</v>
      </c>
      <c r="CS1359">
        <v>1</v>
      </c>
      <c r="CT1359">
        <v>0</v>
      </c>
      <c r="CU1359">
        <v>22</v>
      </c>
      <c r="DA1359" s="33" t="s">
        <v>85</v>
      </c>
    </row>
    <row r="1360" spans="1:105" x14ac:dyDescent="0.25">
      <c r="A1360">
        <v>1359</v>
      </c>
      <c r="B1360">
        <v>87</v>
      </c>
      <c r="C1360" s="24" t="s">
        <v>4182</v>
      </c>
      <c r="D1360" s="12">
        <v>6.98</v>
      </c>
      <c r="E1360" s="13">
        <v>6.0100000000000001E-2</v>
      </c>
      <c r="F1360" s="7">
        <f t="shared" si="228"/>
        <v>116.13976705490849</v>
      </c>
      <c r="G1360" s="7">
        <f t="shared" si="224"/>
        <v>6.9199000000000002</v>
      </c>
      <c r="H1360" s="15">
        <f t="shared" si="225"/>
        <v>7.0401000000000007</v>
      </c>
      <c r="I1360" s="11">
        <f>IFERROR(F1360/SQRT(F1360^2+U1360), "X")</f>
        <v>0.42663729749733953</v>
      </c>
      <c r="J1360" s="32">
        <f>IFERROR(SQRT((1-I1360^2)/U1360), "X")</f>
        <v>3.6734816016604742E-3</v>
      </c>
      <c r="K1360" s="32">
        <f t="shared" si="226"/>
        <v>272.22131711452795</v>
      </c>
      <c r="L1360" s="8">
        <v>1</v>
      </c>
      <c r="M1360" s="9">
        <v>0</v>
      </c>
      <c r="N1360" s="8">
        <v>0</v>
      </c>
      <c r="O1360" s="9">
        <v>0</v>
      </c>
      <c r="P1360" s="9">
        <v>1</v>
      </c>
      <c r="Q1360" s="9">
        <v>0</v>
      </c>
      <c r="R1360" s="9">
        <v>0</v>
      </c>
      <c r="S1360" s="8">
        <v>60633</v>
      </c>
      <c r="T1360" s="9">
        <v>16</v>
      </c>
      <c r="U1360" s="9">
        <f t="shared" si="227"/>
        <v>60616</v>
      </c>
      <c r="V1360" s="9">
        <f>COUNTIF(B:B,B1360)</f>
        <v>23</v>
      </c>
      <c r="W1360" s="7">
        <v>9</v>
      </c>
      <c r="X1360" s="7">
        <f>BM1360-W1360-6</f>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29"/>
        <v>0.16999999999999998</v>
      </c>
      <c r="AM1360" s="32">
        <f t="shared" si="230"/>
        <v>0.33999999999999997</v>
      </c>
      <c r="AN1360" s="32">
        <f t="shared" si="23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v>0</v>
      </c>
      <c r="BU1360" s="17">
        <v>0</v>
      </c>
      <c r="BV1360">
        <v>0</v>
      </c>
      <c r="BW1360">
        <v>0</v>
      </c>
      <c r="BX1360">
        <v>0</v>
      </c>
      <c r="BY1360" s="17">
        <v>1</v>
      </c>
      <c r="BZ1360">
        <v>0</v>
      </c>
      <c r="CA1360">
        <v>0</v>
      </c>
      <c r="CB1360">
        <v>0</v>
      </c>
      <c r="CC1360">
        <v>0</v>
      </c>
      <c r="CD1360" s="17">
        <v>0</v>
      </c>
      <c r="CE1360">
        <v>0</v>
      </c>
      <c r="CF1360">
        <v>0</v>
      </c>
      <c r="CG1360">
        <v>0</v>
      </c>
      <c r="CH1360">
        <v>0</v>
      </c>
      <c r="CI1360">
        <v>0</v>
      </c>
      <c r="CJ1360">
        <v>0</v>
      </c>
      <c r="CK1360">
        <v>0</v>
      </c>
      <c r="CL1360">
        <v>0</v>
      </c>
      <c r="CM1360">
        <v>0</v>
      </c>
      <c r="CN1360">
        <v>0</v>
      </c>
      <c r="CO1360">
        <v>1</v>
      </c>
      <c r="CP1360" s="17">
        <v>0</v>
      </c>
      <c r="CQ1360">
        <v>3.0070000000000001</v>
      </c>
      <c r="CR1360">
        <v>2852</v>
      </c>
      <c r="CS1360">
        <v>1</v>
      </c>
      <c r="CT1360">
        <v>0</v>
      </c>
      <c r="CU1360">
        <v>22</v>
      </c>
      <c r="DA1360" s="33" t="s">
        <v>85</v>
      </c>
    </row>
    <row r="1361" spans="1:105" x14ac:dyDescent="0.25">
      <c r="A1361">
        <v>1360</v>
      </c>
      <c r="B1361">
        <v>87</v>
      </c>
      <c r="C1361" s="24" t="s">
        <v>4182</v>
      </c>
      <c r="D1361" s="12">
        <v>6.98</v>
      </c>
      <c r="E1361" s="13">
        <v>6.0199999999999997E-2</v>
      </c>
      <c r="F1361" s="7">
        <f t="shared" si="228"/>
        <v>115.94684385382061</v>
      </c>
      <c r="G1361" s="7">
        <f t="shared" si="224"/>
        <v>6.9198000000000004</v>
      </c>
      <c r="H1361" s="15">
        <f t="shared" si="225"/>
        <v>7.0402000000000005</v>
      </c>
      <c r="I1361" s="11">
        <f>IFERROR(F1361/SQRT(F1361^2+U1361), "X")</f>
        <v>0.4265385123309996</v>
      </c>
      <c r="J1361" s="32">
        <f>IFERROR(SQRT((1-I1361^2)/U1361), "X")</f>
        <v>3.6787418971814009E-3</v>
      </c>
      <c r="K1361" s="32">
        <f t="shared" si="226"/>
        <v>271.83206322960183</v>
      </c>
      <c r="L1361" s="8">
        <v>1</v>
      </c>
      <c r="M1361" s="9">
        <v>0</v>
      </c>
      <c r="N1361" s="8">
        <v>0</v>
      </c>
      <c r="O1361" s="9">
        <v>0</v>
      </c>
      <c r="P1361" s="9">
        <v>1</v>
      </c>
      <c r="Q1361" s="9">
        <v>0</v>
      </c>
      <c r="R1361" s="9">
        <v>0</v>
      </c>
      <c r="S1361" s="8">
        <v>60466</v>
      </c>
      <c r="T1361" s="9">
        <v>16</v>
      </c>
      <c r="U1361" s="9">
        <f t="shared" si="227"/>
        <v>60449</v>
      </c>
      <c r="V1361" s="9">
        <f>COUNTIF(B:B,B1361)</f>
        <v>23</v>
      </c>
      <c r="W1361" s="7">
        <v>9</v>
      </c>
      <c r="X1361" s="7">
        <f>BM1361-W1361-6</f>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29"/>
        <v>0.16999999999999998</v>
      </c>
      <c r="AM1361" s="32">
        <f t="shared" si="230"/>
        <v>0.33999999999999997</v>
      </c>
      <c r="AN1361" s="32">
        <f t="shared" si="23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v>0</v>
      </c>
      <c r="BU1361" s="17">
        <v>0</v>
      </c>
      <c r="BV1361">
        <v>0</v>
      </c>
      <c r="BW1361">
        <v>0</v>
      </c>
      <c r="BX1361">
        <v>0</v>
      </c>
      <c r="BY1361" s="17">
        <v>1</v>
      </c>
      <c r="BZ1361">
        <v>0</v>
      </c>
      <c r="CA1361">
        <v>0</v>
      </c>
      <c r="CB1361">
        <v>0</v>
      </c>
      <c r="CC1361">
        <v>0</v>
      </c>
      <c r="CD1361" s="17">
        <v>0</v>
      </c>
      <c r="CE1361">
        <v>0</v>
      </c>
      <c r="CF1361">
        <v>0</v>
      </c>
      <c r="CG1361">
        <v>0</v>
      </c>
      <c r="CH1361">
        <v>0</v>
      </c>
      <c r="CI1361">
        <v>0</v>
      </c>
      <c r="CJ1361">
        <v>0</v>
      </c>
      <c r="CK1361">
        <v>0</v>
      </c>
      <c r="CL1361">
        <v>0</v>
      </c>
      <c r="CM1361">
        <v>0</v>
      </c>
      <c r="CN1361">
        <v>0</v>
      </c>
      <c r="CO1361">
        <v>1</v>
      </c>
      <c r="CP1361" s="17">
        <v>0</v>
      </c>
      <c r="CQ1361">
        <v>3.0070000000000001</v>
      </c>
      <c r="CR1361">
        <v>2852</v>
      </c>
      <c r="CS1361">
        <v>1</v>
      </c>
      <c r="CT1361">
        <v>0</v>
      </c>
      <c r="CU1361">
        <v>22</v>
      </c>
      <c r="DA1361" s="33" t="s">
        <v>85</v>
      </c>
    </row>
    <row r="1362" spans="1:105" x14ac:dyDescent="0.25">
      <c r="A1362">
        <v>1361</v>
      </c>
      <c r="B1362">
        <v>87</v>
      </c>
      <c r="C1362" s="24" t="s">
        <v>4182</v>
      </c>
      <c r="D1362" s="12">
        <v>6.89</v>
      </c>
      <c r="E1362" s="13">
        <v>6.2799999999999995E-2</v>
      </c>
      <c r="F1362" s="7">
        <f t="shared" si="228"/>
        <v>109.71337579617835</v>
      </c>
      <c r="G1362" s="7">
        <f t="shared" si="224"/>
        <v>6.8271999999999995</v>
      </c>
      <c r="H1362" s="15">
        <f t="shared" si="225"/>
        <v>6.9527999999999999</v>
      </c>
      <c r="I1362" s="11">
        <f>IFERROR(F1362/SQRT(F1362^2+U1362), "X")</f>
        <v>0.42334186763137061</v>
      </c>
      <c r="J1362" s="32">
        <f>IFERROR(SQRT((1-I1362^2)/U1362), "X")</f>
        <v>3.8586167325471796E-3</v>
      </c>
      <c r="K1362" s="32">
        <f t="shared" si="226"/>
        <v>259.16023002882497</v>
      </c>
      <c r="L1362" s="8">
        <v>1</v>
      </c>
      <c r="M1362" s="9">
        <v>0</v>
      </c>
      <c r="N1362" s="8">
        <v>0</v>
      </c>
      <c r="O1362" s="9">
        <v>0</v>
      </c>
      <c r="P1362" s="9">
        <v>1</v>
      </c>
      <c r="Q1362" s="9">
        <v>0</v>
      </c>
      <c r="R1362" s="9">
        <v>0</v>
      </c>
      <c r="S1362" s="8">
        <v>55144</v>
      </c>
      <c r="T1362" s="9">
        <v>16</v>
      </c>
      <c r="U1362" s="9">
        <f t="shared" si="227"/>
        <v>55127</v>
      </c>
      <c r="V1362" s="9">
        <f>COUNTIF(B:B,B1362)</f>
        <v>23</v>
      </c>
      <c r="W1362" s="7">
        <v>9</v>
      </c>
      <c r="X1362" s="7">
        <f>BM1362-W1362-6</f>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29"/>
        <v>0.16999999999999998</v>
      </c>
      <c r="AM1362" s="32">
        <f t="shared" si="230"/>
        <v>0.33999999999999997</v>
      </c>
      <c r="AN1362" s="32">
        <f t="shared" si="23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v>0</v>
      </c>
      <c r="BU1362" s="17">
        <v>0</v>
      </c>
      <c r="BV1362">
        <v>0</v>
      </c>
      <c r="BW1362">
        <v>0</v>
      </c>
      <c r="BX1362">
        <v>0</v>
      </c>
      <c r="BY1362" s="17">
        <v>1</v>
      </c>
      <c r="BZ1362">
        <v>0</v>
      </c>
      <c r="CA1362">
        <v>0</v>
      </c>
      <c r="CB1362">
        <v>0</v>
      </c>
      <c r="CC1362">
        <v>0</v>
      </c>
      <c r="CD1362" s="17">
        <v>0</v>
      </c>
      <c r="CE1362">
        <v>0</v>
      </c>
      <c r="CF1362">
        <v>0</v>
      </c>
      <c r="CG1362">
        <v>0</v>
      </c>
      <c r="CH1362">
        <v>0</v>
      </c>
      <c r="CI1362">
        <v>0</v>
      </c>
      <c r="CJ1362">
        <v>0</v>
      </c>
      <c r="CK1362">
        <v>0</v>
      </c>
      <c r="CL1362">
        <v>0</v>
      </c>
      <c r="CM1362">
        <v>0</v>
      </c>
      <c r="CN1362">
        <v>0</v>
      </c>
      <c r="CO1362">
        <v>1</v>
      </c>
      <c r="CP1362" s="17">
        <v>1</v>
      </c>
      <c r="CQ1362">
        <v>3.0070000000000001</v>
      </c>
      <c r="CR1362">
        <v>2852</v>
      </c>
      <c r="CS1362">
        <v>1</v>
      </c>
      <c r="CT1362">
        <v>0</v>
      </c>
      <c r="CU1362">
        <v>22</v>
      </c>
      <c r="DA1362" s="33" t="s">
        <v>85</v>
      </c>
    </row>
    <row r="1363" spans="1:105" x14ac:dyDescent="0.25">
      <c r="A1363">
        <v>1362</v>
      </c>
      <c r="B1363">
        <v>87</v>
      </c>
      <c r="C1363" s="24" t="s">
        <v>4182</v>
      </c>
      <c r="D1363" s="12">
        <v>7.56</v>
      </c>
      <c r="E1363" s="13">
        <v>2.8</v>
      </c>
      <c r="F1363" s="7">
        <f t="shared" si="228"/>
        <v>2.7</v>
      </c>
      <c r="G1363" s="7">
        <f t="shared" si="224"/>
        <v>4.76</v>
      </c>
      <c r="H1363" s="15">
        <f t="shared" si="225"/>
        <v>10.36</v>
      </c>
      <c r="I1363" s="11">
        <f>IFERROR(F1363/SQRT(F1363^2+U1363), "X")</f>
        <v>1.0965893237543428E-2</v>
      </c>
      <c r="J1363" s="32">
        <f>IFERROR(SQRT((1-I1363^2)/U1363), "X")</f>
        <v>4.0614419398308987E-3</v>
      </c>
      <c r="K1363" s="32">
        <f t="shared" si="226"/>
        <v>246.21797253653114</v>
      </c>
      <c r="L1363" s="8">
        <v>1</v>
      </c>
      <c r="M1363" s="9">
        <v>0</v>
      </c>
      <c r="N1363" s="8">
        <v>0</v>
      </c>
      <c r="O1363" s="9">
        <v>0</v>
      </c>
      <c r="P1363" s="9">
        <v>1</v>
      </c>
      <c r="Q1363" s="9">
        <v>0</v>
      </c>
      <c r="R1363" s="9">
        <v>0</v>
      </c>
      <c r="S1363" s="8">
        <v>60633</v>
      </c>
      <c r="T1363" s="9">
        <v>16</v>
      </c>
      <c r="U1363" s="9">
        <f t="shared" si="227"/>
        <v>60616</v>
      </c>
      <c r="V1363" s="9">
        <f>COUNTIF(B:B,B1363)</f>
        <v>23</v>
      </c>
      <c r="W1363" s="7">
        <v>9</v>
      </c>
      <c r="X1363" s="7">
        <f>BM1363-W1363-6</f>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29"/>
        <v>0.16999999999999998</v>
      </c>
      <c r="AM1363" s="32">
        <f t="shared" si="230"/>
        <v>0.33999999999999997</v>
      </c>
      <c r="AN1363" s="32">
        <f t="shared" si="23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0</v>
      </c>
      <c r="BR1363">
        <v>1</v>
      </c>
      <c r="BS1363">
        <v>0</v>
      </c>
      <c r="BT1363">
        <v>0</v>
      </c>
      <c r="BU1363" s="17">
        <v>0</v>
      </c>
      <c r="BV1363">
        <v>0</v>
      </c>
      <c r="BW1363">
        <v>0</v>
      </c>
      <c r="BX1363">
        <v>0</v>
      </c>
      <c r="BY1363" s="17">
        <v>1</v>
      </c>
      <c r="BZ1363">
        <v>0</v>
      </c>
      <c r="CA1363">
        <v>0</v>
      </c>
      <c r="CB1363">
        <v>0</v>
      </c>
      <c r="CC1363">
        <v>0</v>
      </c>
      <c r="CD1363" s="17">
        <v>1</v>
      </c>
      <c r="CE1363">
        <v>0</v>
      </c>
      <c r="CF1363">
        <v>0</v>
      </c>
      <c r="CG1363">
        <v>0</v>
      </c>
      <c r="CH1363">
        <v>0</v>
      </c>
      <c r="CI1363">
        <v>0</v>
      </c>
      <c r="CJ1363">
        <v>0</v>
      </c>
      <c r="CK1363">
        <v>0</v>
      </c>
      <c r="CL1363">
        <v>0</v>
      </c>
      <c r="CM1363">
        <v>0</v>
      </c>
      <c r="CN1363">
        <v>0</v>
      </c>
      <c r="CO1363">
        <v>1</v>
      </c>
      <c r="CP1363" s="17">
        <v>0</v>
      </c>
      <c r="CQ1363">
        <v>3.0070000000000001</v>
      </c>
      <c r="CR1363">
        <v>2852</v>
      </c>
      <c r="CS1363">
        <v>1</v>
      </c>
      <c r="CT1363">
        <v>0</v>
      </c>
      <c r="CU1363">
        <v>22</v>
      </c>
      <c r="DA1363" s="33" t="s">
        <v>85</v>
      </c>
    </row>
    <row r="1364" spans="1:105" x14ac:dyDescent="0.25">
      <c r="A1364">
        <v>1363</v>
      </c>
      <c r="B1364">
        <v>87</v>
      </c>
      <c r="C1364" s="24" t="s">
        <v>4182</v>
      </c>
      <c r="D1364" s="12">
        <v>9.25</v>
      </c>
      <c r="E1364" s="13">
        <v>2.78</v>
      </c>
      <c r="F1364" s="7">
        <f t="shared" si="228"/>
        <v>3.3273381294964031</v>
      </c>
      <c r="G1364" s="7">
        <f t="shared" si="224"/>
        <v>6.4700000000000006</v>
      </c>
      <c r="H1364" s="15">
        <f t="shared" si="225"/>
        <v>12.03</v>
      </c>
      <c r="I1364" s="11">
        <f>IFERROR(F1364/SQRT(F1364^2+U1364), "X")</f>
        <v>1.3532019338235989E-2</v>
      </c>
      <c r="J1364" s="32">
        <f>IFERROR(SQRT((1-I1364^2)/U1364), "X")</f>
        <v>4.0669204065184924E-3</v>
      </c>
      <c r="K1364" s="32">
        <f t="shared" si="226"/>
        <v>245.88629725754947</v>
      </c>
      <c r="L1364" s="8">
        <v>1</v>
      </c>
      <c r="M1364" s="9">
        <v>0</v>
      </c>
      <c r="N1364" s="8">
        <v>0</v>
      </c>
      <c r="O1364" s="9">
        <v>0</v>
      </c>
      <c r="P1364" s="9">
        <v>1</v>
      </c>
      <c r="Q1364" s="9">
        <v>0</v>
      </c>
      <c r="R1364" s="9">
        <v>0</v>
      </c>
      <c r="S1364" s="8">
        <v>60466</v>
      </c>
      <c r="T1364" s="9">
        <v>16</v>
      </c>
      <c r="U1364" s="9">
        <f t="shared" si="227"/>
        <v>60449</v>
      </c>
      <c r="V1364" s="9">
        <f>COUNTIF(B:B,B1364)</f>
        <v>23</v>
      </c>
      <c r="W1364" s="7">
        <v>9</v>
      </c>
      <c r="X1364" s="7">
        <f>BM1364-W1364-6</f>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29"/>
        <v>0.16999999999999998</v>
      </c>
      <c r="AM1364" s="32">
        <f t="shared" si="230"/>
        <v>0.33999999999999997</v>
      </c>
      <c r="AN1364" s="32">
        <f t="shared" si="23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0</v>
      </c>
      <c r="BR1364">
        <v>1</v>
      </c>
      <c r="BS1364">
        <v>0</v>
      </c>
      <c r="BT1364">
        <v>0</v>
      </c>
      <c r="BU1364" s="17">
        <v>0</v>
      </c>
      <c r="BV1364">
        <v>0</v>
      </c>
      <c r="BW1364">
        <v>0</v>
      </c>
      <c r="BX1364">
        <v>0</v>
      </c>
      <c r="BY1364" s="17">
        <v>1</v>
      </c>
      <c r="BZ1364">
        <v>0</v>
      </c>
      <c r="CA1364">
        <v>0</v>
      </c>
      <c r="CB1364">
        <v>0</v>
      </c>
      <c r="CC1364">
        <v>0</v>
      </c>
      <c r="CD1364" s="17">
        <v>1</v>
      </c>
      <c r="CE1364">
        <v>0</v>
      </c>
      <c r="CF1364">
        <v>0</v>
      </c>
      <c r="CG1364">
        <v>0</v>
      </c>
      <c r="CH1364">
        <v>0</v>
      </c>
      <c r="CI1364">
        <v>0</v>
      </c>
      <c r="CJ1364">
        <v>0</v>
      </c>
      <c r="CK1364">
        <v>0</v>
      </c>
      <c r="CL1364">
        <v>0</v>
      </c>
      <c r="CM1364">
        <v>0</v>
      </c>
      <c r="CN1364">
        <v>0</v>
      </c>
      <c r="CO1364">
        <v>1</v>
      </c>
      <c r="CP1364" s="17">
        <v>0</v>
      </c>
      <c r="CQ1364">
        <v>3.0070000000000001</v>
      </c>
      <c r="CR1364">
        <v>2852</v>
      </c>
      <c r="CS1364">
        <v>1</v>
      </c>
      <c r="CT1364">
        <v>0</v>
      </c>
      <c r="CU1364">
        <v>22</v>
      </c>
      <c r="DA1364" s="33" t="s">
        <v>85</v>
      </c>
    </row>
    <row r="1365" spans="1:105" x14ac:dyDescent="0.25">
      <c r="A1365">
        <v>1364</v>
      </c>
      <c r="B1365">
        <v>87</v>
      </c>
      <c r="C1365" s="24" t="s">
        <v>4182</v>
      </c>
      <c r="D1365" s="12">
        <v>9.1300000000000008</v>
      </c>
      <c r="E1365" s="13">
        <v>2.19</v>
      </c>
      <c r="F1365" s="7">
        <f t="shared" si="228"/>
        <v>4.1689497716894985</v>
      </c>
      <c r="G1365" s="7">
        <f t="shared" si="224"/>
        <v>6.9400000000000013</v>
      </c>
      <c r="H1365" s="15">
        <f t="shared" si="225"/>
        <v>11.32</v>
      </c>
      <c r="I1365" s="11">
        <f>IFERROR(F1365/SQRT(F1365^2+U1365), "X")</f>
        <v>1.7753174955812422E-2</v>
      </c>
      <c r="J1365" s="32">
        <f>IFERROR(SQRT((1-I1365^2)/U1365), "X")</f>
        <v>4.2584286038586192E-3</v>
      </c>
      <c r="K1365" s="32">
        <f t="shared" si="226"/>
        <v>234.82840573959291</v>
      </c>
      <c r="L1365" s="8">
        <v>1</v>
      </c>
      <c r="M1365" s="9">
        <v>0</v>
      </c>
      <c r="N1365" s="8">
        <v>0</v>
      </c>
      <c r="O1365" s="9">
        <v>0</v>
      </c>
      <c r="P1365" s="9">
        <v>1</v>
      </c>
      <c r="Q1365" s="9">
        <v>0</v>
      </c>
      <c r="R1365" s="9">
        <v>0</v>
      </c>
      <c r="S1365" s="8">
        <v>55144</v>
      </c>
      <c r="T1365" s="9">
        <v>16</v>
      </c>
      <c r="U1365" s="9">
        <f t="shared" si="227"/>
        <v>55127</v>
      </c>
      <c r="V1365" s="9">
        <f>COUNTIF(B:B,B1365)</f>
        <v>23</v>
      </c>
      <c r="W1365" s="7">
        <v>9</v>
      </c>
      <c r="X1365" s="7">
        <f>BM1365-W1365-6</f>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29"/>
        <v>0.16999999999999998</v>
      </c>
      <c r="AM1365" s="32">
        <f t="shared" si="230"/>
        <v>0.33999999999999997</v>
      </c>
      <c r="AN1365" s="32">
        <f t="shared" si="23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0</v>
      </c>
      <c r="BR1365">
        <v>1</v>
      </c>
      <c r="BS1365">
        <v>0</v>
      </c>
      <c r="BT1365">
        <v>0</v>
      </c>
      <c r="BU1365" s="17">
        <v>0</v>
      </c>
      <c r="BV1365">
        <v>0</v>
      </c>
      <c r="BW1365">
        <v>0</v>
      </c>
      <c r="BX1365">
        <v>0</v>
      </c>
      <c r="BY1365" s="17">
        <v>1</v>
      </c>
      <c r="BZ1365">
        <v>0</v>
      </c>
      <c r="CA1365">
        <v>0</v>
      </c>
      <c r="CB1365">
        <v>0</v>
      </c>
      <c r="CC1365">
        <v>0</v>
      </c>
      <c r="CD1365" s="17">
        <v>1</v>
      </c>
      <c r="CE1365">
        <v>0</v>
      </c>
      <c r="CF1365">
        <v>0</v>
      </c>
      <c r="CG1365">
        <v>0</v>
      </c>
      <c r="CH1365">
        <v>0</v>
      </c>
      <c r="CI1365">
        <v>0</v>
      </c>
      <c r="CJ1365">
        <v>0</v>
      </c>
      <c r="CK1365">
        <v>0</v>
      </c>
      <c r="CL1365">
        <v>0</v>
      </c>
      <c r="CM1365">
        <v>0</v>
      </c>
      <c r="CN1365">
        <v>0</v>
      </c>
      <c r="CO1365">
        <v>1</v>
      </c>
      <c r="CP1365" s="17">
        <v>1</v>
      </c>
      <c r="CQ1365">
        <v>3.0070000000000001</v>
      </c>
      <c r="CR1365">
        <v>2852</v>
      </c>
      <c r="CS1365">
        <v>1</v>
      </c>
      <c r="CT1365">
        <v>0</v>
      </c>
      <c r="CU1365">
        <v>22</v>
      </c>
      <c r="DA1365" s="33" t="s">
        <v>85</v>
      </c>
    </row>
    <row r="1366" spans="1:105" x14ac:dyDescent="0.25">
      <c r="A1366">
        <v>1365</v>
      </c>
      <c r="B1366">
        <v>87</v>
      </c>
      <c r="C1366" s="24" t="s">
        <v>4182</v>
      </c>
      <c r="D1366" s="12">
        <v>13.4</v>
      </c>
      <c r="E1366" s="13">
        <v>6.31</v>
      </c>
      <c r="F1366" s="7">
        <f t="shared" si="228"/>
        <v>2.1236133122028527</v>
      </c>
      <c r="G1366" s="7">
        <f t="shared" si="224"/>
        <v>7.0900000000000007</v>
      </c>
      <c r="H1366" s="15">
        <f t="shared" si="225"/>
        <v>19.71</v>
      </c>
      <c r="I1366" s="11">
        <f>IFERROR(F1366/SQRT(F1366^2+U1366), "X")</f>
        <v>9.0443111811745695E-3</v>
      </c>
      <c r="J1366" s="32">
        <f>IFERROR(SQRT((1-I1366^2)/U1366), "X")</f>
        <v>4.2589256382993684E-3</v>
      </c>
      <c r="K1366" s="32">
        <f t="shared" si="226"/>
        <v>234.80100028215332</v>
      </c>
      <c r="L1366" s="8">
        <v>1</v>
      </c>
      <c r="M1366" s="9">
        <v>0</v>
      </c>
      <c r="N1366" s="8">
        <v>0</v>
      </c>
      <c r="O1366" s="9">
        <v>0</v>
      </c>
      <c r="P1366" s="9">
        <v>1</v>
      </c>
      <c r="Q1366" s="9">
        <v>0</v>
      </c>
      <c r="R1366" s="9">
        <v>0</v>
      </c>
      <c r="S1366" s="8">
        <v>55144</v>
      </c>
      <c r="T1366" s="9">
        <v>16</v>
      </c>
      <c r="U1366" s="9">
        <f t="shared" si="227"/>
        <v>55127</v>
      </c>
      <c r="V1366" s="9">
        <f>COUNTIF(B:B,B1366)</f>
        <v>23</v>
      </c>
      <c r="W1366" s="7">
        <v>9</v>
      </c>
      <c r="X1366" s="7">
        <f>BM1366-W1366-6</f>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29"/>
        <v>0.16999999999999998</v>
      </c>
      <c r="AM1366" s="32">
        <f t="shared" si="230"/>
        <v>0.33999999999999997</v>
      </c>
      <c r="AN1366" s="32">
        <f t="shared" si="23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0</v>
      </c>
      <c r="BR1366">
        <v>1</v>
      </c>
      <c r="BS1366">
        <v>0</v>
      </c>
      <c r="BT1366">
        <v>0</v>
      </c>
      <c r="BU1366" s="17">
        <v>0</v>
      </c>
      <c r="BV1366">
        <v>0</v>
      </c>
      <c r="BW1366">
        <v>0</v>
      </c>
      <c r="BX1366">
        <v>0</v>
      </c>
      <c r="BY1366" s="17">
        <v>1</v>
      </c>
      <c r="BZ1366">
        <v>0</v>
      </c>
      <c r="CA1366">
        <v>0</v>
      </c>
      <c r="CB1366">
        <v>0</v>
      </c>
      <c r="CC1366">
        <v>0</v>
      </c>
      <c r="CD1366" s="17">
        <v>1</v>
      </c>
      <c r="CE1366">
        <v>0</v>
      </c>
      <c r="CF1366">
        <v>0</v>
      </c>
      <c r="CG1366">
        <v>0</v>
      </c>
      <c r="CH1366">
        <v>0</v>
      </c>
      <c r="CI1366">
        <v>0</v>
      </c>
      <c r="CJ1366">
        <v>0</v>
      </c>
      <c r="CK1366">
        <v>0</v>
      </c>
      <c r="CL1366">
        <v>0</v>
      </c>
      <c r="CM1366">
        <v>0</v>
      </c>
      <c r="CN1366">
        <v>0</v>
      </c>
      <c r="CO1366">
        <v>1</v>
      </c>
      <c r="CP1366" s="17">
        <v>0</v>
      </c>
      <c r="CQ1366">
        <v>3.0070000000000001</v>
      </c>
      <c r="CR1366">
        <v>2852</v>
      </c>
      <c r="CS1366">
        <v>1</v>
      </c>
      <c r="CT1366">
        <v>0</v>
      </c>
      <c r="CU1366">
        <v>22</v>
      </c>
      <c r="DA1366" s="33" t="s">
        <v>85</v>
      </c>
    </row>
    <row r="1367" spans="1:105" x14ac:dyDescent="0.25">
      <c r="A1367">
        <v>1366</v>
      </c>
      <c r="B1367">
        <v>87</v>
      </c>
      <c r="C1367" s="24" t="s">
        <v>4182</v>
      </c>
      <c r="D1367" s="12">
        <v>5.39</v>
      </c>
      <c r="E1367" s="13">
        <v>3.5400000000000001E-2</v>
      </c>
      <c r="F1367" s="7">
        <f t="shared" si="228"/>
        <v>152.25988700564972</v>
      </c>
      <c r="G1367" s="7">
        <f t="shared" si="224"/>
        <v>5.3545999999999996</v>
      </c>
      <c r="H1367" s="15">
        <f t="shared" si="225"/>
        <v>5.4253999999999998</v>
      </c>
      <c r="I1367" s="11">
        <f>IFERROR(F1367/SQRT(F1367^2+U1367), "X")</f>
        <v>0.36277548012922389</v>
      </c>
      <c r="J1367" s="32">
        <f>IFERROR(SQRT((1-I1367^2)/U1367), "X")</f>
        <v>2.3826070494572405E-3</v>
      </c>
      <c r="K1367" s="32">
        <f t="shared" si="226"/>
        <v>419.70831918246893</v>
      </c>
      <c r="L1367" s="8">
        <v>1</v>
      </c>
      <c r="M1367" s="9">
        <v>0</v>
      </c>
      <c r="N1367" s="8">
        <v>0</v>
      </c>
      <c r="O1367" s="9">
        <v>0</v>
      </c>
      <c r="P1367" s="9">
        <v>1</v>
      </c>
      <c r="Q1367" s="9">
        <v>0</v>
      </c>
      <c r="R1367" s="9">
        <v>0</v>
      </c>
      <c r="S1367" s="8">
        <v>152989</v>
      </c>
      <c r="T1367" s="9">
        <v>16</v>
      </c>
      <c r="U1367" s="9">
        <f t="shared" si="227"/>
        <v>152972</v>
      </c>
      <c r="V1367" s="9">
        <f>COUNTIF(B:B,B1367)</f>
        <v>23</v>
      </c>
      <c r="W1367" s="7">
        <v>7.98</v>
      </c>
      <c r="X1367" s="7">
        <f>BM1367-W1367-6</f>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29"/>
        <v>0.16999999999999998</v>
      </c>
      <c r="AM1367" s="32">
        <f t="shared" si="230"/>
        <v>0.33999999999999997</v>
      </c>
      <c r="AN1367" s="32">
        <f t="shared" si="231"/>
        <v>0.16999999999999998</v>
      </c>
      <c r="AO1367" s="41">
        <v>0.38500000000000001</v>
      </c>
      <c r="AP1367" s="17">
        <f t="shared" ref="AP1367:AP1372" si="23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v>0</v>
      </c>
      <c r="BU1367" s="17">
        <v>0</v>
      </c>
      <c r="BV1367">
        <v>0</v>
      </c>
      <c r="BW1367">
        <v>0</v>
      </c>
      <c r="BX1367">
        <v>0</v>
      </c>
      <c r="BY1367" s="17">
        <v>1</v>
      </c>
      <c r="BZ1367">
        <v>0</v>
      </c>
      <c r="CA1367">
        <v>0</v>
      </c>
      <c r="CB1367">
        <v>0</v>
      </c>
      <c r="CC1367">
        <v>0</v>
      </c>
      <c r="CD1367" s="17">
        <v>0</v>
      </c>
      <c r="CE1367">
        <v>0</v>
      </c>
      <c r="CF1367">
        <v>0</v>
      </c>
      <c r="CG1367">
        <v>0</v>
      </c>
      <c r="CH1367">
        <v>0</v>
      </c>
      <c r="CI1367">
        <v>0</v>
      </c>
      <c r="CJ1367">
        <v>0</v>
      </c>
      <c r="CK1367">
        <v>0</v>
      </c>
      <c r="CL1367">
        <v>0</v>
      </c>
      <c r="CM1367">
        <v>0</v>
      </c>
      <c r="CN1367">
        <v>0</v>
      </c>
      <c r="CO1367">
        <v>1</v>
      </c>
      <c r="CP1367" s="17">
        <v>0</v>
      </c>
      <c r="CQ1367">
        <v>3.0070000000000001</v>
      </c>
      <c r="CR1367">
        <v>2852</v>
      </c>
      <c r="CS1367">
        <v>1</v>
      </c>
      <c r="CT1367">
        <v>0</v>
      </c>
      <c r="CU1367">
        <v>22</v>
      </c>
      <c r="DA1367" s="33" t="s">
        <v>85</v>
      </c>
    </row>
    <row r="1368" spans="1:105" x14ac:dyDescent="0.25">
      <c r="A1368">
        <v>1367</v>
      </c>
      <c r="B1368">
        <v>87</v>
      </c>
      <c r="C1368" s="24" t="s">
        <v>4182</v>
      </c>
      <c r="D1368" s="12">
        <v>5.39</v>
      </c>
      <c r="E1368" s="13">
        <v>3.5400000000000001E-2</v>
      </c>
      <c r="F1368" s="7">
        <f t="shared" si="228"/>
        <v>152.25988700564972</v>
      </c>
      <c r="G1368" s="7">
        <f t="shared" si="224"/>
        <v>5.3545999999999996</v>
      </c>
      <c r="H1368" s="15">
        <f t="shared" si="225"/>
        <v>5.4253999999999998</v>
      </c>
      <c r="I1368" s="11">
        <f>IFERROR(F1368/SQRT(F1368^2+U1368), "X")</f>
        <v>0.36328522672509028</v>
      </c>
      <c r="J1368" s="32">
        <f>IFERROR(SQRT((1-I1368^2)/U1368), "X")</f>
        <v>2.3859549213484594E-3</v>
      </c>
      <c r="K1368" s="32">
        <f t="shared" si="226"/>
        <v>419.11940206935446</v>
      </c>
      <c r="L1368" s="8">
        <v>1</v>
      </c>
      <c r="M1368" s="9">
        <v>0</v>
      </c>
      <c r="N1368" s="8">
        <v>0</v>
      </c>
      <c r="O1368" s="9">
        <v>0</v>
      </c>
      <c r="P1368" s="9">
        <v>1</v>
      </c>
      <c r="Q1368" s="9">
        <v>0</v>
      </c>
      <c r="R1368" s="9">
        <v>0</v>
      </c>
      <c r="S1368" s="8">
        <v>152495</v>
      </c>
      <c r="T1368" s="9">
        <v>16</v>
      </c>
      <c r="U1368" s="9">
        <f t="shared" si="227"/>
        <v>152478</v>
      </c>
      <c r="V1368" s="9">
        <f>COUNTIF(B:B,B1368)</f>
        <v>23</v>
      </c>
      <c r="W1368" s="7">
        <v>7.98</v>
      </c>
      <c r="X1368" s="7">
        <f>BM1368-W1368-6</f>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29"/>
        <v>0.16999999999999998</v>
      </c>
      <c r="AM1368" s="32">
        <f t="shared" si="230"/>
        <v>0.33999999999999997</v>
      </c>
      <c r="AN1368" s="32">
        <f t="shared" si="231"/>
        <v>0.16999999999999998</v>
      </c>
      <c r="AO1368" s="41">
        <v>0.38500000000000001</v>
      </c>
      <c r="AP1368" s="17">
        <f t="shared" si="23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v>0</v>
      </c>
      <c r="BU1368" s="17">
        <v>0</v>
      </c>
      <c r="BV1368">
        <v>0</v>
      </c>
      <c r="BW1368">
        <v>0</v>
      </c>
      <c r="BX1368">
        <v>0</v>
      </c>
      <c r="BY1368" s="17">
        <v>1</v>
      </c>
      <c r="BZ1368">
        <v>0</v>
      </c>
      <c r="CA1368">
        <v>0</v>
      </c>
      <c r="CB1368">
        <v>0</v>
      </c>
      <c r="CC1368">
        <v>0</v>
      </c>
      <c r="CD1368" s="17">
        <v>0</v>
      </c>
      <c r="CE1368">
        <v>0</v>
      </c>
      <c r="CF1368">
        <v>0</v>
      </c>
      <c r="CG1368">
        <v>0</v>
      </c>
      <c r="CH1368">
        <v>0</v>
      </c>
      <c r="CI1368">
        <v>0</v>
      </c>
      <c r="CJ1368">
        <v>0</v>
      </c>
      <c r="CK1368">
        <v>0</v>
      </c>
      <c r="CL1368">
        <v>0</v>
      </c>
      <c r="CM1368">
        <v>0</v>
      </c>
      <c r="CN1368">
        <v>0</v>
      </c>
      <c r="CO1368">
        <v>1</v>
      </c>
      <c r="CP1368" s="17">
        <v>0</v>
      </c>
      <c r="CQ1368">
        <v>3.0070000000000001</v>
      </c>
      <c r="CR1368">
        <v>2852</v>
      </c>
      <c r="CS1368">
        <v>1</v>
      </c>
      <c r="CT1368">
        <v>0</v>
      </c>
      <c r="CU1368">
        <v>22</v>
      </c>
      <c r="DA1368" s="33" t="s">
        <v>85</v>
      </c>
    </row>
    <row r="1369" spans="1:105" x14ac:dyDescent="0.25">
      <c r="A1369">
        <v>1368</v>
      </c>
      <c r="B1369">
        <v>87</v>
      </c>
      <c r="C1369" s="24" t="s">
        <v>4182</v>
      </c>
      <c r="D1369" s="12">
        <v>5.39</v>
      </c>
      <c r="E1369" s="13">
        <v>3.5499999999999997E-2</v>
      </c>
      <c r="F1369" s="7">
        <f t="shared" si="228"/>
        <v>151.83098591549296</v>
      </c>
      <c r="G1369" s="7">
        <f t="shared" si="224"/>
        <v>5.3544999999999998</v>
      </c>
      <c r="H1369" s="15">
        <f t="shared" si="225"/>
        <v>5.4254999999999995</v>
      </c>
      <c r="I1369" s="11">
        <f>IFERROR(F1369/SQRT(F1369^2+U1369), "X")</f>
        <v>0.37249448551865488</v>
      </c>
      <c r="J1369" s="32">
        <f>IFERROR(SQRT((1-I1369^2)/U1369), "X")</f>
        <v>2.4533495799466138E-3</v>
      </c>
      <c r="K1369" s="32">
        <f t="shared" si="226"/>
        <v>407.60599637894268</v>
      </c>
      <c r="L1369" s="8">
        <v>1</v>
      </c>
      <c r="M1369" s="9">
        <v>0</v>
      </c>
      <c r="N1369" s="8">
        <v>0</v>
      </c>
      <c r="O1369" s="9">
        <v>0</v>
      </c>
      <c r="P1369" s="9">
        <v>1</v>
      </c>
      <c r="Q1369" s="9">
        <v>0</v>
      </c>
      <c r="R1369" s="9">
        <v>0</v>
      </c>
      <c r="S1369" s="8">
        <v>143107</v>
      </c>
      <c r="T1369" s="9">
        <v>16</v>
      </c>
      <c r="U1369" s="9">
        <f t="shared" si="227"/>
        <v>143090</v>
      </c>
      <c r="V1369" s="9">
        <f>COUNTIF(B:B,B1369)</f>
        <v>23</v>
      </c>
      <c r="W1369" s="7">
        <v>7.98</v>
      </c>
      <c r="X1369" s="7">
        <f>BM1369-W1369-6</f>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29"/>
        <v>0.16999999999999998</v>
      </c>
      <c r="AM1369" s="32">
        <f t="shared" si="230"/>
        <v>0.33999999999999997</v>
      </c>
      <c r="AN1369" s="32">
        <f t="shared" si="231"/>
        <v>0.16999999999999998</v>
      </c>
      <c r="AO1369" s="41">
        <v>0.38500000000000001</v>
      </c>
      <c r="AP1369" s="17">
        <f t="shared" si="23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v>0</v>
      </c>
      <c r="BU1369" s="17">
        <v>0</v>
      </c>
      <c r="BV1369">
        <v>0</v>
      </c>
      <c r="BW1369">
        <v>0</v>
      </c>
      <c r="BX1369">
        <v>0</v>
      </c>
      <c r="BY1369" s="17">
        <v>1</v>
      </c>
      <c r="BZ1369">
        <v>0</v>
      </c>
      <c r="CA1369">
        <v>0</v>
      </c>
      <c r="CB1369">
        <v>0</v>
      </c>
      <c r="CC1369">
        <v>0</v>
      </c>
      <c r="CD1369" s="17">
        <v>0</v>
      </c>
      <c r="CE1369">
        <v>0</v>
      </c>
      <c r="CF1369">
        <v>0</v>
      </c>
      <c r="CG1369">
        <v>0</v>
      </c>
      <c r="CH1369">
        <v>0</v>
      </c>
      <c r="CI1369">
        <v>0</v>
      </c>
      <c r="CJ1369">
        <v>0</v>
      </c>
      <c r="CK1369">
        <v>0</v>
      </c>
      <c r="CL1369">
        <v>0</v>
      </c>
      <c r="CM1369">
        <v>0</v>
      </c>
      <c r="CN1369">
        <v>0</v>
      </c>
      <c r="CO1369">
        <v>1</v>
      </c>
      <c r="CP1369" s="17">
        <v>1</v>
      </c>
      <c r="CQ1369">
        <v>3.0070000000000001</v>
      </c>
      <c r="CR1369">
        <v>2852</v>
      </c>
      <c r="CS1369">
        <v>1</v>
      </c>
      <c r="CT1369">
        <v>0</v>
      </c>
      <c r="CU1369">
        <v>22</v>
      </c>
      <c r="DA1369" s="33" t="s">
        <v>85</v>
      </c>
    </row>
    <row r="1370" spans="1:105" x14ac:dyDescent="0.25">
      <c r="A1370">
        <v>1369</v>
      </c>
      <c r="B1370">
        <v>87</v>
      </c>
      <c r="C1370" s="24" t="s">
        <v>4182</v>
      </c>
      <c r="D1370" s="12">
        <v>5.09</v>
      </c>
      <c r="E1370" s="13">
        <v>1.57</v>
      </c>
      <c r="F1370" s="7">
        <f t="shared" si="228"/>
        <v>3.2420382165605095</v>
      </c>
      <c r="G1370" s="7">
        <f t="shared" si="224"/>
        <v>3.5199999999999996</v>
      </c>
      <c r="H1370" s="15">
        <f t="shared" si="225"/>
        <v>6.66</v>
      </c>
      <c r="I1370" s="11">
        <f>IFERROR(F1370/SQRT(F1370^2+U1370), "X")</f>
        <v>8.2889064414605248E-3</v>
      </c>
      <c r="J1370" s="32">
        <f>IFERROR(SQRT((1-I1370^2)/U1370), "X")</f>
        <v>2.5566960929455842E-3</v>
      </c>
      <c r="K1370" s="32">
        <f t="shared" si="226"/>
        <v>391.12978768152857</v>
      </c>
      <c r="L1370" s="8">
        <v>1</v>
      </c>
      <c r="M1370" s="9">
        <v>0</v>
      </c>
      <c r="N1370" s="8">
        <v>0</v>
      </c>
      <c r="O1370" s="9">
        <v>0</v>
      </c>
      <c r="P1370" s="9">
        <v>1</v>
      </c>
      <c r="Q1370" s="9">
        <v>0</v>
      </c>
      <c r="R1370" s="9">
        <v>0</v>
      </c>
      <c r="S1370" s="8">
        <v>152989</v>
      </c>
      <c r="T1370" s="9">
        <v>16</v>
      </c>
      <c r="U1370" s="9">
        <f t="shared" si="227"/>
        <v>152972</v>
      </c>
      <c r="V1370" s="9">
        <f>COUNTIF(B:B,B1370)</f>
        <v>23</v>
      </c>
      <c r="W1370" s="7">
        <v>7.98</v>
      </c>
      <c r="X1370" s="7">
        <f>BM1370-W1370-6</f>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29"/>
        <v>0.16999999999999998</v>
      </c>
      <c r="AM1370" s="32">
        <f t="shared" si="230"/>
        <v>0.33999999999999997</v>
      </c>
      <c r="AN1370" s="32">
        <f t="shared" si="231"/>
        <v>0.16999999999999998</v>
      </c>
      <c r="AO1370" s="41">
        <v>0.38500000000000001</v>
      </c>
      <c r="AP1370" s="17">
        <f t="shared" si="23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0</v>
      </c>
      <c r="BR1370">
        <v>1</v>
      </c>
      <c r="BS1370">
        <v>0</v>
      </c>
      <c r="BT1370">
        <v>0</v>
      </c>
      <c r="BU1370" s="17">
        <v>0</v>
      </c>
      <c r="BV1370">
        <v>0</v>
      </c>
      <c r="BW1370">
        <v>0</v>
      </c>
      <c r="BX1370">
        <v>0</v>
      </c>
      <c r="BY1370" s="17">
        <v>1</v>
      </c>
      <c r="BZ1370">
        <v>0</v>
      </c>
      <c r="CA1370">
        <v>0</v>
      </c>
      <c r="CB1370">
        <v>0</v>
      </c>
      <c r="CC1370">
        <v>0</v>
      </c>
      <c r="CD1370" s="17">
        <v>1</v>
      </c>
      <c r="CE1370">
        <v>0</v>
      </c>
      <c r="CF1370">
        <v>0</v>
      </c>
      <c r="CG1370">
        <v>0</v>
      </c>
      <c r="CH1370">
        <v>0</v>
      </c>
      <c r="CI1370">
        <v>0</v>
      </c>
      <c r="CJ1370">
        <v>0</v>
      </c>
      <c r="CK1370">
        <v>0</v>
      </c>
      <c r="CL1370">
        <v>0</v>
      </c>
      <c r="CM1370">
        <v>0</v>
      </c>
      <c r="CN1370">
        <v>0</v>
      </c>
      <c r="CO1370">
        <v>1</v>
      </c>
      <c r="CP1370" s="17">
        <v>0</v>
      </c>
      <c r="CQ1370">
        <v>3.0070000000000001</v>
      </c>
      <c r="CR1370">
        <v>2852</v>
      </c>
      <c r="CS1370">
        <v>1</v>
      </c>
      <c r="CT1370">
        <v>0</v>
      </c>
      <c r="CU1370">
        <v>22</v>
      </c>
      <c r="DA1370" s="33" t="s">
        <v>85</v>
      </c>
    </row>
    <row r="1371" spans="1:105" x14ac:dyDescent="0.25">
      <c r="A1371">
        <v>1370</v>
      </c>
      <c r="B1371">
        <v>87</v>
      </c>
      <c r="C1371" s="24" t="s">
        <v>4182</v>
      </c>
      <c r="D1371" s="12">
        <v>7.45</v>
      </c>
      <c r="E1371" s="13">
        <v>1.36</v>
      </c>
      <c r="F1371" s="7">
        <f t="shared" si="228"/>
        <v>5.4779411764705879</v>
      </c>
      <c r="G1371" s="7">
        <f t="shared" si="224"/>
        <v>6.09</v>
      </c>
      <c r="H1371" s="15">
        <f t="shared" si="225"/>
        <v>8.81</v>
      </c>
      <c r="I1371" s="11">
        <f>IFERROR(F1371/SQRT(F1371^2+U1371), "X")</f>
        <v>1.4027201651511953E-2</v>
      </c>
      <c r="J1371" s="32">
        <f>IFERROR(SQRT((1-I1371^2)/U1371), "X")</f>
        <v>2.5606703685981552E-3</v>
      </c>
      <c r="K1371" s="32">
        <f t="shared" si="226"/>
        <v>390.52273664862702</v>
      </c>
      <c r="L1371" s="8">
        <v>1</v>
      </c>
      <c r="M1371" s="9">
        <v>0</v>
      </c>
      <c r="N1371" s="8">
        <v>0</v>
      </c>
      <c r="O1371" s="9">
        <v>0</v>
      </c>
      <c r="P1371" s="9">
        <v>1</v>
      </c>
      <c r="Q1371" s="9">
        <v>0</v>
      </c>
      <c r="R1371" s="9">
        <v>0</v>
      </c>
      <c r="S1371" s="8">
        <v>152495</v>
      </c>
      <c r="T1371" s="9">
        <v>16</v>
      </c>
      <c r="U1371" s="9">
        <f t="shared" si="227"/>
        <v>152478</v>
      </c>
      <c r="V1371" s="9">
        <f>COUNTIF(B:B,B1371)</f>
        <v>23</v>
      </c>
      <c r="W1371" s="7">
        <v>7.98</v>
      </c>
      <c r="X1371" s="7">
        <f>BM1371-W1371-6</f>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29"/>
        <v>0.16999999999999998</v>
      </c>
      <c r="AM1371" s="32">
        <f t="shared" si="230"/>
        <v>0.33999999999999997</v>
      </c>
      <c r="AN1371" s="32">
        <f t="shared" si="231"/>
        <v>0.16999999999999998</v>
      </c>
      <c r="AO1371" s="41">
        <v>0.38500000000000001</v>
      </c>
      <c r="AP1371" s="17">
        <f t="shared" si="23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0</v>
      </c>
      <c r="BR1371">
        <v>1</v>
      </c>
      <c r="BS1371">
        <v>0</v>
      </c>
      <c r="BT1371">
        <v>0</v>
      </c>
      <c r="BU1371" s="17">
        <v>0</v>
      </c>
      <c r="BV1371">
        <v>0</v>
      </c>
      <c r="BW1371">
        <v>0</v>
      </c>
      <c r="BX1371">
        <v>0</v>
      </c>
      <c r="BY1371" s="17">
        <v>1</v>
      </c>
      <c r="BZ1371">
        <v>0</v>
      </c>
      <c r="CA1371">
        <v>0</v>
      </c>
      <c r="CB1371">
        <v>0</v>
      </c>
      <c r="CC1371">
        <v>0</v>
      </c>
      <c r="CD1371" s="17">
        <v>1</v>
      </c>
      <c r="CE1371">
        <v>0</v>
      </c>
      <c r="CF1371">
        <v>0</v>
      </c>
      <c r="CG1371">
        <v>0</v>
      </c>
      <c r="CH1371">
        <v>0</v>
      </c>
      <c r="CI1371">
        <v>0</v>
      </c>
      <c r="CJ1371">
        <v>0</v>
      </c>
      <c r="CK1371">
        <v>0</v>
      </c>
      <c r="CL1371">
        <v>0</v>
      </c>
      <c r="CM1371">
        <v>0</v>
      </c>
      <c r="CN1371">
        <v>0</v>
      </c>
      <c r="CO1371">
        <v>1</v>
      </c>
      <c r="CP1371" s="17">
        <v>0</v>
      </c>
      <c r="CQ1371">
        <v>3.0070000000000001</v>
      </c>
      <c r="CR1371">
        <v>2852</v>
      </c>
      <c r="CS1371">
        <v>1</v>
      </c>
      <c r="CT1371">
        <v>0</v>
      </c>
      <c r="CU1371">
        <v>22</v>
      </c>
      <c r="DA1371" s="33" t="s">
        <v>85</v>
      </c>
    </row>
    <row r="1372" spans="1:105" x14ac:dyDescent="0.25">
      <c r="A1372">
        <v>1371</v>
      </c>
      <c r="B1372">
        <v>87</v>
      </c>
      <c r="C1372" s="24" t="s">
        <v>4182</v>
      </c>
      <c r="D1372" s="12">
        <v>3.46</v>
      </c>
      <c r="E1372" s="13">
        <v>1.38</v>
      </c>
      <c r="F1372" s="7">
        <f t="shared" si="228"/>
        <v>2.5072463768115942</v>
      </c>
      <c r="G1372" s="7">
        <f t="shared" si="224"/>
        <v>2.08</v>
      </c>
      <c r="H1372" s="15">
        <f t="shared" si="225"/>
        <v>4.84</v>
      </c>
      <c r="I1372" s="11">
        <f>IFERROR(F1372/SQRT(F1372^2+U1372), "X")</f>
        <v>6.6280050549121462E-3</v>
      </c>
      <c r="J1372" s="32">
        <f>IFERROR(SQRT((1-I1372^2)/U1372), "X")</f>
        <v>2.6435395883753648E-3</v>
      </c>
      <c r="K1372" s="32">
        <f t="shared" si="226"/>
        <v>378.28069774229033</v>
      </c>
      <c r="L1372" s="8">
        <v>1</v>
      </c>
      <c r="M1372" s="9">
        <v>0</v>
      </c>
      <c r="N1372" s="8">
        <v>0</v>
      </c>
      <c r="O1372" s="9">
        <v>0</v>
      </c>
      <c r="P1372" s="9">
        <v>1</v>
      </c>
      <c r="Q1372" s="9">
        <v>0</v>
      </c>
      <c r="R1372" s="9">
        <v>0</v>
      </c>
      <c r="S1372" s="8">
        <v>143107</v>
      </c>
      <c r="T1372" s="9">
        <v>16</v>
      </c>
      <c r="U1372" s="9">
        <f t="shared" si="227"/>
        <v>143090</v>
      </c>
      <c r="V1372" s="9">
        <f>COUNTIF(B:B,B1372)</f>
        <v>23</v>
      </c>
      <c r="W1372" s="7">
        <v>7.98</v>
      </c>
      <c r="X1372" s="7">
        <f>BM1372-W1372-6</f>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29"/>
        <v>0.16999999999999998</v>
      </c>
      <c r="AM1372" s="32">
        <f t="shared" si="230"/>
        <v>0.33999999999999997</v>
      </c>
      <c r="AN1372" s="32">
        <f t="shared" si="231"/>
        <v>0.16999999999999998</v>
      </c>
      <c r="AO1372" s="41">
        <v>0.38500000000000001</v>
      </c>
      <c r="AP1372" s="17">
        <f t="shared" si="23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0</v>
      </c>
      <c r="BR1372">
        <v>1</v>
      </c>
      <c r="BS1372">
        <v>0</v>
      </c>
      <c r="BT1372">
        <v>0</v>
      </c>
      <c r="BU1372" s="17">
        <v>0</v>
      </c>
      <c r="BV1372">
        <v>0</v>
      </c>
      <c r="BW1372">
        <v>0</v>
      </c>
      <c r="BX1372">
        <v>0</v>
      </c>
      <c r="BY1372" s="17">
        <v>1</v>
      </c>
      <c r="BZ1372">
        <v>0</v>
      </c>
      <c r="CA1372">
        <v>0</v>
      </c>
      <c r="CB1372">
        <v>0</v>
      </c>
      <c r="CC1372">
        <v>0</v>
      </c>
      <c r="CD1372" s="17">
        <v>1</v>
      </c>
      <c r="CE1372">
        <v>0</v>
      </c>
      <c r="CF1372">
        <v>0</v>
      </c>
      <c r="CG1372">
        <v>0</v>
      </c>
      <c r="CH1372">
        <v>0</v>
      </c>
      <c r="CI1372">
        <v>0</v>
      </c>
      <c r="CJ1372">
        <v>0</v>
      </c>
      <c r="CK1372">
        <v>0</v>
      </c>
      <c r="CL1372">
        <v>0</v>
      </c>
      <c r="CM1372">
        <v>0</v>
      </c>
      <c r="CN1372">
        <v>0</v>
      </c>
      <c r="CO1372">
        <v>1</v>
      </c>
      <c r="CP1372" s="17">
        <v>1</v>
      </c>
      <c r="CQ1372">
        <v>3.0070000000000001</v>
      </c>
      <c r="CR1372">
        <v>2852</v>
      </c>
      <c r="CS1372">
        <v>1</v>
      </c>
      <c r="CT1372">
        <v>0</v>
      </c>
      <c r="CU1372">
        <v>22</v>
      </c>
      <c r="DA1372" s="33" t="s">
        <v>85</v>
      </c>
    </row>
    <row r="1373" spans="1:105" x14ac:dyDescent="0.25">
      <c r="A1373">
        <v>1372</v>
      </c>
      <c r="B1373">
        <v>88</v>
      </c>
      <c r="C1373" s="24" t="s">
        <v>4186</v>
      </c>
      <c r="D1373" s="12">
        <v>6.8845274530016765</v>
      </c>
      <c r="E1373" s="13">
        <v>0.16489886114974076</v>
      </c>
      <c r="F1373" s="7">
        <v>41.75</v>
      </c>
      <c r="G1373" s="7">
        <f t="shared" si="224"/>
        <v>6.7196285918519356</v>
      </c>
      <c r="H1373" s="15">
        <f t="shared" si="225"/>
        <v>7.0494263141514173</v>
      </c>
      <c r="I1373" s="11">
        <f>IFERROR(F1373/SQRT(F1373^2+U1373), "X")</f>
        <v>0.14267101200390972</v>
      </c>
      <c r="J1373" s="32">
        <f>IFERROR(SQRT((1-I1373^2)/U1373), "X")</f>
        <v>3.4172697485966401E-3</v>
      </c>
      <c r="K1373" s="32">
        <f t="shared" si="226"/>
        <v>292.63127396093535</v>
      </c>
      <c r="L1373" s="8">
        <v>1</v>
      </c>
      <c r="M1373" s="9">
        <v>0</v>
      </c>
      <c r="N1373" s="8">
        <v>1</v>
      </c>
      <c r="O1373" s="9">
        <v>0</v>
      </c>
      <c r="P1373" s="9">
        <v>0</v>
      </c>
      <c r="Q1373" s="9">
        <v>0</v>
      </c>
      <c r="R1373" s="9">
        <v>0</v>
      </c>
      <c r="S1373" s="8">
        <v>83900</v>
      </c>
      <c r="T1373" s="9">
        <v>9</v>
      </c>
      <c r="U1373" s="9">
        <f t="shared" si="227"/>
        <v>83890</v>
      </c>
      <c r="V1373" s="9">
        <f>COUNTIF(B:B,B1373)</f>
        <v>30</v>
      </c>
      <c r="W1373" s="7">
        <f t="shared" ref="W1373:W1402" si="233">AK1373*0+AL1373*5+AM1373*10+AN1373*15</f>
        <v>4.42</v>
      </c>
      <c r="X1373" s="7">
        <f t="shared" ref="X1373:X1382" si="23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35">AVERAGE(AK1383,AK1393)</f>
        <v>0.56299999999999994</v>
      </c>
      <c r="AL1373" s="32">
        <f t="shared" si="235"/>
        <v>9.4500000000000001E-2</v>
      </c>
      <c r="AM1373" s="32">
        <f t="shared" si="235"/>
        <v>0.23799999999999999</v>
      </c>
      <c r="AN1373" s="32">
        <f t="shared" si="235"/>
        <v>0.10449999999999997</v>
      </c>
      <c r="AO1373" s="174">
        <f t="shared" ref="AO1373:AO1402" si="236">1-AP1373</f>
        <v>0.44750000000000001</v>
      </c>
      <c r="AP1373" s="32">
        <f t="shared" ref="AP1373:AP1382" si="237">AVERAGE(AP1383,AP1393)</f>
        <v>0.55249999999999999</v>
      </c>
      <c r="AQ1373" s="38">
        <v>0.75693600000000005</v>
      </c>
      <c r="AR1373" s="39">
        <f t="shared" ref="AR1373:AR1436" si="238">1-AQ1373</f>
        <v>0.24306399999999995</v>
      </c>
      <c r="AS1373" t="s">
        <v>98</v>
      </c>
      <c r="AT1373" s="39" t="s">
        <v>98</v>
      </c>
      <c r="AU1373">
        <v>0</v>
      </c>
      <c r="AV1373" s="17">
        <v>1</v>
      </c>
      <c r="AW1373" s="38">
        <f t="shared" ref="AW1373:AW1402" si="239">1-AX1373</f>
        <v>0.41649999999999998</v>
      </c>
      <c r="AX1373" s="39">
        <f t="shared" ref="AX1373:AX1382" si="24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W1373+X1373+6</f>
        <v>35.277000000000001</v>
      </c>
      <c r="BN1373">
        <v>1</v>
      </c>
      <c r="BO1373">
        <v>0</v>
      </c>
      <c r="BP1373">
        <v>0</v>
      </c>
      <c r="BQ1373">
        <v>0</v>
      </c>
      <c r="BR1373">
        <v>0</v>
      </c>
      <c r="BS1373">
        <v>0</v>
      </c>
      <c r="BT1373">
        <v>0</v>
      </c>
      <c r="BU1373" s="17">
        <v>0</v>
      </c>
      <c r="BV1373">
        <v>0</v>
      </c>
      <c r="BW1373">
        <v>0</v>
      </c>
      <c r="BX1373">
        <v>1</v>
      </c>
      <c r="BY1373" s="17">
        <v>0</v>
      </c>
      <c r="BZ1373">
        <v>0</v>
      </c>
      <c r="CA1373">
        <v>0</v>
      </c>
      <c r="CB1373">
        <v>0</v>
      </c>
      <c r="CC1373">
        <v>0</v>
      </c>
      <c r="CD1373" s="17">
        <v>0</v>
      </c>
      <c r="CE1373">
        <v>0</v>
      </c>
      <c r="CF1373">
        <v>0</v>
      </c>
      <c r="CG1373">
        <v>1</v>
      </c>
      <c r="CH1373">
        <v>1</v>
      </c>
      <c r="CI1373">
        <v>0</v>
      </c>
      <c r="CJ1373">
        <v>0</v>
      </c>
      <c r="CK1373">
        <v>0</v>
      </c>
      <c r="CL1373">
        <v>0</v>
      </c>
      <c r="CM1373">
        <v>0</v>
      </c>
      <c r="CN1373">
        <v>0</v>
      </c>
      <c r="CO1373">
        <v>1</v>
      </c>
      <c r="CP1373" s="17">
        <v>0</v>
      </c>
      <c r="CQ1373">
        <v>0.29799999999999999</v>
      </c>
      <c r="CR1373">
        <v>386</v>
      </c>
      <c r="CS1373">
        <v>1</v>
      </c>
      <c r="CT1373">
        <v>0</v>
      </c>
      <c r="CU1373">
        <v>23</v>
      </c>
      <c r="DA1373" s="33" t="s">
        <v>85</v>
      </c>
    </row>
    <row r="1374" spans="1:105" x14ac:dyDescent="0.25">
      <c r="A1374">
        <v>1373</v>
      </c>
      <c r="B1374">
        <v>88</v>
      </c>
      <c r="C1374" s="24" t="s">
        <v>4186</v>
      </c>
      <c r="D1374" s="12">
        <v>6.1912547640321947</v>
      </c>
      <c r="E1374" s="13">
        <v>9.5001607549979966E-2</v>
      </c>
      <c r="F1374" s="7">
        <v>65.17</v>
      </c>
      <c r="G1374" s="7">
        <f t="shared" si="224"/>
        <v>6.0962531564822147</v>
      </c>
      <c r="H1374" s="15">
        <f t="shared" si="225"/>
        <v>6.2862563715821747</v>
      </c>
      <c r="I1374" s="11">
        <f>IFERROR(F1374/SQRT(F1374^2+U1374), "X")</f>
        <v>0.21951705691794052</v>
      </c>
      <c r="J1374" s="32">
        <f>IFERROR(SQRT((1-I1374^2)/U1374), "X")</f>
        <v>3.3683758925570129E-3</v>
      </c>
      <c r="K1374" s="32">
        <f t="shared" si="226"/>
        <v>296.87898022594999</v>
      </c>
      <c r="L1374" s="8">
        <v>1</v>
      </c>
      <c r="M1374" s="9">
        <v>0</v>
      </c>
      <c r="N1374" s="8">
        <v>1</v>
      </c>
      <c r="O1374" s="9">
        <v>0</v>
      </c>
      <c r="P1374" s="9">
        <v>0</v>
      </c>
      <c r="Q1374" s="9">
        <v>0</v>
      </c>
      <c r="R1374" s="9">
        <v>0</v>
      </c>
      <c r="S1374" s="8">
        <v>83900</v>
      </c>
      <c r="T1374" s="9">
        <v>9</v>
      </c>
      <c r="U1374" s="9">
        <f t="shared" si="227"/>
        <v>83890</v>
      </c>
      <c r="V1374" s="9">
        <f>COUNTIF(B:B,B1374)</f>
        <v>30</v>
      </c>
      <c r="W1374" s="7">
        <f t="shared" si="233"/>
        <v>4.42</v>
      </c>
      <c r="X1374" s="7">
        <f t="shared" si="23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35"/>
        <v>0.56299999999999994</v>
      </c>
      <c r="AL1374" s="32">
        <f t="shared" si="235"/>
        <v>9.4500000000000001E-2</v>
      </c>
      <c r="AM1374" s="32">
        <f t="shared" si="235"/>
        <v>0.23799999999999999</v>
      </c>
      <c r="AN1374" s="32">
        <f t="shared" si="235"/>
        <v>0.10449999999999997</v>
      </c>
      <c r="AO1374" s="174">
        <f t="shared" si="236"/>
        <v>0.44750000000000001</v>
      </c>
      <c r="AP1374" s="32">
        <f t="shared" si="237"/>
        <v>0.55249999999999999</v>
      </c>
      <c r="AQ1374" s="38">
        <v>0.75693600000000005</v>
      </c>
      <c r="AR1374" s="39">
        <f t="shared" si="238"/>
        <v>0.24306399999999995</v>
      </c>
      <c r="AS1374" t="s">
        <v>98</v>
      </c>
      <c r="AT1374" s="39" t="s">
        <v>98</v>
      </c>
      <c r="AU1374">
        <v>0</v>
      </c>
      <c r="AV1374" s="17">
        <v>1</v>
      </c>
      <c r="AW1374" s="38">
        <f t="shared" si="239"/>
        <v>0.41649999999999998</v>
      </c>
      <c r="AX1374" s="39">
        <f t="shared" si="240"/>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W1374+X1374+6</f>
        <v>35.277000000000001</v>
      </c>
      <c r="BN1374">
        <v>1</v>
      </c>
      <c r="BO1374">
        <v>0</v>
      </c>
      <c r="BP1374">
        <v>0</v>
      </c>
      <c r="BQ1374">
        <v>0</v>
      </c>
      <c r="BR1374">
        <v>0</v>
      </c>
      <c r="BS1374">
        <v>0</v>
      </c>
      <c r="BT1374">
        <v>0</v>
      </c>
      <c r="BU1374" s="17">
        <v>0</v>
      </c>
      <c r="BV1374">
        <v>0</v>
      </c>
      <c r="BW1374">
        <v>0</v>
      </c>
      <c r="BX1374">
        <v>1</v>
      </c>
      <c r="BY1374" s="17">
        <v>0</v>
      </c>
      <c r="BZ1374">
        <v>0</v>
      </c>
      <c r="CA1374">
        <v>0</v>
      </c>
      <c r="CB1374">
        <v>0</v>
      </c>
      <c r="CC1374">
        <v>0</v>
      </c>
      <c r="CD1374" s="17">
        <v>0</v>
      </c>
      <c r="CE1374">
        <v>0</v>
      </c>
      <c r="CF1374">
        <v>0</v>
      </c>
      <c r="CG1374">
        <v>1</v>
      </c>
      <c r="CH1374">
        <v>1</v>
      </c>
      <c r="CI1374">
        <v>0</v>
      </c>
      <c r="CJ1374">
        <v>0</v>
      </c>
      <c r="CK1374">
        <v>0</v>
      </c>
      <c r="CL1374">
        <v>0</v>
      </c>
      <c r="CM1374">
        <v>0</v>
      </c>
      <c r="CN1374">
        <v>0</v>
      </c>
      <c r="CO1374">
        <v>1</v>
      </c>
      <c r="CP1374" s="17">
        <v>0</v>
      </c>
      <c r="CQ1374">
        <v>0.29799999999999999</v>
      </c>
      <c r="CR1374">
        <v>386</v>
      </c>
      <c r="CS1374">
        <v>1</v>
      </c>
      <c r="CT1374">
        <v>0</v>
      </c>
      <c r="CU1374">
        <v>23</v>
      </c>
      <c r="DA1374" s="33" t="s">
        <v>85</v>
      </c>
    </row>
    <row r="1375" spans="1:105" x14ac:dyDescent="0.25">
      <c r="A1375">
        <v>1374</v>
      </c>
      <c r="B1375">
        <v>88</v>
      </c>
      <c r="C1375" s="24" t="s">
        <v>4186</v>
      </c>
      <c r="D1375" s="12">
        <v>6.9773978944610127</v>
      </c>
      <c r="E1375" s="13">
        <v>7.323814311389748E-2</v>
      </c>
      <c r="F1375" s="7">
        <v>95.27</v>
      </c>
      <c r="G1375" s="7">
        <f t="shared" si="224"/>
        <v>6.9041597513471151</v>
      </c>
      <c r="H1375" s="15">
        <f t="shared" si="225"/>
        <v>7.0506360375749102</v>
      </c>
      <c r="I1375" s="11">
        <f>IFERROR(F1375/SQRT(F1375^2+U1375), "X")</f>
        <v>0.31245913173823409</v>
      </c>
      <c r="J1375" s="32">
        <f>IFERROR(SQRT((1-I1375^2)/U1375), "X")</f>
        <v>3.2797221763223904E-3</v>
      </c>
      <c r="K1375" s="32">
        <f t="shared" si="226"/>
        <v>304.90387485238688</v>
      </c>
      <c r="L1375" s="8">
        <v>1</v>
      </c>
      <c r="M1375" s="9">
        <v>0</v>
      </c>
      <c r="N1375" s="8">
        <v>1</v>
      </c>
      <c r="O1375" s="9">
        <v>0</v>
      </c>
      <c r="P1375" s="9">
        <v>0</v>
      </c>
      <c r="Q1375" s="9">
        <v>0</v>
      </c>
      <c r="R1375" s="9">
        <v>0</v>
      </c>
      <c r="S1375" s="8">
        <v>83900</v>
      </c>
      <c r="T1375" s="9">
        <v>9</v>
      </c>
      <c r="U1375" s="9">
        <f t="shared" si="227"/>
        <v>83890</v>
      </c>
      <c r="V1375" s="9">
        <f>COUNTIF(B:B,B1375)</f>
        <v>30</v>
      </c>
      <c r="W1375" s="7">
        <f t="shared" si="233"/>
        <v>4.42</v>
      </c>
      <c r="X1375" s="7">
        <f t="shared" si="23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35"/>
        <v>0.56299999999999994</v>
      </c>
      <c r="AL1375" s="32">
        <f t="shared" si="235"/>
        <v>9.4500000000000001E-2</v>
      </c>
      <c r="AM1375" s="32">
        <f t="shared" si="235"/>
        <v>0.23799999999999999</v>
      </c>
      <c r="AN1375" s="32">
        <f t="shared" si="235"/>
        <v>0.10449999999999997</v>
      </c>
      <c r="AO1375" s="174">
        <f t="shared" si="236"/>
        <v>0.44750000000000001</v>
      </c>
      <c r="AP1375" s="32">
        <f t="shared" si="237"/>
        <v>0.55249999999999999</v>
      </c>
      <c r="AQ1375" s="38">
        <v>0.75693600000000005</v>
      </c>
      <c r="AR1375" s="39">
        <f t="shared" si="238"/>
        <v>0.24306399999999995</v>
      </c>
      <c r="AS1375" t="s">
        <v>98</v>
      </c>
      <c r="AT1375" s="39" t="s">
        <v>98</v>
      </c>
      <c r="AU1375">
        <v>0</v>
      </c>
      <c r="AV1375" s="17">
        <v>1</v>
      </c>
      <c r="AW1375" s="38">
        <f t="shared" si="239"/>
        <v>0.41649999999999998</v>
      </c>
      <c r="AX1375" s="39">
        <f t="shared" si="240"/>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W1375+X1375+6</f>
        <v>35.277000000000001</v>
      </c>
      <c r="BN1375">
        <v>1</v>
      </c>
      <c r="BO1375">
        <v>0</v>
      </c>
      <c r="BP1375">
        <v>0</v>
      </c>
      <c r="BQ1375">
        <v>0</v>
      </c>
      <c r="BR1375">
        <v>0</v>
      </c>
      <c r="BS1375">
        <v>0</v>
      </c>
      <c r="BT1375">
        <v>0</v>
      </c>
      <c r="BU1375" s="17">
        <v>0</v>
      </c>
      <c r="BV1375">
        <v>0</v>
      </c>
      <c r="BW1375">
        <v>0</v>
      </c>
      <c r="BX1375">
        <v>1</v>
      </c>
      <c r="BY1375" s="17">
        <v>0</v>
      </c>
      <c r="BZ1375">
        <v>0</v>
      </c>
      <c r="CA1375">
        <v>0</v>
      </c>
      <c r="CB1375">
        <v>0</v>
      </c>
      <c r="CC1375">
        <v>0</v>
      </c>
      <c r="CD1375" s="17">
        <v>0</v>
      </c>
      <c r="CE1375">
        <v>0</v>
      </c>
      <c r="CF1375">
        <v>0</v>
      </c>
      <c r="CG1375">
        <v>1</v>
      </c>
      <c r="CH1375">
        <v>1</v>
      </c>
      <c r="CI1375">
        <v>0</v>
      </c>
      <c r="CJ1375">
        <v>0</v>
      </c>
      <c r="CK1375">
        <v>0</v>
      </c>
      <c r="CL1375">
        <v>0</v>
      </c>
      <c r="CM1375">
        <v>0</v>
      </c>
      <c r="CN1375">
        <v>0</v>
      </c>
      <c r="CO1375">
        <v>1</v>
      </c>
      <c r="CP1375" s="17">
        <v>0</v>
      </c>
      <c r="CQ1375">
        <v>0.29799999999999999</v>
      </c>
      <c r="CR1375">
        <v>386</v>
      </c>
      <c r="CS1375">
        <v>1</v>
      </c>
      <c r="CT1375">
        <v>0</v>
      </c>
      <c r="CU1375">
        <v>23</v>
      </c>
      <c r="DA1375" s="33" t="s">
        <v>85</v>
      </c>
    </row>
    <row r="1376" spans="1:105" x14ac:dyDescent="0.25">
      <c r="A1376">
        <v>1375</v>
      </c>
      <c r="B1376">
        <v>88</v>
      </c>
      <c r="C1376" s="24" t="s">
        <v>4186</v>
      </c>
      <c r="D1376" s="12">
        <v>6.5826141471972077</v>
      </c>
      <c r="E1376" s="13">
        <v>7.310766489557094E-2</v>
      </c>
      <c r="F1376" s="7">
        <v>90.04</v>
      </c>
      <c r="G1376" s="7">
        <f t="shared" si="224"/>
        <v>6.5095064823016369</v>
      </c>
      <c r="H1376" s="15">
        <f t="shared" si="225"/>
        <v>6.6557218120927786</v>
      </c>
      <c r="I1376" s="11">
        <f>IFERROR(F1376/SQRT(F1376^2+U1376), "X")</f>
        <v>0.29685760397406696</v>
      </c>
      <c r="J1376" s="32">
        <f>IFERROR(SQRT((1-I1376^2)/U1376), "X")</f>
        <v>3.2969525097075406E-3</v>
      </c>
      <c r="K1376" s="32">
        <f t="shared" si="226"/>
        <v>303.31040470119052</v>
      </c>
      <c r="L1376" s="8">
        <v>1</v>
      </c>
      <c r="M1376" s="9">
        <v>0</v>
      </c>
      <c r="N1376" s="8">
        <v>1</v>
      </c>
      <c r="O1376" s="9">
        <v>0</v>
      </c>
      <c r="P1376" s="9">
        <v>0</v>
      </c>
      <c r="Q1376" s="9">
        <v>0</v>
      </c>
      <c r="R1376" s="9">
        <v>0</v>
      </c>
      <c r="S1376" s="8">
        <v>83900</v>
      </c>
      <c r="T1376" s="9">
        <v>9</v>
      </c>
      <c r="U1376" s="9">
        <f t="shared" si="227"/>
        <v>83890</v>
      </c>
      <c r="V1376" s="9">
        <f>COUNTIF(B:B,B1376)</f>
        <v>30</v>
      </c>
      <c r="W1376" s="7">
        <f t="shared" si="233"/>
        <v>4.42</v>
      </c>
      <c r="X1376" s="7">
        <f t="shared" si="23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35"/>
        <v>0.56299999999999994</v>
      </c>
      <c r="AL1376" s="32">
        <f t="shared" si="235"/>
        <v>9.4500000000000001E-2</v>
      </c>
      <c r="AM1376" s="32">
        <f t="shared" si="235"/>
        <v>0.23799999999999999</v>
      </c>
      <c r="AN1376" s="32">
        <f t="shared" si="235"/>
        <v>0.10449999999999997</v>
      </c>
      <c r="AO1376" s="174">
        <f t="shared" si="236"/>
        <v>0.44750000000000001</v>
      </c>
      <c r="AP1376" s="32">
        <f t="shared" si="237"/>
        <v>0.55249999999999999</v>
      </c>
      <c r="AQ1376" s="38">
        <v>0.75693600000000005</v>
      </c>
      <c r="AR1376" s="39">
        <f t="shared" si="238"/>
        <v>0.24306399999999995</v>
      </c>
      <c r="AS1376" t="s">
        <v>98</v>
      </c>
      <c r="AT1376" s="39" t="s">
        <v>98</v>
      </c>
      <c r="AU1376">
        <v>0</v>
      </c>
      <c r="AV1376" s="17">
        <v>1</v>
      </c>
      <c r="AW1376" s="38">
        <f t="shared" si="239"/>
        <v>0.41649999999999998</v>
      </c>
      <c r="AX1376" s="39">
        <f t="shared" si="240"/>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W1376+X1376+6</f>
        <v>35.277000000000001</v>
      </c>
      <c r="BN1376">
        <v>1</v>
      </c>
      <c r="BO1376">
        <v>0</v>
      </c>
      <c r="BP1376">
        <v>0</v>
      </c>
      <c r="BQ1376">
        <v>0</v>
      </c>
      <c r="BR1376">
        <v>0</v>
      </c>
      <c r="BS1376">
        <v>0</v>
      </c>
      <c r="BT1376">
        <v>0</v>
      </c>
      <c r="BU1376" s="17">
        <v>0</v>
      </c>
      <c r="BV1376">
        <v>0</v>
      </c>
      <c r="BW1376">
        <v>0</v>
      </c>
      <c r="BX1376">
        <v>1</v>
      </c>
      <c r="BY1376" s="17">
        <v>0</v>
      </c>
      <c r="BZ1376">
        <v>0</v>
      </c>
      <c r="CA1376">
        <v>0</v>
      </c>
      <c r="CB1376">
        <v>0</v>
      </c>
      <c r="CC1376">
        <v>0</v>
      </c>
      <c r="CD1376" s="17">
        <v>0</v>
      </c>
      <c r="CE1376">
        <v>0</v>
      </c>
      <c r="CF1376">
        <v>0</v>
      </c>
      <c r="CG1376">
        <v>1</v>
      </c>
      <c r="CH1376">
        <v>1</v>
      </c>
      <c r="CI1376">
        <v>0</v>
      </c>
      <c r="CJ1376">
        <v>0</v>
      </c>
      <c r="CK1376">
        <v>0</v>
      </c>
      <c r="CL1376">
        <v>0</v>
      </c>
      <c r="CM1376">
        <v>0</v>
      </c>
      <c r="CN1376">
        <v>0</v>
      </c>
      <c r="CO1376">
        <v>1</v>
      </c>
      <c r="CP1376" s="17">
        <v>0</v>
      </c>
      <c r="CQ1376">
        <v>0.29799999999999999</v>
      </c>
      <c r="CR1376">
        <v>386</v>
      </c>
      <c r="CS1376">
        <v>1</v>
      </c>
      <c r="CT1376">
        <v>0</v>
      </c>
      <c r="CU1376">
        <v>23</v>
      </c>
      <c r="DA1376" s="33" t="s">
        <v>85</v>
      </c>
    </row>
    <row r="1377" spans="1:105" x14ac:dyDescent="0.25">
      <c r="A1377">
        <v>1376</v>
      </c>
      <c r="B1377">
        <v>88</v>
      </c>
      <c r="C1377" s="24" t="s">
        <v>4186</v>
      </c>
      <c r="D1377" s="12">
        <v>6.2990379289539433</v>
      </c>
      <c r="E1377" s="13">
        <v>4.411708873059212E-2</v>
      </c>
      <c r="F1377" s="7">
        <v>142.78</v>
      </c>
      <c r="G1377" s="7">
        <f t="shared" si="224"/>
        <v>6.2549208402233516</v>
      </c>
      <c r="H1377" s="15">
        <f t="shared" si="225"/>
        <v>6.343155017684535</v>
      </c>
      <c r="I1377" s="11">
        <f>IFERROR(F1377/SQRT(F1377^2+U1377), "X")</f>
        <v>0.44215539507582102</v>
      </c>
      <c r="J1377" s="32">
        <f>IFERROR(SQRT((1-I1377^2)/U1377), "X")</f>
        <v>3.0967600159393545E-3</v>
      </c>
      <c r="K1377" s="32">
        <f t="shared" si="226"/>
        <v>322.91814504607822</v>
      </c>
      <c r="L1377" s="8">
        <v>1</v>
      </c>
      <c r="M1377" s="9">
        <v>0</v>
      </c>
      <c r="N1377" s="8">
        <v>1</v>
      </c>
      <c r="O1377" s="9">
        <v>0</v>
      </c>
      <c r="P1377" s="9">
        <v>0</v>
      </c>
      <c r="Q1377" s="9">
        <v>0</v>
      </c>
      <c r="R1377" s="9">
        <v>0</v>
      </c>
      <c r="S1377" s="8">
        <v>83900</v>
      </c>
      <c r="T1377" s="9">
        <v>9</v>
      </c>
      <c r="U1377" s="9">
        <f t="shared" si="227"/>
        <v>83890</v>
      </c>
      <c r="V1377" s="9">
        <f>COUNTIF(B:B,B1377)</f>
        <v>30</v>
      </c>
      <c r="W1377" s="7">
        <f t="shared" si="233"/>
        <v>4.42</v>
      </c>
      <c r="X1377" s="7">
        <f t="shared" si="23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35"/>
        <v>0.56299999999999994</v>
      </c>
      <c r="AL1377" s="32">
        <f t="shared" si="235"/>
        <v>9.4500000000000001E-2</v>
      </c>
      <c r="AM1377" s="32">
        <f t="shared" si="235"/>
        <v>0.23799999999999999</v>
      </c>
      <c r="AN1377" s="32">
        <f t="shared" si="235"/>
        <v>0.10449999999999997</v>
      </c>
      <c r="AO1377" s="174">
        <f t="shared" si="236"/>
        <v>0.44750000000000001</v>
      </c>
      <c r="AP1377" s="32">
        <f t="shared" si="237"/>
        <v>0.55249999999999999</v>
      </c>
      <c r="AQ1377" s="38">
        <v>0.75693600000000005</v>
      </c>
      <c r="AR1377" s="39">
        <f t="shared" si="238"/>
        <v>0.24306399999999995</v>
      </c>
      <c r="AS1377" t="s">
        <v>98</v>
      </c>
      <c r="AT1377" s="39" t="s">
        <v>98</v>
      </c>
      <c r="AU1377">
        <v>0</v>
      </c>
      <c r="AV1377" s="17">
        <v>1</v>
      </c>
      <c r="AW1377" s="38">
        <f t="shared" si="239"/>
        <v>0.41649999999999998</v>
      </c>
      <c r="AX1377" s="39">
        <f t="shared" si="240"/>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W1377+X1377+6</f>
        <v>35.277000000000001</v>
      </c>
      <c r="BN1377">
        <v>1</v>
      </c>
      <c r="BO1377">
        <v>0</v>
      </c>
      <c r="BP1377">
        <v>0</v>
      </c>
      <c r="BQ1377">
        <v>0</v>
      </c>
      <c r="BR1377">
        <v>0</v>
      </c>
      <c r="BS1377">
        <v>0</v>
      </c>
      <c r="BT1377">
        <v>0</v>
      </c>
      <c r="BU1377" s="17">
        <v>0</v>
      </c>
      <c r="BV1377">
        <v>0</v>
      </c>
      <c r="BW1377">
        <v>0</v>
      </c>
      <c r="BX1377">
        <v>1</v>
      </c>
      <c r="BY1377" s="17">
        <v>0</v>
      </c>
      <c r="BZ1377">
        <v>0</v>
      </c>
      <c r="CA1377">
        <v>0</v>
      </c>
      <c r="CB1377">
        <v>0</v>
      </c>
      <c r="CC1377">
        <v>0</v>
      </c>
      <c r="CD1377" s="17">
        <v>0</v>
      </c>
      <c r="CE1377">
        <v>0</v>
      </c>
      <c r="CF1377">
        <v>0</v>
      </c>
      <c r="CG1377">
        <v>1</v>
      </c>
      <c r="CH1377">
        <v>1</v>
      </c>
      <c r="CI1377">
        <v>0</v>
      </c>
      <c r="CJ1377">
        <v>0</v>
      </c>
      <c r="CK1377">
        <v>0</v>
      </c>
      <c r="CL1377">
        <v>0</v>
      </c>
      <c r="CM1377">
        <v>0</v>
      </c>
      <c r="CN1377">
        <v>0</v>
      </c>
      <c r="CO1377">
        <v>1</v>
      </c>
      <c r="CP1377" s="17">
        <v>0</v>
      </c>
      <c r="CQ1377">
        <v>0.29799999999999999</v>
      </c>
      <c r="CR1377">
        <v>386</v>
      </c>
      <c r="CS1377">
        <v>1</v>
      </c>
      <c r="CT1377">
        <v>0</v>
      </c>
      <c r="CU1377">
        <v>23</v>
      </c>
      <c r="DA1377" s="33" t="s">
        <v>85</v>
      </c>
    </row>
    <row r="1378" spans="1:105" x14ac:dyDescent="0.25">
      <c r="A1378">
        <v>1377</v>
      </c>
      <c r="B1378">
        <v>88</v>
      </c>
      <c r="C1378" s="24" t="s">
        <v>4186</v>
      </c>
      <c r="D1378" s="12">
        <v>6.7770438721748372</v>
      </c>
      <c r="E1378" s="13">
        <v>0.16634864683787032</v>
      </c>
      <c r="F1378" s="7">
        <v>40.74</v>
      </c>
      <c r="G1378" s="7">
        <f t="shared" si="224"/>
        <v>6.6106952253369666</v>
      </c>
      <c r="H1378" s="15">
        <f t="shared" si="225"/>
        <v>6.9433925190127077</v>
      </c>
      <c r="I1378" s="11">
        <f>IFERROR(F1378/SQRT(F1378^2+U1378), "X")</f>
        <v>6.8843919891843561E-2</v>
      </c>
      <c r="J1378" s="32">
        <f>IFERROR(SQRT((1-I1378^2)/U1378), "X")</f>
        <v>1.6898360307276278E-3</v>
      </c>
      <c r="K1378" s="32">
        <f t="shared" si="226"/>
        <v>591.77339210207822</v>
      </c>
      <c r="L1378" s="8">
        <v>1</v>
      </c>
      <c r="M1378" s="9">
        <v>0</v>
      </c>
      <c r="N1378" s="8">
        <v>1</v>
      </c>
      <c r="O1378" s="9">
        <v>0</v>
      </c>
      <c r="P1378" s="9">
        <v>0</v>
      </c>
      <c r="Q1378" s="9">
        <v>0</v>
      </c>
      <c r="R1378" s="9">
        <v>0</v>
      </c>
      <c r="S1378" s="8">
        <v>348546</v>
      </c>
      <c r="T1378" s="9">
        <v>9</v>
      </c>
      <c r="U1378" s="9">
        <f t="shared" si="227"/>
        <v>348536</v>
      </c>
      <c r="V1378" s="9">
        <f>COUNTIF(B:B,B1378)</f>
        <v>30</v>
      </c>
      <c r="W1378" s="7">
        <f t="shared" si="233"/>
        <v>4.8174999999999999</v>
      </c>
      <c r="X1378" s="7">
        <f t="shared" si="234"/>
        <v>23.59</v>
      </c>
      <c r="Y1378" s="9">
        <v>0</v>
      </c>
      <c r="Z1378" s="9">
        <v>1</v>
      </c>
      <c r="AA1378" s="9">
        <v>0</v>
      </c>
      <c r="AB1378" s="9">
        <v>1</v>
      </c>
      <c r="AC1378" s="9">
        <v>0</v>
      </c>
      <c r="AD1378" s="29">
        <v>0</v>
      </c>
      <c r="AE1378" s="9">
        <v>1</v>
      </c>
      <c r="AF1378" s="9">
        <v>0</v>
      </c>
      <c r="AG1378" s="29">
        <v>0</v>
      </c>
      <c r="AH1378" s="9">
        <v>0</v>
      </c>
      <c r="AI1378" s="29">
        <v>1</v>
      </c>
      <c r="AJ1378" s="20">
        <v>1994</v>
      </c>
      <c r="AK1378" s="32">
        <f t="shared" si="235"/>
        <v>0.48799999999999999</v>
      </c>
      <c r="AL1378" s="32">
        <f t="shared" si="235"/>
        <v>0.1225</v>
      </c>
      <c r="AM1378" s="32">
        <f t="shared" si="235"/>
        <v>0.32750000000000001</v>
      </c>
      <c r="AN1378" s="32">
        <f t="shared" si="235"/>
        <v>6.2E-2</v>
      </c>
      <c r="AO1378" s="174">
        <f t="shared" si="236"/>
        <v>0.44750000000000001</v>
      </c>
      <c r="AP1378" s="32">
        <f t="shared" si="237"/>
        <v>0.55249999999999999</v>
      </c>
      <c r="AQ1378" s="38">
        <v>0.75693600000000005</v>
      </c>
      <c r="AR1378" s="39">
        <f t="shared" si="238"/>
        <v>0.24306399999999995</v>
      </c>
      <c r="AS1378" t="s">
        <v>98</v>
      </c>
      <c r="AT1378" s="39" t="s">
        <v>98</v>
      </c>
      <c r="AU1378">
        <v>0</v>
      </c>
      <c r="AV1378" s="17">
        <v>1</v>
      </c>
      <c r="AW1378" s="38">
        <f t="shared" si="239"/>
        <v>0.38650000000000007</v>
      </c>
      <c r="AX1378" s="39">
        <f t="shared" si="240"/>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W1378+X1378+6</f>
        <v>34.407499999999999</v>
      </c>
      <c r="BN1378">
        <v>0</v>
      </c>
      <c r="BO1378">
        <v>0</v>
      </c>
      <c r="BP1378">
        <v>0</v>
      </c>
      <c r="BQ1378">
        <v>0</v>
      </c>
      <c r="BR1378">
        <v>0</v>
      </c>
      <c r="BS1378">
        <v>1</v>
      </c>
      <c r="BT1378">
        <v>0</v>
      </c>
      <c r="BU1378" s="17">
        <v>0</v>
      </c>
      <c r="BV1378">
        <v>0</v>
      </c>
      <c r="BW1378">
        <v>0</v>
      </c>
      <c r="BX1378">
        <v>1</v>
      </c>
      <c r="BY1378" s="17">
        <v>0</v>
      </c>
      <c r="BZ1378">
        <v>0</v>
      </c>
      <c r="CA1378">
        <v>0</v>
      </c>
      <c r="CB1378">
        <v>0</v>
      </c>
      <c r="CC1378">
        <v>0</v>
      </c>
      <c r="CD1378" s="17">
        <v>0</v>
      </c>
      <c r="CE1378">
        <v>0</v>
      </c>
      <c r="CF1378">
        <v>0</v>
      </c>
      <c r="CG1378">
        <v>1</v>
      </c>
      <c r="CH1378">
        <v>1</v>
      </c>
      <c r="CI1378">
        <v>0</v>
      </c>
      <c r="CJ1378">
        <v>0</v>
      </c>
      <c r="CK1378">
        <v>0</v>
      </c>
      <c r="CL1378">
        <v>0</v>
      </c>
      <c r="CM1378">
        <v>0</v>
      </c>
      <c r="CN1378">
        <v>0</v>
      </c>
      <c r="CO1378">
        <v>1</v>
      </c>
      <c r="CP1378" s="17">
        <v>0</v>
      </c>
      <c r="CQ1378">
        <v>0.29799999999999999</v>
      </c>
      <c r="CR1378">
        <v>386</v>
      </c>
      <c r="CS1378">
        <v>1</v>
      </c>
      <c r="CT1378">
        <v>0</v>
      </c>
      <c r="CU1378">
        <v>23</v>
      </c>
      <c r="DA1378" s="33" t="s">
        <v>85</v>
      </c>
    </row>
    <row r="1379" spans="1:105" x14ac:dyDescent="0.25">
      <c r="A1379">
        <v>1378</v>
      </c>
      <c r="B1379">
        <v>88</v>
      </c>
      <c r="C1379" s="24" t="s">
        <v>4186</v>
      </c>
      <c r="D1379" s="12">
        <v>6.133682837398613</v>
      </c>
      <c r="E1379" s="13">
        <v>9.5808854067457247E-2</v>
      </c>
      <c r="F1379" s="7">
        <v>64.02</v>
      </c>
      <c r="G1379" s="7">
        <f t="shared" si="224"/>
        <v>6.0378739833311554</v>
      </c>
      <c r="H1379" s="15">
        <f t="shared" si="225"/>
        <v>6.2294916914660705</v>
      </c>
      <c r="I1379" s="11">
        <f>IFERROR(F1379/SQRT(F1379^2+U1379), "X")</f>
        <v>0.10780855696854749</v>
      </c>
      <c r="J1379" s="32">
        <f>IFERROR(SQRT((1-I1379^2)/U1379), "X")</f>
        <v>1.6839824581153938E-3</v>
      </c>
      <c r="K1379" s="32">
        <f t="shared" si="226"/>
        <v>593.83041383883324</v>
      </c>
      <c r="L1379" s="8">
        <v>1</v>
      </c>
      <c r="M1379" s="9">
        <v>0</v>
      </c>
      <c r="N1379" s="8">
        <v>1</v>
      </c>
      <c r="O1379" s="9">
        <v>0</v>
      </c>
      <c r="P1379" s="9">
        <v>0</v>
      </c>
      <c r="Q1379" s="9">
        <v>0</v>
      </c>
      <c r="R1379" s="9">
        <v>0</v>
      </c>
      <c r="S1379" s="8">
        <v>348546</v>
      </c>
      <c r="T1379" s="9">
        <v>9</v>
      </c>
      <c r="U1379" s="9">
        <f t="shared" si="227"/>
        <v>348536</v>
      </c>
      <c r="V1379" s="9">
        <f>COUNTIF(B:B,B1379)</f>
        <v>30</v>
      </c>
      <c r="W1379" s="7">
        <f t="shared" si="233"/>
        <v>4.8174999999999999</v>
      </c>
      <c r="X1379" s="7">
        <f t="shared" si="234"/>
        <v>23.59</v>
      </c>
      <c r="Y1379" s="9">
        <v>0</v>
      </c>
      <c r="Z1379" s="9">
        <v>1</v>
      </c>
      <c r="AA1379" s="9">
        <v>0</v>
      </c>
      <c r="AB1379" s="9">
        <v>1</v>
      </c>
      <c r="AC1379" s="9">
        <v>0</v>
      </c>
      <c r="AD1379" s="29">
        <v>0</v>
      </c>
      <c r="AE1379" s="9">
        <v>1</v>
      </c>
      <c r="AF1379" s="9">
        <v>0</v>
      </c>
      <c r="AG1379" s="29">
        <v>0</v>
      </c>
      <c r="AH1379" s="9">
        <v>0</v>
      </c>
      <c r="AI1379" s="29">
        <v>1</v>
      </c>
      <c r="AJ1379" s="20">
        <v>1994</v>
      </c>
      <c r="AK1379" s="32">
        <f t="shared" si="235"/>
        <v>0.48799999999999999</v>
      </c>
      <c r="AL1379" s="32">
        <f t="shared" si="235"/>
        <v>0.1225</v>
      </c>
      <c r="AM1379" s="32">
        <f t="shared" si="235"/>
        <v>0.32750000000000001</v>
      </c>
      <c r="AN1379" s="32">
        <f t="shared" si="235"/>
        <v>6.2E-2</v>
      </c>
      <c r="AO1379" s="174">
        <f t="shared" si="236"/>
        <v>0.44750000000000001</v>
      </c>
      <c r="AP1379" s="32">
        <f t="shared" si="237"/>
        <v>0.55249999999999999</v>
      </c>
      <c r="AQ1379" s="38">
        <v>0.75693600000000005</v>
      </c>
      <c r="AR1379" s="39">
        <f t="shared" si="238"/>
        <v>0.24306399999999995</v>
      </c>
      <c r="AS1379" t="s">
        <v>98</v>
      </c>
      <c r="AT1379" s="39" t="s">
        <v>98</v>
      </c>
      <c r="AU1379">
        <v>0</v>
      </c>
      <c r="AV1379" s="17">
        <v>1</v>
      </c>
      <c r="AW1379" s="38">
        <f t="shared" si="239"/>
        <v>0.38650000000000007</v>
      </c>
      <c r="AX1379" s="39">
        <f t="shared" si="240"/>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W1379+X1379+6</f>
        <v>34.407499999999999</v>
      </c>
      <c r="BN1379">
        <v>0</v>
      </c>
      <c r="BO1379">
        <v>0</v>
      </c>
      <c r="BP1379">
        <v>0</v>
      </c>
      <c r="BQ1379">
        <v>0</v>
      </c>
      <c r="BR1379">
        <v>0</v>
      </c>
      <c r="BS1379">
        <v>1</v>
      </c>
      <c r="BT1379">
        <v>0</v>
      </c>
      <c r="BU1379" s="17">
        <v>0</v>
      </c>
      <c r="BV1379">
        <v>0</v>
      </c>
      <c r="BW1379">
        <v>0</v>
      </c>
      <c r="BX1379">
        <v>1</v>
      </c>
      <c r="BY1379" s="17">
        <v>0</v>
      </c>
      <c r="BZ1379">
        <v>0</v>
      </c>
      <c r="CA1379">
        <v>0</v>
      </c>
      <c r="CB1379">
        <v>0</v>
      </c>
      <c r="CC1379">
        <v>0</v>
      </c>
      <c r="CD1379" s="17">
        <v>0</v>
      </c>
      <c r="CE1379">
        <v>0</v>
      </c>
      <c r="CF1379">
        <v>0</v>
      </c>
      <c r="CG1379">
        <v>1</v>
      </c>
      <c r="CH1379">
        <v>1</v>
      </c>
      <c r="CI1379">
        <v>0</v>
      </c>
      <c r="CJ1379">
        <v>0</v>
      </c>
      <c r="CK1379">
        <v>0</v>
      </c>
      <c r="CL1379">
        <v>0</v>
      </c>
      <c r="CM1379">
        <v>0</v>
      </c>
      <c r="CN1379">
        <v>0</v>
      </c>
      <c r="CO1379">
        <v>1</v>
      </c>
      <c r="CP1379" s="17">
        <v>0</v>
      </c>
      <c r="CQ1379">
        <v>0.29799999999999999</v>
      </c>
      <c r="CR1379">
        <v>386</v>
      </c>
      <c r="CS1379">
        <v>1</v>
      </c>
      <c r="CT1379">
        <v>0</v>
      </c>
      <c r="CU1379">
        <v>23</v>
      </c>
      <c r="DA1379" s="33" t="s">
        <v>85</v>
      </c>
    </row>
    <row r="1380" spans="1:105" x14ac:dyDescent="0.25">
      <c r="A1380">
        <v>1379</v>
      </c>
      <c r="B1380">
        <v>88</v>
      </c>
      <c r="C1380" s="24" t="s">
        <v>4186</v>
      </c>
      <c r="D1380" s="12">
        <v>6.9773978944610127</v>
      </c>
      <c r="E1380" s="13">
        <v>7.3407658016423072E-2</v>
      </c>
      <c r="F1380" s="7">
        <v>95.05</v>
      </c>
      <c r="G1380" s="7">
        <f t="shared" si="224"/>
        <v>6.9039902364445895</v>
      </c>
      <c r="H1380" s="15">
        <f t="shared" si="225"/>
        <v>7.0508055524774358</v>
      </c>
      <c r="I1380" s="11">
        <f>IFERROR(F1380/SQRT(F1380^2+U1380), "X")</f>
        <v>0.15895393323910684</v>
      </c>
      <c r="J1380" s="32">
        <f>IFERROR(SQRT((1-I1380^2)/U1380), "X")</f>
        <v>1.6723191292909712E-3</v>
      </c>
      <c r="K1380" s="32">
        <f t="shared" si="226"/>
        <v>597.97199140093517</v>
      </c>
      <c r="L1380" s="8">
        <v>1</v>
      </c>
      <c r="M1380" s="9">
        <v>0</v>
      </c>
      <c r="N1380" s="8">
        <v>1</v>
      </c>
      <c r="O1380" s="9">
        <v>0</v>
      </c>
      <c r="P1380" s="9">
        <v>0</v>
      </c>
      <c r="Q1380" s="9">
        <v>0</v>
      </c>
      <c r="R1380" s="9">
        <v>0</v>
      </c>
      <c r="S1380" s="8">
        <v>348546</v>
      </c>
      <c r="T1380" s="9">
        <v>9</v>
      </c>
      <c r="U1380" s="9">
        <f t="shared" si="227"/>
        <v>348536</v>
      </c>
      <c r="V1380" s="9">
        <f>COUNTIF(B:B,B1380)</f>
        <v>30</v>
      </c>
      <c r="W1380" s="7">
        <f t="shared" si="233"/>
        <v>4.8174999999999999</v>
      </c>
      <c r="X1380" s="7">
        <f t="shared" si="234"/>
        <v>23.59</v>
      </c>
      <c r="Y1380" s="9">
        <v>0</v>
      </c>
      <c r="Z1380" s="9">
        <v>1</v>
      </c>
      <c r="AA1380" s="9">
        <v>0</v>
      </c>
      <c r="AB1380" s="9">
        <v>1</v>
      </c>
      <c r="AC1380" s="9">
        <v>0</v>
      </c>
      <c r="AD1380" s="29">
        <v>0</v>
      </c>
      <c r="AE1380" s="9">
        <v>1</v>
      </c>
      <c r="AF1380" s="9">
        <v>0</v>
      </c>
      <c r="AG1380" s="29">
        <v>0</v>
      </c>
      <c r="AH1380" s="9">
        <v>0</v>
      </c>
      <c r="AI1380" s="29">
        <v>1</v>
      </c>
      <c r="AJ1380" s="20">
        <v>1994</v>
      </c>
      <c r="AK1380" s="32">
        <f t="shared" si="235"/>
        <v>0.48799999999999999</v>
      </c>
      <c r="AL1380" s="32">
        <f t="shared" si="235"/>
        <v>0.1225</v>
      </c>
      <c r="AM1380" s="32">
        <f t="shared" si="235"/>
        <v>0.32750000000000001</v>
      </c>
      <c r="AN1380" s="32">
        <f t="shared" si="235"/>
        <v>6.2E-2</v>
      </c>
      <c r="AO1380" s="174">
        <f t="shared" si="236"/>
        <v>0.44750000000000001</v>
      </c>
      <c r="AP1380" s="32">
        <f t="shared" si="237"/>
        <v>0.55249999999999999</v>
      </c>
      <c r="AQ1380" s="38">
        <v>0.75693600000000005</v>
      </c>
      <c r="AR1380" s="39">
        <f t="shared" si="238"/>
        <v>0.24306399999999995</v>
      </c>
      <c r="AS1380" t="s">
        <v>98</v>
      </c>
      <c r="AT1380" s="39" t="s">
        <v>98</v>
      </c>
      <c r="AU1380">
        <v>0</v>
      </c>
      <c r="AV1380" s="17">
        <v>1</v>
      </c>
      <c r="AW1380" s="38">
        <f t="shared" si="239"/>
        <v>0.38650000000000007</v>
      </c>
      <c r="AX1380" s="39">
        <f t="shared" si="240"/>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W1380+X1380+6</f>
        <v>34.407499999999999</v>
      </c>
      <c r="BN1380">
        <v>0</v>
      </c>
      <c r="BO1380">
        <v>0</v>
      </c>
      <c r="BP1380">
        <v>0</v>
      </c>
      <c r="BQ1380">
        <v>0</v>
      </c>
      <c r="BR1380">
        <v>0</v>
      </c>
      <c r="BS1380">
        <v>1</v>
      </c>
      <c r="BT1380">
        <v>0</v>
      </c>
      <c r="BU1380" s="17">
        <v>0</v>
      </c>
      <c r="BV1380">
        <v>0</v>
      </c>
      <c r="BW1380">
        <v>0</v>
      </c>
      <c r="BX1380">
        <v>1</v>
      </c>
      <c r="BY1380" s="17">
        <v>0</v>
      </c>
      <c r="BZ1380">
        <v>0</v>
      </c>
      <c r="CA1380">
        <v>0</v>
      </c>
      <c r="CB1380">
        <v>0</v>
      </c>
      <c r="CC1380">
        <v>0</v>
      </c>
      <c r="CD1380" s="17">
        <v>0</v>
      </c>
      <c r="CE1380">
        <v>0</v>
      </c>
      <c r="CF1380">
        <v>0</v>
      </c>
      <c r="CG1380">
        <v>1</v>
      </c>
      <c r="CH1380">
        <v>1</v>
      </c>
      <c r="CI1380">
        <v>0</v>
      </c>
      <c r="CJ1380">
        <v>0</v>
      </c>
      <c r="CK1380">
        <v>0</v>
      </c>
      <c r="CL1380">
        <v>0</v>
      </c>
      <c r="CM1380">
        <v>0</v>
      </c>
      <c r="CN1380">
        <v>0</v>
      </c>
      <c r="CO1380">
        <v>1</v>
      </c>
      <c r="CP1380" s="17">
        <v>0</v>
      </c>
      <c r="CQ1380">
        <v>0.29799999999999999</v>
      </c>
      <c r="CR1380">
        <v>386</v>
      </c>
      <c r="CS1380">
        <v>1</v>
      </c>
      <c r="CT1380">
        <v>0</v>
      </c>
      <c r="CU1380">
        <v>23</v>
      </c>
      <c r="DA1380" s="33" t="s">
        <v>85</v>
      </c>
    </row>
    <row r="1381" spans="1:105" x14ac:dyDescent="0.25">
      <c r="A1381">
        <v>1380</v>
      </c>
      <c r="B1381">
        <v>88</v>
      </c>
      <c r="C1381" s="24" t="s">
        <v>4186</v>
      </c>
      <c r="D1381" s="12">
        <v>6.6115022641344501</v>
      </c>
      <c r="E1381" s="13">
        <v>7.3338904760226836E-2</v>
      </c>
      <c r="F1381" s="7">
        <v>90.15</v>
      </c>
      <c r="G1381" s="7">
        <f t="shared" si="224"/>
        <v>6.5381633593742237</v>
      </c>
      <c r="H1381" s="15">
        <f t="shared" si="225"/>
        <v>6.6848411688946765</v>
      </c>
      <c r="I1381" s="11">
        <f>IFERROR(F1381/SQRT(F1381^2+U1381), "X")</f>
        <v>0.15095124115594152</v>
      </c>
      <c r="J1381" s="32">
        <f>IFERROR(SQRT((1-I1381^2)/U1381), "X")</f>
        <v>1.6744452707259181E-3</v>
      </c>
      <c r="K1381" s="32">
        <f t="shared" si="226"/>
        <v>597.21271126793681</v>
      </c>
      <c r="L1381" s="8">
        <v>1</v>
      </c>
      <c r="M1381" s="9">
        <v>0</v>
      </c>
      <c r="N1381" s="8">
        <v>1</v>
      </c>
      <c r="O1381" s="9">
        <v>0</v>
      </c>
      <c r="P1381" s="9">
        <v>0</v>
      </c>
      <c r="Q1381" s="9">
        <v>0</v>
      </c>
      <c r="R1381" s="9">
        <v>0</v>
      </c>
      <c r="S1381" s="8">
        <v>348546</v>
      </c>
      <c r="T1381" s="9">
        <v>9</v>
      </c>
      <c r="U1381" s="9">
        <f t="shared" si="227"/>
        <v>348536</v>
      </c>
      <c r="V1381" s="9">
        <f>COUNTIF(B:B,B1381)</f>
        <v>30</v>
      </c>
      <c r="W1381" s="7">
        <f t="shared" si="233"/>
        <v>4.8174999999999999</v>
      </c>
      <c r="X1381" s="7">
        <f t="shared" si="234"/>
        <v>23.59</v>
      </c>
      <c r="Y1381" s="9">
        <v>0</v>
      </c>
      <c r="Z1381" s="9">
        <v>1</v>
      </c>
      <c r="AA1381" s="9">
        <v>0</v>
      </c>
      <c r="AB1381" s="9">
        <v>1</v>
      </c>
      <c r="AC1381" s="9">
        <v>0</v>
      </c>
      <c r="AD1381" s="29">
        <v>0</v>
      </c>
      <c r="AE1381" s="9">
        <v>1</v>
      </c>
      <c r="AF1381" s="9">
        <v>0</v>
      </c>
      <c r="AG1381" s="29">
        <v>0</v>
      </c>
      <c r="AH1381" s="9">
        <v>0</v>
      </c>
      <c r="AI1381" s="29">
        <v>1</v>
      </c>
      <c r="AJ1381" s="20">
        <v>1994</v>
      </c>
      <c r="AK1381" s="32">
        <f t="shared" si="235"/>
        <v>0.48799999999999999</v>
      </c>
      <c r="AL1381" s="32">
        <f t="shared" si="235"/>
        <v>0.1225</v>
      </c>
      <c r="AM1381" s="32">
        <f t="shared" si="235"/>
        <v>0.32750000000000001</v>
      </c>
      <c r="AN1381" s="32">
        <f t="shared" si="235"/>
        <v>6.2E-2</v>
      </c>
      <c r="AO1381" s="174">
        <f t="shared" si="236"/>
        <v>0.44750000000000001</v>
      </c>
      <c r="AP1381" s="32">
        <f t="shared" si="237"/>
        <v>0.55249999999999999</v>
      </c>
      <c r="AQ1381" s="38">
        <v>0.75693600000000005</v>
      </c>
      <c r="AR1381" s="39">
        <f t="shared" si="238"/>
        <v>0.24306399999999995</v>
      </c>
      <c r="AS1381" t="s">
        <v>98</v>
      </c>
      <c r="AT1381" s="39" t="s">
        <v>98</v>
      </c>
      <c r="AU1381">
        <v>0</v>
      </c>
      <c r="AV1381" s="17">
        <v>1</v>
      </c>
      <c r="AW1381" s="38">
        <f t="shared" si="239"/>
        <v>0.38650000000000007</v>
      </c>
      <c r="AX1381" s="39">
        <f t="shared" si="240"/>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W1381+X1381+6</f>
        <v>34.407499999999999</v>
      </c>
      <c r="BN1381">
        <v>0</v>
      </c>
      <c r="BO1381">
        <v>0</v>
      </c>
      <c r="BP1381">
        <v>0</v>
      </c>
      <c r="BQ1381">
        <v>0</v>
      </c>
      <c r="BR1381">
        <v>0</v>
      </c>
      <c r="BS1381">
        <v>1</v>
      </c>
      <c r="BT1381">
        <v>0</v>
      </c>
      <c r="BU1381" s="17">
        <v>0</v>
      </c>
      <c r="BV1381">
        <v>0</v>
      </c>
      <c r="BW1381">
        <v>0</v>
      </c>
      <c r="BX1381">
        <v>1</v>
      </c>
      <c r="BY1381" s="17">
        <v>0</v>
      </c>
      <c r="BZ1381">
        <v>0</v>
      </c>
      <c r="CA1381">
        <v>0</v>
      </c>
      <c r="CB1381">
        <v>0</v>
      </c>
      <c r="CC1381">
        <v>0</v>
      </c>
      <c r="CD1381" s="17">
        <v>0</v>
      </c>
      <c r="CE1381">
        <v>0</v>
      </c>
      <c r="CF1381">
        <v>0</v>
      </c>
      <c r="CG1381">
        <v>1</v>
      </c>
      <c r="CH1381">
        <v>1</v>
      </c>
      <c r="CI1381">
        <v>0</v>
      </c>
      <c r="CJ1381">
        <v>0</v>
      </c>
      <c r="CK1381">
        <v>0</v>
      </c>
      <c r="CL1381">
        <v>0</v>
      </c>
      <c r="CM1381">
        <v>0</v>
      </c>
      <c r="CN1381">
        <v>0</v>
      </c>
      <c r="CO1381">
        <v>1</v>
      </c>
      <c r="CP1381" s="17">
        <v>0</v>
      </c>
      <c r="CQ1381">
        <v>0.29799999999999999</v>
      </c>
      <c r="CR1381">
        <v>386</v>
      </c>
      <c r="CS1381">
        <v>1</v>
      </c>
      <c r="CT1381">
        <v>0</v>
      </c>
      <c r="CU1381">
        <v>23</v>
      </c>
      <c r="DA1381" s="33" t="s">
        <v>85</v>
      </c>
    </row>
    <row r="1382" spans="1:105" x14ac:dyDescent="0.25">
      <c r="A1382">
        <v>1381</v>
      </c>
      <c r="B1382">
        <v>88</v>
      </c>
      <c r="C1382" s="24" t="s">
        <v>4186</v>
      </c>
      <c r="D1382" s="12">
        <v>6.4032020981969806</v>
      </c>
      <c r="E1382" s="13">
        <v>4.8406426505873755E-2</v>
      </c>
      <c r="F1382" s="7">
        <v>132.28</v>
      </c>
      <c r="G1382" s="7">
        <f t="shared" si="224"/>
        <v>6.3547956716911065</v>
      </c>
      <c r="H1382" s="15">
        <f t="shared" si="225"/>
        <v>6.4516085247028547</v>
      </c>
      <c r="I1382" s="11">
        <f>IFERROR(F1382/SQRT(F1382^2+U1382), "X")</f>
        <v>0.21864194055659289</v>
      </c>
      <c r="J1382" s="32">
        <f>IFERROR(SQRT((1-I1382^2)/U1382), "X")</f>
        <v>1.6528722449092295E-3</v>
      </c>
      <c r="K1382" s="32">
        <f t="shared" si="226"/>
        <v>605.00743664850927</v>
      </c>
      <c r="L1382" s="8">
        <v>1</v>
      </c>
      <c r="M1382" s="9">
        <v>0</v>
      </c>
      <c r="N1382" s="8">
        <v>1</v>
      </c>
      <c r="O1382" s="9">
        <v>0</v>
      </c>
      <c r="P1382" s="9">
        <v>0</v>
      </c>
      <c r="Q1382" s="9">
        <v>0</v>
      </c>
      <c r="R1382" s="9">
        <v>0</v>
      </c>
      <c r="S1382" s="8">
        <v>348546</v>
      </c>
      <c r="T1382" s="9">
        <v>9</v>
      </c>
      <c r="U1382" s="9">
        <f t="shared" si="227"/>
        <v>348536</v>
      </c>
      <c r="V1382" s="9">
        <f>COUNTIF(B:B,B1382)</f>
        <v>30</v>
      </c>
      <c r="W1382" s="7">
        <f t="shared" si="233"/>
        <v>4.8174999999999999</v>
      </c>
      <c r="X1382" s="7">
        <f t="shared" si="234"/>
        <v>23.59</v>
      </c>
      <c r="Y1382" s="9">
        <v>0</v>
      </c>
      <c r="Z1382" s="9">
        <v>1</v>
      </c>
      <c r="AA1382" s="9">
        <v>0</v>
      </c>
      <c r="AB1382" s="9">
        <v>1</v>
      </c>
      <c r="AC1382" s="9">
        <v>0</v>
      </c>
      <c r="AD1382" s="29">
        <v>0</v>
      </c>
      <c r="AE1382" s="9">
        <v>1</v>
      </c>
      <c r="AF1382" s="9">
        <v>0</v>
      </c>
      <c r="AG1382" s="29">
        <v>0</v>
      </c>
      <c r="AH1382" s="9">
        <v>0</v>
      </c>
      <c r="AI1382" s="29">
        <v>1</v>
      </c>
      <c r="AJ1382" s="20">
        <v>1994</v>
      </c>
      <c r="AK1382" s="32">
        <f t="shared" si="235"/>
        <v>0.48799999999999999</v>
      </c>
      <c r="AL1382" s="32">
        <f t="shared" si="235"/>
        <v>0.1225</v>
      </c>
      <c r="AM1382" s="32">
        <f t="shared" si="235"/>
        <v>0.32750000000000001</v>
      </c>
      <c r="AN1382" s="32">
        <f t="shared" si="235"/>
        <v>6.2E-2</v>
      </c>
      <c r="AO1382" s="174">
        <f t="shared" si="236"/>
        <v>0.44750000000000001</v>
      </c>
      <c r="AP1382" s="32">
        <f t="shared" si="237"/>
        <v>0.55249999999999999</v>
      </c>
      <c r="AQ1382" s="38">
        <v>0.75693600000000005</v>
      </c>
      <c r="AR1382" s="39">
        <f t="shared" si="238"/>
        <v>0.24306399999999995</v>
      </c>
      <c r="AS1382" t="s">
        <v>98</v>
      </c>
      <c r="AT1382" s="39" t="s">
        <v>98</v>
      </c>
      <c r="AU1382">
        <v>0</v>
      </c>
      <c r="AV1382" s="17">
        <v>1</v>
      </c>
      <c r="AW1382" s="38">
        <f t="shared" si="239"/>
        <v>0.38650000000000007</v>
      </c>
      <c r="AX1382" s="39">
        <f t="shared" si="240"/>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W1382+X1382+6</f>
        <v>34.407499999999999</v>
      </c>
      <c r="BN1382">
        <v>0</v>
      </c>
      <c r="BO1382">
        <v>0</v>
      </c>
      <c r="BP1382">
        <v>0</v>
      </c>
      <c r="BQ1382">
        <v>0</v>
      </c>
      <c r="BR1382">
        <v>0</v>
      </c>
      <c r="BS1382">
        <v>1</v>
      </c>
      <c r="BT1382">
        <v>0</v>
      </c>
      <c r="BU1382" s="17">
        <v>0</v>
      </c>
      <c r="BV1382">
        <v>0</v>
      </c>
      <c r="BW1382">
        <v>0</v>
      </c>
      <c r="BX1382">
        <v>1</v>
      </c>
      <c r="BY1382" s="17">
        <v>0</v>
      </c>
      <c r="BZ1382">
        <v>0</v>
      </c>
      <c r="CA1382">
        <v>0</v>
      </c>
      <c r="CB1382">
        <v>0</v>
      </c>
      <c r="CC1382">
        <v>0</v>
      </c>
      <c r="CD1382" s="17">
        <v>0</v>
      </c>
      <c r="CE1382">
        <v>0</v>
      </c>
      <c r="CF1382">
        <v>0</v>
      </c>
      <c r="CG1382">
        <v>1</v>
      </c>
      <c r="CH1382">
        <v>1</v>
      </c>
      <c r="CI1382">
        <v>0</v>
      </c>
      <c r="CJ1382">
        <v>0</v>
      </c>
      <c r="CK1382">
        <v>0</v>
      </c>
      <c r="CL1382">
        <v>0</v>
      </c>
      <c r="CM1382">
        <v>0</v>
      </c>
      <c r="CN1382">
        <v>0</v>
      </c>
      <c r="CO1382">
        <v>1</v>
      </c>
      <c r="CP1382" s="17">
        <v>0</v>
      </c>
      <c r="CQ1382">
        <v>0.29799999999999999</v>
      </c>
      <c r="CR1382">
        <v>386</v>
      </c>
      <c r="CS1382">
        <v>1</v>
      </c>
      <c r="CT1382">
        <v>0</v>
      </c>
      <c r="CU1382">
        <v>23</v>
      </c>
      <c r="DA1382" s="33" t="s">
        <v>85</v>
      </c>
    </row>
    <row r="1383" spans="1:105" x14ac:dyDescent="0.25">
      <c r="A1383">
        <v>1382</v>
      </c>
      <c r="B1383">
        <v>88</v>
      </c>
      <c r="C1383" s="24" t="s">
        <v>4186</v>
      </c>
      <c r="D1383" s="12">
        <v>5.5973319208808325</v>
      </c>
      <c r="E1383" s="13">
        <v>0.18376007619438059</v>
      </c>
      <c r="F1383" s="7">
        <v>30.46</v>
      </c>
      <c r="G1383" s="7">
        <f t="shared" si="224"/>
        <v>5.4135718446864516</v>
      </c>
      <c r="H1383" s="15">
        <f t="shared" si="225"/>
        <v>5.7810919970752135</v>
      </c>
      <c r="I1383" s="11">
        <f>IFERROR(F1383/SQRT(F1383^2+U1383), "X")</f>
        <v>0.12000609952392466</v>
      </c>
      <c r="J1383" s="32">
        <f>IFERROR(SQRT((1-I1383^2)/U1383), "X")</f>
        <v>3.9397931557427664E-3</v>
      </c>
      <c r="K1383" s="32">
        <f t="shared" si="226"/>
        <v>253.82043180169714</v>
      </c>
      <c r="L1383" s="8">
        <v>1</v>
      </c>
      <c r="M1383" s="9">
        <v>0</v>
      </c>
      <c r="N1383" s="8">
        <v>1</v>
      </c>
      <c r="O1383" s="9">
        <v>0</v>
      </c>
      <c r="P1383" s="9">
        <v>0</v>
      </c>
      <c r="Q1383" s="9">
        <v>0</v>
      </c>
      <c r="R1383" s="9">
        <v>0</v>
      </c>
      <c r="S1383" s="8">
        <v>63507</v>
      </c>
      <c r="T1383" s="9">
        <v>9</v>
      </c>
      <c r="U1383" s="9">
        <f t="shared" si="227"/>
        <v>63497</v>
      </c>
      <c r="V1383" s="9">
        <f>COUNTIF(B:B,B1383)</f>
        <v>30</v>
      </c>
      <c r="W1383" s="7">
        <f t="shared" si="23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36"/>
        <v>0.46299999999999997</v>
      </c>
      <c r="AP1383" s="17">
        <v>0.53700000000000003</v>
      </c>
      <c r="AQ1383">
        <v>1</v>
      </c>
      <c r="AR1383" s="39">
        <f t="shared" si="238"/>
        <v>0</v>
      </c>
      <c r="AS1383" t="s">
        <v>98</v>
      </c>
      <c r="AT1383" s="39" t="s">
        <v>98</v>
      </c>
      <c r="AU1383">
        <v>0</v>
      </c>
      <c r="AV1383" s="17">
        <v>1</v>
      </c>
      <c r="AW1383" s="38">
        <f t="shared" si="23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W1383+X1383+6</f>
        <v>35.527999999999999</v>
      </c>
      <c r="BN1383">
        <v>1</v>
      </c>
      <c r="BO1383">
        <v>0</v>
      </c>
      <c r="BP1383">
        <v>0</v>
      </c>
      <c r="BQ1383">
        <v>0</v>
      </c>
      <c r="BR1383">
        <v>0</v>
      </c>
      <c r="BS1383">
        <v>0</v>
      </c>
      <c r="BT1383">
        <v>0</v>
      </c>
      <c r="BU1383" s="17">
        <v>0</v>
      </c>
      <c r="BV1383">
        <v>0</v>
      </c>
      <c r="BW1383">
        <v>0</v>
      </c>
      <c r="BX1383">
        <v>1</v>
      </c>
      <c r="BY1383" s="17">
        <v>0</v>
      </c>
      <c r="BZ1383">
        <v>0</v>
      </c>
      <c r="CA1383">
        <v>0</v>
      </c>
      <c r="CB1383">
        <v>0</v>
      </c>
      <c r="CC1383">
        <v>0</v>
      </c>
      <c r="CD1383" s="17">
        <v>0</v>
      </c>
      <c r="CE1383">
        <v>0</v>
      </c>
      <c r="CF1383">
        <v>0</v>
      </c>
      <c r="CG1383">
        <v>1</v>
      </c>
      <c r="CH1383">
        <v>1</v>
      </c>
      <c r="CI1383">
        <v>0</v>
      </c>
      <c r="CJ1383">
        <v>0</v>
      </c>
      <c r="CK1383">
        <v>0</v>
      </c>
      <c r="CL1383">
        <v>0</v>
      </c>
      <c r="CM1383">
        <v>0</v>
      </c>
      <c r="CN1383">
        <v>0</v>
      </c>
      <c r="CO1383">
        <v>1</v>
      </c>
      <c r="CP1383" s="17">
        <v>0</v>
      </c>
      <c r="CQ1383">
        <v>0.29799999999999999</v>
      </c>
      <c r="CR1383">
        <v>386</v>
      </c>
      <c r="CS1383">
        <v>1</v>
      </c>
      <c r="CT1383">
        <v>0</v>
      </c>
      <c r="CU1383">
        <v>23</v>
      </c>
      <c r="DA1383" s="33" t="s">
        <v>85</v>
      </c>
    </row>
    <row r="1384" spans="1:105" x14ac:dyDescent="0.25">
      <c r="A1384">
        <v>1383</v>
      </c>
      <c r="B1384">
        <v>88</v>
      </c>
      <c r="C1384" s="24" t="s">
        <v>4186</v>
      </c>
      <c r="D1384" s="12">
        <v>5.2514582065212645</v>
      </c>
      <c r="E1384" s="13">
        <v>0.10574825224569603</v>
      </c>
      <c r="F1384" s="7">
        <v>49.66</v>
      </c>
      <c r="G1384" s="7">
        <f t="shared" si="224"/>
        <v>5.1457099542755689</v>
      </c>
      <c r="H1384" s="15">
        <f t="shared" si="225"/>
        <v>5.3572064587669601</v>
      </c>
      <c r="I1384" s="11">
        <f>IFERROR(F1384/SQRT(F1384^2+U1384), "X")</f>
        <v>0.19335532413686024</v>
      </c>
      <c r="J1384" s="32">
        <f>IFERROR(SQRT((1-I1384^2)/U1384), "X")</f>
        <v>3.8935828460906216E-3</v>
      </c>
      <c r="K1384" s="32">
        <f t="shared" si="226"/>
        <v>256.83285537485273</v>
      </c>
      <c r="L1384" s="8">
        <v>1</v>
      </c>
      <c r="M1384" s="9">
        <v>0</v>
      </c>
      <c r="N1384" s="8">
        <v>1</v>
      </c>
      <c r="O1384" s="9">
        <v>0</v>
      </c>
      <c r="P1384" s="9">
        <v>0</v>
      </c>
      <c r="Q1384" s="9">
        <v>0</v>
      </c>
      <c r="R1384" s="9">
        <v>0</v>
      </c>
      <c r="S1384" s="8">
        <v>63507</v>
      </c>
      <c r="T1384" s="9">
        <v>9</v>
      </c>
      <c r="U1384" s="9">
        <f t="shared" si="227"/>
        <v>63497</v>
      </c>
      <c r="V1384" s="9">
        <f>COUNTIF(B:B,B1384)</f>
        <v>30</v>
      </c>
      <c r="W1384" s="7">
        <f t="shared" si="23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36"/>
        <v>0.46299999999999997</v>
      </c>
      <c r="AP1384" s="17">
        <v>0.53700000000000003</v>
      </c>
      <c r="AQ1384">
        <v>1</v>
      </c>
      <c r="AR1384" s="39">
        <f t="shared" si="238"/>
        <v>0</v>
      </c>
      <c r="AS1384" t="s">
        <v>98</v>
      </c>
      <c r="AT1384" s="39" t="s">
        <v>98</v>
      </c>
      <c r="AU1384">
        <v>0</v>
      </c>
      <c r="AV1384" s="17">
        <v>1</v>
      </c>
      <c r="AW1384" s="38">
        <f t="shared" si="23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W1384+X1384+6</f>
        <v>35.527999999999999</v>
      </c>
      <c r="BN1384">
        <v>1</v>
      </c>
      <c r="BO1384">
        <v>0</v>
      </c>
      <c r="BP1384">
        <v>0</v>
      </c>
      <c r="BQ1384">
        <v>0</v>
      </c>
      <c r="BR1384">
        <v>0</v>
      </c>
      <c r="BS1384">
        <v>0</v>
      </c>
      <c r="BT1384">
        <v>0</v>
      </c>
      <c r="BU1384" s="17">
        <v>0</v>
      </c>
      <c r="BV1384">
        <v>0</v>
      </c>
      <c r="BW1384">
        <v>0</v>
      </c>
      <c r="BX1384">
        <v>1</v>
      </c>
      <c r="BY1384" s="17">
        <v>0</v>
      </c>
      <c r="BZ1384">
        <v>0</v>
      </c>
      <c r="CA1384">
        <v>0</v>
      </c>
      <c r="CB1384">
        <v>0</v>
      </c>
      <c r="CC1384">
        <v>0</v>
      </c>
      <c r="CD1384" s="17">
        <v>0</v>
      </c>
      <c r="CE1384">
        <v>0</v>
      </c>
      <c r="CF1384">
        <v>0</v>
      </c>
      <c r="CG1384">
        <v>1</v>
      </c>
      <c r="CH1384">
        <v>1</v>
      </c>
      <c r="CI1384">
        <v>0</v>
      </c>
      <c r="CJ1384">
        <v>0</v>
      </c>
      <c r="CK1384">
        <v>0</v>
      </c>
      <c r="CL1384">
        <v>0</v>
      </c>
      <c r="CM1384">
        <v>0</v>
      </c>
      <c r="CN1384">
        <v>0</v>
      </c>
      <c r="CO1384">
        <v>1</v>
      </c>
      <c r="CP1384" s="17">
        <v>0</v>
      </c>
      <c r="CQ1384">
        <v>0.29799999999999999</v>
      </c>
      <c r="CR1384">
        <v>386</v>
      </c>
      <c r="CS1384">
        <v>1</v>
      </c>
      <c r="CT1384">
        <v>0</v>
      </c>
      <c r="CU1384">
        <v>23</v>
      </c>
      <c r="DA1384" s="33" t="s">
        <v>85</v>
      </c>
    </row>
    <row r="1385" spans="1:105" x14ac:dyDescent="0.25">
      <c r="A1385">
        <v>1384</v>
      </c>
      <c r="B1385">
        <v>88</v>
      </c>
      <c r="C1385" s="24" t="s">
        <v>4186</v>
      </c>
      <c r="D1385" s="12">
        <v>6.1713009165691446</v>
      </c>
      <c r="E1385" s="13">
        <v>8.2548166353252336E-2</v>
      </c>
      <c r="F1385" s="7">
        <v>74.760000000000005</v>
      </c>
      <c r="G1385" s="7">
        <f t="shared" si="224"/>
        <v>6.0887527502158925</v>
      </c>
      <c r="H1385" s="15">
        <f t="shared" si="225"/>
        <v>6.2538490829223967</v>
      </c>
      <c r="I1385" s="11">
        <f>IFERROR(F1385/SQRT(F1385^2+U1385), "X")</f>
        <v>0.28442913958515442</v>
      </c>
      <c r="J1385" s="32">
        <f>IFERROR(SQRT((1-I1385^2)/U1385), "X")</f>
        <v>3.8045631298174744E-3</v>
      </c>
      <c r="K1385" s="32">
        <f t="shared" si="226"/>
        <v>262.84226752940629</v>
      </c>
      <c r="L1385" s="8">
        <v>1</v>
      </c>
      <c r="M1385" s="9">
        <v>0</v>
      </c>
      <c r="N1385" s="8">
        <v>1</v>
      </c>
      <c r="O1385" s="9">
        <v>0</v>
      </c>
      <c r="P1385" s="9">
        <v>0</v>
      </c>
      <c r="Q1385" s="9">
        <v>0</v>
      </c>
      <c r="R1385" s="9">
        <v>0</v>
      </c>
      <c r="S1385" s="8">
        <v>63507</v>
      </c>
      <c r="T1385" s="9">
        <v>9</v>
      </c>
      <c r="U1385" s="9">
        <f t="shared" si="227"/>
        <v>63497</v>
      </c>
      <c r="V1385" s="9">
        <f>COUNTIF(B:B,B1385)</f>
        <v>30</v>
      </c>
      <c r="W1385" s="7">
        <f t="shared" si="23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36"/>
        <v>0.46299999999999997</v>
      </c>
      <c r="AP1385" s="17">
        <v>0.53700000000000003</v>
      </c>
      <c r="AQ1385">
        <v>1</v>
      </c>
      <c r="AR1385" s="39">
        <f t="shared" si="238"/>
        <v>0</v>
      </c>
      <c r="AS1385" t="s">
        <v>98</v>
      </c>
      <c r="AT1385" s="39" t="s">
        <v>98</v>
      </c>
      <c r="AU1385">
        <v>0</v>
      </c>
      <c r="AV1385" s="17">
        <v>1</v>
      </c>
      <c r="AW1385" s="38">
        <f t="shared" si="23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W1385+X1385+6</f>
        <v>35.527999999999999</v>
      </c>
      <c r="BN1385">
        <v>1</v>
      </c>
      <c r="BO1385">
        <v>0</v>
      </c>
      <c r="BP1385">
        <v>0</v>
      </c>
      <c r="BQ1385">
        <v>0</v>
      </c>
      <c r="BR1385">
        <v>0</v>
      </c>
      <c r="BS1385">
        <v>0</v>
      </c>
      <c r="BT1385">
        <v>0</v>
      </c>
      <c r="BU1385" s="17">
        <v>0</v>
      </c>
      <c r="BV1385">
        <v>0</v>
      </c>
      <c r="BW1385">
        <v>0</v>
      </c>
      <c r="BX1385">
        <v>1</v>
      </c>
      <c r="BY1385" s="17">
        <v>0</v>
      </c>
      <c r="BZ1385">
        <v>0</v>
      </c>
      <c r="CA1385">
        <v>0</v>
      </c>
      <c r="CB1385">
        <v>0</v>
      </c>
      <c r="CC1385">
        <v>0</v>
      </c>
      <c r="CD1385" s="17">
        <v>0</v>
      </c>
      <c r="CE1385">
        <v>0</v>
      </c>
      <c r="CF1385">
        <v>0</v>
      </c>
      <c r="CG1385">
        <v>1</v>
      </c>
      <c r="CH1385">
        <v>1</v>
      </c>
      <c r="CI1385">
        <v>0</v>
      </c>
      <c r="CJ1385">
        <v>0</v>
      </c>
      <c r="CK1385">
        <v>0</v>
      </c>
      <c r="CL1385">
        <v>0</v>
      </c>
      <c r="CM1385">
        <v>0</v>
      </c>
      <c r="CN1385">
        <v>0</v>
      </c>
      <c r="CO1385">
        <v>1</v>
      </c>
      <c r="CP1385" s="17">
        <v>0</v>
      </c>
      <c r="CQ1385">
        <v>0.29799999999999999</v>
      </c>
      <c r="CR1385">
        <v>386</v>
      </c>
      <c r="CS1385">
        <v>1</v>
      </c>
      <c r="CT1385">
        <v>0</v>
      </c>
      <c r="CU1385">
        <v>23</v>
      </c>
      <c r="DA1385" s="33" t="s">
        <v>85</v>
      </c>
    </row>
    <row r="1386" spans="1:105" x14ac:dyDescent="0.25">
      <c r="A1386">
        <v>1385</v>
      </c>
      <c r="B1386">
        <v>88</v>
      </c>
      <c r="C1386" s="24" t="s">
        <v>4186</v>
      </c>
      <c r="D1386" s="12">
        <v>5.9418939944062998</v>
      </c>
      <c r="E1386" s="13">
        <v>8.2309100906029928E-2</v>
      </c>
      <c r="F1386" s="7">
        <v>72.19</v>
      </c>
      <c r="G1386" s="7">
        <f t="shared" si="224"/>
        <v>5.8595848935002701</v>
      </c>
      <c r="H1386" s="15">
        <f t="shared" si="225"/>
        <v>6.0242030953123296</v>
      </c>
      <c r="I1386" s="11">
        <f>IFERROR(F1386/SQRT(F1386^2+U1386), "X")</f>
        <v>0.27540520028416937</v>
      </c>
      <c r="J1386" s="32">
        <f>IFERROR(SQRT((1-I1386^2)/U1386), "X")</f>
        <v>3.8150048522533507E-3</v>
      </c>
      <c r="K1386" s="32">
        <f t="shared" si="226"/>
        <v>262.12286451204517</v>
      </c>
      <c r="L1386" s="8">
        <v>1</v>
      </c>
      <c r="M1386" s="9">
        <v>0</v>
      </c>
      <c r="N1386" s="8">
        <v>1</v>
      </c>
      <c r="O1386" s="9">
        <v>0</v>
      </c>
      <c r="P1386" s="9">
        <v>0</v>
      </c>
      <c r="Q1386" s="9">
        <v>0</v>
      </c>
      <c r="R1386" s="9">
        <v>0</v>
      </c>
      <c r="S1386" s="8">
        <v>63507</v>
      </c>
      <c r="T1386" s="9">
        <v>9</v>
      </c>
      <c r="U1386" s="9">
        <f t="shared" si="227"/>
        <v>63497</v>
      </c>
      <c r="V1386" s="9">
        <f>COUNTIF(B:B,B1386)</f>
        <v>30</v>
      </c>
      <c r="W1386" s="7">
        <f t="shared" si="23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36"/>
        <v>0.46299999999999997</v>
      </c>
      <c r="AP1386" s="17">
        <v>0.53700000000000003</v>
      </c>
      <c r="AQ1386">
        <v>1</v>
      </c>
      <c r="AR1386" s="39">
        <f t="shared" si="238"/>
        <v>0</v>
      </c>
      <c r="AS1386" t="s">
        <v>98</v>
      </c>
      <c r="AT1386" s="39" t="s">
        <v>98</v>
      </c>
      <c r="AU1386">
        <v>0</v>
      </c>
      <c r="AV1386" s="17">
        <v>1</v>
      </c>
      <c r="AW1386" s="38">
        <f t="shared" si="23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W1386+X1386+6</f>
        <v>35.527999999999999</v>
      </c>
      <c r="BN1386">
        <v>1</v>
      </c>
      <c r="BO1386">
        <v>0</v>
      </c>
      <c r="BP1386">
        <v>0</v>
      </c>
      <c r="BQ1386">
        <v>0</v>
      </c>
      <c r="BR1386">
        <v>0</v>
      </c>
      <c r="BS1386">
        <v>0</v>
      </c>
      <c r="BT1386">
        <v>0</v>
      </c>
      <c r="BU1386" s="17">
        <v>0</v>
      </c>
      <c r="BV1386">
        <v>0</v>
      </c>
      <c r="BW1386">
        <v>0</v>
      </c>
      <c r="BX1386">
        <v>1</v>
      </c>
      <c r="BY1386" s="17">
        <v>0</v>
      </c>
      <c r="BZ1386">
        <v>0</v>
      </c>
      <c r="CA1386">
        <v>0</v>
      </c>
      <c r="CB1386">
        <v>0</v>
      </c>
      <c r="CC1386">
        <v>0</v>
      </c>
      <c r="CD1386" s="17">
        <v>0</v>
      </c>
      <c r="CE1386">
        <v>0</v>
      </c>
      <c r="CF1386">
        <v>0</v>
      </c>
      <c r="CG1386">
        <v>1</v>
      </c>
      <c r="CH1386">
        <v>1</v>
      </c>
      <c r="CI1386">
        <v>0</v>
      </c>
      <c r="CJ1386">
        <v>0</v>
      </c>
      <c r="CK1386">
        <v>0</v>
      </c>
      <c r="CL1386">
        <v>0</v>
      </c>
      <c r="CM1386">
        <v>0</v>
      </c>
      <c r="CN1386">
        <v>0</v>
      </c>
      <c r="CO1386">
        <v>1</v>
      </c>
      <c r="CP1386" s="17">
        <v>0</v>
      </c>
      <c r="CQ1386">
        <v>0.29799999999999999</v>
      </c>
      <c r="CR1386">
        <v>386</v>
      </c>
      <c r="CS1386">
        <v>1</v>
      </c>
      <c r="CT1386">
        <v>0</v>
      </c>
      <c r="CU1386">
        <v>23</v>
      </c>
      <c r="DA1386" s="33" t="s">
        <v>85</v>
      </c>
    </row>
    <row r="1387" spans="1:105" x14ac:dyDescent="0.25">
      <c r="A1387">
        <v>1386</v>
      </c>
      <c r="B1387">
        <v>88</v>
      </c>
      <c r="C1387" s="24" t="s">
        <v>4186</v>
      </c>
      <c r="D1387" s="12">
        <v>5.9272373239351639</v>
      </c>
      <c r="E1387" s="13">
        <v>5.0090740504818425E-2</v>
      </c>
      <c r="F1387" s="7">
        <v>118.33</v>
      </c>
      <c r="G1387" s="7">
        <f t="shared" si="224"/>
        <v>5.8771465834303456</v>
      </c>
      <c r="H1387" s="15">
        <f t="shared" si="225"/>
        <v>5.9773280644399822</v>
      </c>
      <c r="I1387" s="11">
        <f>IFERROR(F1387/SQRT(F1387^2+U1387), "X")</f>
        <v>0.42505668052631673</v>
      </c>
      <c r="J1387" s="32">
        <f>IFERROR(SQRT((1-I1387^2)/U1387), "X")</f>
        <v>3.5921294728836033E-3</v>
      </c>
      <c r="K1387" s="32">
        <f t="shared" si="226"/>
        <v>278.38640214636922</v>
      </c>
      <c r="L1387" s="8">
        <v>1</v>
      </c>
      <c r="M1387" s="9">
        <v>0</v>
      </c>
      <c r="N1387" s="8">
        <v>1</v>
      </c>
      <c r="O1387" s="9">
        <v>0</v>
      </c>
      <c r="P1387" s="9">
        <v>0</v>
      </c>
      <c r="Q1387" s="9">
        <v>0</v>
      </c>
      <c r="R1387" s="9">
        <v>0</v>
      </c>
      <c r="S1387" s="8">
        <v>63507</v>
      </c>
      <c r="T1387" s="9">
        <v>9</v>
      </c>
      <c r="U1387" s="9">
        <f t="shared" si="227"/>
        <v>63497</v>
      </c>
      <c r="V1387" s="9">
        <f>COUNTIF(B:B,B1387)</f>
        <v>30</v>
      </c>
      <c r="W1387" s="7">
        <f t="shared" si="23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36"/>
        <v>0.46299999999999997</v>
      </c>
      <c r="AP1387" s="17">
        <v>0.53700000000000003</v>
      </c>
      <c r="AQ1387">
        <v>1</v>
      </c>
      <c r="AR1387" s="39">
        <f t="shared" si="238"/>
        <v>0</v>
      </c>
      <c r="AS1387" t="s">
        <v>98</v>
      </c>
      <c r="AT1387" s="39" t="s">
        <v>98</v>
      </c>
      <c r="AU1387">
        <v>0</v>
      </c>
      <c r="AV1387" s="17">
        <v>1</v>
      </c>
      <c r="AW1387" s="38">
        <f t="shared" si="23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W1387+X1387+6</f>
        <v>35.527999999999999</v>
      </c>
      <c r="BN1387">
        <v>1</v>
      </c>
      <c r="BO1387">
        <v>0</v>
      </c>
      <c r="BP1387">
        <v>0</v>
      </c>
      <c r="BQ1387">
        <v>0</v>
      </c>
      <c r="BR1387">
        <v>0</v>
      </c>
      <c r="BS1387">
        <v>0</v>
      </c>
      <c r="BT1387">
        <v>0</v>
      </c>
      <c r="BU1387" s="17">
        <v>0</v>
      </c>
      <c r="BV1387">
        <v>0</v>
      </c>
      <c r="BW1387">
        <v>0</v>
      </c>
      <c r="BX1387">
        <v>1</v>
      </c>
      <c r="BY1387" s="17">
        <v>0</v>
      </c>
      <c r="BZ1387">
        <v>0</v>
      </c>
      <c r="CA1387">
        <v>0</v>
      </c>
      <c r="CB1387">
        <v>0</v>
      </c>
      <c r="CC1387">
        <v>0</v>
      </c>
      <c r="CD1387" s="17">
        <v>0</v>
      </c>
      <c r="CE1387">
        <v>0</v>
      </c>
      <c r="CF1387">
        <v>0</v>
      </c>
      <c r="CG1387">
        <v>1</v>
      </c>
      <c r="CH1387">
        <v>1</v>
      </c>
      <c r="CI1387">
        <v>0</v>
      </c>
      <c r="CJ1387">
        <v>0</v>
      </c>
      <c r="CK1387">
        <v>0</v>
      </c>
      <c r="CL1387">
        <v>0</v>
      </c>
      <c r="CM1387">
        <v>0</v>
      </c>
      <c r="CN1387">
        <v>0</v>
      </c>
      <c r="CO1387">
        <v>1</v>
      </c>
      <c r="CP1387" s="17">
        <v>0</v>
      </c>
      <c r="CQ1387">
        <v>0.29799999999999999</v>
      </c>
      <c r="CR1387">
        <v>386</v>
      </c>
      <c r="CS1387">
        <v>1</v>
      </c>
      <c r="CT1387">
        <v>0</v>
      </c>
      <c r="CU1387">
        <v>23</v>
      </c>
      <c r="DA1387" s="33" t="s">
        <v>85</v>
      </c>
    </row>
    <row r="1388" spans="1:105" x14ac:dyDescent="0.25">
      <c r="A1388">
        <v>1387</v>
      </c>
      <c r="B1388">
        <v>88</v>
      </c>
      <c r="C1388" s="24" t="s">
        <v>4186</v>
      </c>
      <c r="D1388" s="12">
        <v>5.4198021604014546</v>
      </c>
      <c r="E1388" s="13">
        <v>0.189106844396422</v>
      </c>
      <c r="F1388" s="7">
        <v>28.66</v>
      </c>
      <c r="G1388" s="7">
        <f t="shared" si="224"/>
        <v>5.2306953160050327</v>
      </c>
      <c r="H1388" s="15">
        <f t="shared" si="225"/>
        <v>5.6089090047978765</v>
      </c>
      <c r="I1388" s="11">
        <f>IFERROR(F1388/SQRT(F1388^2+U1388), "X")</f>
        <v>6.7607240668271007E-2</v>
      </c>
      <c r="J1388" s="32">
        <f>IFERROR(SQRT((1-I1388^2)/U1388), "X")</f>
        <v>2.358940707197174E-3</v>
      </c>
      <c r="K1388" s="32">
        <f t="shared" si="226"/>
        <v>423.91909086522628</v>
      </c>
      <c r="L1388" s="8">
        <v>1</v>
      </c>
      <c r="M1388" s="9">
        <v>0</v>
      </c>
      <c r="N1388" s="8">
        <v>1</v>
      </c>
      <c r="O1388" s="9">
        <v>0</v>
      </c>
      <c r="P1388" s="9">
        <v>0</v>
      </c>
      <c r="Q1388" s="9">
        <v>0</v>
      </c>
      <c r="R1388" s="9">
        <v>0</v>
      </c>
      <c r="S1388" s="8">
        <v>178896</v>
      </c>
      <c r="T1388" s="9">
        <v>9</v>
      </c>
      <c r="U1388" s="9">
        <f t="shared" si="227"/>
        <v>178886</v>
      </c>
      <c r="V1388" s="9">
        <f>COUNTIF(B:B,B1388)</f>
        <v>30</v>
      </c>
      <c r="W1388" s="7">
        <f t="shared" si="23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41">1-AL1388-AK1388-AN1388</f>
        <v>0.40399999999999997</v>
      </c>
      <c r="AN1388" s="42">
        <v>8.3000000000000004E-2</v>
      </c>
      <c r="AO1388" s="174">
        <f t="shared" si="236"/>
        <v>0.46299999999999997</v>
      </c>
      <c r="AP1388" s="17">
        <v>0.53700000000000003</v>
      </c>
      <c r="AQ1388">
        <v>1</v>
      </c>
      <c r="AR1388" s="39">
        <f t="shared" si="238"/>
        <v>0</v>
      </c>
      <c r="AS1388" t="s">
        <v>98</v>
      </c>
      <c r="AT1388" s="39" t="s">
        <v>98</v>
      </c>
      <c r="AU1388">
        <v>0</v>
      </c>
      <c r="AV1388" s="17">
        <v>1</v>
      </c>
      <c r="AW1388" s="38">
        <f t="shared" si="23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W1388+X1388+6</f>
        <v>34.287999999999997</v>
      </c>
      <c r="BN1388">
        <v>0</v>
      </c>
      <c r="BO1388">
        <v>0</v>
      </c>
      <c r="BP1388">
        <v>0</v>
      </c>
      <c r="BQ1388">
        <v>0</v>
      </c>
      <c r="BR1388">
        <v>0</v>
      </c>
      <c r="BS1388">
        <v>1</v>
      </c>
      <c r="BT1388">
        <v>0</v>
      </c>
      <c r="BU1388" s="17">
        <v>0</v>
      </c>
      <c r="BV1388">
        <v>0</v>
      </c>
      <c r="BW1388">
        <v>0</v>
      </c>
      <c r="BX1388">
        <v>1</v>
      </c>
      <c r="BY1388" s="17">
        <v>0</v>
      </c>
      <c r="BZ1388">
        <v>0</v>
      </c>
      <c r="CA1388">
        <v>0</v>
      </c>
      <c r="CB1388">
        <v>0</v>
      </c>
      <c r="CC1388">
        <v>0</v>
      </c>
      <c r="CD1388" s="17">
        <v>0</v>
      </c>
      <c r="CE1388">
        <v>0</v>
      </c>
      <c r="CF1388">
        <v>0</v>
      </c>
      <c r="CG1388">
        <v>1</v>
      </c>
      <c r="CH1388">
        <v>1</v>
      </c>
      <c r="CI1388">
        <v>0</v>
      </c>
      <c r="CJ1388">
        <v>0</v>
      </c>
      <c r="CK1388">
        <v>0</v>
      </c>
      <c r="CL1388">
        <v>0</v>
      </c>
      <c r="CM1388">
        <v>0</v>
      </c>
      <c r="CN1388">
        <v>0</v>
      </c>
      <c r="CO1388">
        <v>1</v>
      </c>
      <c r="CP1388" s="17">
        <v>0</v>
      </c>
      <c r="CQ1388">
        <v>0.29799999999999999</v>
      </c>
      <c r="CR1388">
        <v>386</v>
      </c>
      <c r="CS1388">
        <v>1</v>
      </c>
      <c r="CT1388">
        <v>0</v>
      </c>
      <c r="CU1388">
        <v>23</v>
      </c>
      <c r="DA1388" s="33" t="s">
        <v>85</v>
      </c>
    </row>
    <row r="1389" spans="1:105" x14ac:dyDescent="0.25">
      <c r="A1389">
        <v>1388</v>
      </c>
      <c r="B1389">
        <v>88</v>
      </c>
      <c r="C1389" s="24" t="s">
        <v>4186</v>
      </c>
      <c r="D1389" s="12">
        <v>5.1198434474882371</v>
      </c>
      <c r="E1389" s="13">
        <v>0.11093918629443635</v>
      </c>
      <c r="F1389" s="7">
        <v>46.15</v>
      </c>
      <c r="G1389" s="7">
        <f t="shared" si="224"/>
        <v>5.0089042611938011</v>
      </c>
      <c r="H1389" s="15">
        <f t="shared" si="225"/>
        <v>5.2307826337826731</v>
      </c>
      <c r="I1389" s="11">
        <f>IFERROR(F1389/SQRT(F1389^2+U1389), "X")</f>
        <v>0.10847094815144337</v>
      </c>
      <c r="J1389" s="32">
        <f>IFERROR(SQRT((1-I1389^2)/U1389), "X")</f>
        <v>2.3503997432598781E-3</v>
      </c>
      <c r="K1389" s="32">
        <f t="shared" si="226"/>
        <v>425.45954272997568</v>
      </c>
      <c r="L1389" s="8">
        <v>1</v>
      </c>
      <c r="M1389" s="9">
        <v>0</v>
      </c>
      <c r="N1389" s="8">
        <v>1</v>
      </c>
      <c r="O1389" s="9">
        <v>0</v>
      </c>
      <c r="P1389" s="9">
        <v>0</v>
      </c>
      <c r="Q1389" s="9">
        <v>0</v>
      </c>
      <c r="R1389" s="9">
        <v>0</v>
      </c>
      <c r="S1389" s="8">
        <v>178896</v>
      </c>
      <c r="T1389" s="9">
        <v>9</v>
      </c>
      <c r="U1389" s="9">
        <f t="shared" si="227"/>
        <v>178886</v>
      </c>
      <c r="V1389" s="9">
        <f>COUNTIF(B:B,B1389)</f>
        <v>30</v>
      </c>
      <c r="W1389" s="7">
        <f t="shared" si="23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41"/>
        <v>0.40399999999999997</v>
      </c>
      <c r="AN1389" s="42">
        <v>8.3000000000000004E-2</v>
      </c>
      <c r="AO1389" s="174">
        <f t="shared" si="236"/>
        <v>0.46299999999999997</v>
      </c>
      <c r="AP1389" s="17">
        <v>0.53700000000000003</v>
      </c>
      <c r="AQ1389">
        <v>1</v>
      </c>
      <c r="AR1389" s="39">
        <f t="shared" si="238"/>
        <v>0</v>
      </c>
      <c r="AS1389" t="s">
        <v>98</v>
      </c>
      <c r="AT1389" s="39" t="s">
        <v>98</v>
      </c>
      <c r="AU1389">
        <v>0</v>
      </c>
      <c r="AV1389" s="17">
        <v>1</v>
      </c>
      <c r="AW1389" s="38">
        <f t="shared" si="23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W1389+X1389+6</f>
        <v>34.287999999999997</v>
      </c>
      <c r="BN1389">
        <v>0</v>
      </c>
      <c r="BO1389">
        <v>0</v>
      </c>
      <c r="BP1389">
        <v>0</v>
      </c>
      <c r="BQ1389">
        <v>0</v>
      </c>
      <c r="BR1389">
        <v>0</v>
      </c>
      <c r="BS1389">
        <v>1</v>
      </c>
      <c r="BT1389">
        <v>0</v>
      </c>
      <c r="BU1389" s="17">
        <v>0</v>
      </c>
      <c r="BV1389">
        <v>0</v>
      </c>
      <c r="BW1389">
        <v>0</v>
      </c>
      <c r="BX1389">
        <v>1</v>
      </c>
      <c r="BY1389" s="17">
        <v>0</v>
      </c>
      <c r="BZ1389">
        <v>0</v>
      </c>
      <c r="CA1389">
        <v>0</v>
      </c>
      <c r="CB1389">
        <v>0</v>
      </c>
      <c r="CC1389">
        <v>0</v>
      </c>
      <c r="CD1389" s="17">
        <v>0</v>
      </c>
      <c r="CE1389">
        <v>0</v>
      </c>
      <c r="CF1389">
        <v>0</v>
      </c>
      <c r="CG1389">
        <v>1</v>
      </c>
      <c r="CH1389">
        <v>1</v>
      </c>
      <c r="CI1389">
        <v>0</v>
      </c>
      <c r="CJ1389">
        <v>0</v>
      </c>
      <c r="CK1389">
        <v>0</v>
      </c>
      <c r="CL1389">
        <v>0</v>
      </c>
      <c r="CM1389">
        <v>0</v>
      </c>
      <c r="CN1389">
        <v>0</v>
      </c>
      <c r="CO1389">
        <v>1</v>
      </c>
      <c r="CP1389" s="17">
        <v>0</v>
      </c>
      <c r="CQ1389">
        <v>0.29799999999999999</v>
      </c>
      <c r="CR1389">
        <v>386</v>
      </c>
      <c r="CS1389">
        <v>1</v>
      </c>
      <c r="CT1389">
        <v>0</v>
      </c>
      <c r="CU1389">
        <v>23</v>
      </c>
      <c r="DA1389" s="33" t="s">
        <v>85</v>
      </c>
    </row>
    <row r="1390" spans="1:105" x14ac:dyDescent="0.25">
      <c r="A1390">
        <v>1389</v>
      </c>
      <c r="B1390">
        <v>88</v>
      </c>
      <c r="C1390" s="24" t="s">
        <v>4186</v>
      </c>
      <c r="D1390" s="12">
        <v>6.1010892881542933</v>
      </c>
      <c r="E1390" s="13">
        <v>8.5581277712923176E-2</v>
      </c>
      <c r="F1390" s="7">
        <v>71.290000000000006</v>
      </c>
      <c r="G1390" s="7">
        <f t="shared" si="224"/>
        <v>6.0155080104413701</v>
      </c>
      <c r="H1390" s="15">
        <f t="shared" si="225"/>
        <v>6.1866705658672165</v>
      </c>
      <c r="I1390" s="11">
        <f>IFERROR(F1390/SQRT(F1390^2+U1390), "X")</f>
        <v>0.16621000382778076</v>
      </c>
      <c r="J1390" s="32">
        <f>IFERROR(SQRT((1-I1390^2)/U1390), "X")</f>
        <v>2.3314630919873858E-3</v>
      </c>
      <c r="K1390" s="32">
        <f t="shared" si="226"/>
        <v>428.91521784613798</v>
      </c>
      <c r="L1390" s="8">
        <v>1</v>
      </c>
      <c r="M1390" s="9">
        <v>0</v>
      </c>
      <c r="N1390" s="8">
        <v>1</v>
      </c>
      <c r="O1390" s="9">
        <v>0</v>
      </c>
      <c r="P1390" s="9">
        <v>0</v>
      </c>
      <c r="Q1390" s="9">
        <v>0</v>
      </c>
      <c r="R1390" s="9">
        <v>0</v>
      </c>
      <c r="S1390" s="8">
        <v>178896</v>
      </c>
      <c r="T1390" s="9">
        <v>9</v>
      </c>
      <c r="U1390" s="9">
        <f t="shared" si="227"/>
        <v>178886</v>
      </c>
      <c r="V1390" s="9">
        <f>COUNTIF(B:B,B1390)</f>
        <v>30</v>
      </c>
      <c r="W1390" s="7">
        <f t="shared" si="23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41"/>
        <v>0.40399999999999997</v>
      </c>
      <c r="AN1390" s="42">
        <v>8.3000000000000004E-2</v>
      </c>
      <c r="AO1390" s="174">
        <f t="shared" si="236"/>
        <v>0.46299999999999997</v>
      </c>
      <c r="AP1390" s="17">
        <v>0.53700000000000003</v>
      </c>
      <c r="AQ1390">
        <v>1</v>
      </c>
      <c r="AR1390" s="39">
        <f t="shared" si="238"/>
        <v>0</v>
      </c>
      <c r="AS1390" t="s">
        <v>98</v>
      </c>
      <c r="AT1390" s="39" t="s">
        <v>98</v>
      </c>
      <c r="AU1390">
        <v>0</v>
      </c>
      <c r="AV1390" s="17">
        <v>1</v>
      </c>
      <c r="AW1390" s="38">
        <f t="shared" si="23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W1390+X1390+6</f>
        <v>34.287999999999997</v>
      </c>
      <c r="BN1390">
        <v>0</v>
      </c>
      <c r="BO1390">
        <v>0</v>
      </c>
      <c r="BP1390">
        <v>0</v>
      </c>
      <c r="BQ1390">
        <v>0</v>
      </c>
      <c r="BR1390">
        <v>0</v>
      </c>
      <c r="BS1390">
        <v>1</v>
      </c>
      <c r="BT1390">
        <v>0</v>
      </c>
      <c r="BU1390" s="17">
        <v>0</v>
      </c>
      <c r="BV1390">
        <v>0</v>
      </c>
      <c r="BW1390">
        <v>0</v>
      </c>
      <c r="BX1390">
        <v>1</v>
      </c>
      <c r="BY1390" s="17">
        <v>0</v>
      </c>
      <c r="BZ1390">
        <v>0</v>
      </c>
      <c r="CA1390">
        <v>0</v>
      </c>
      <c r="CB1390">
        <v>0</v>
      </c>
      <c r="CC1390">
        <v>0</v>
      </c>
      <c r="CD1390" s="17">
        <v>0</v>
      </c>
      <c r="CE1390">
        <v>0</v>
      </c>
      <c r="CF1390">
        <v>0</v>
      </c>
      <c r="CG1390">
        <v>1</v>
      </c>
      <c r="CH1390">
        <v>1</v>
      </c>
      <c r="CI1390">
        <v>0</v>
      </c>
      <c r="CJ1390">
        <v>0</v>
      </c>
      <c r="CK1390">
        <v>0</v>
      </c>
      <c r="CL1390">
        <v>0</v>
      </c>
      <c r="CM1390">
        <v>0</v>
      </c>
      <c r="CN1390">
        <v>0</v>
      </c>
      <c r="CO1390">
        <v>1</v>
      </c>
      <c r="CP1390" s="17">
        <v>0</v>
      </c>
      <c r="CQ1390">
        <v>0.29799999999999999</v>
      </c>
      <c r="CR1390">
        <v>386</v>
      </c>
      <c r="CS1390">
        <v>1</v>
      </c>
      <c r="CT1390">
        <v>0</v>
      </c>
      <c r="CU1390">
        <v>23</v>
      </c>
      <c r="DA1390" s="33" t="s">
        <v>85</v>
      </c>
    </row>
    <row r="1391" spans="1:105" x14ac:dyDescent="0.25">
      <c r="A1391">
        <v>1390</v>
      </c>
      <c r="B1391">
        <v>88</v>
      </c>
      <c r="C1391" s="24" t="s">
        <v>4186</v>
      </c>
      <c r="D1391" s="12">
        <v>5.8931900441560936</v>
      </c>
      <c r="E1391" s="13">
        <v>8.3996437345440336E-2</v>
      </c>
      <c r="F1391" s="7">
        <v>70.16</v>
      </c>
      <c r="G1391" s="7">
        <f t="shared" si="224"/>
        <v>5.8091936068106529</v>
      </c>
      <c r="H1391" s="15">
        <f t="shared" si="225"/>
        <v>5.9771864815015343</v>
      </c>
      <c r="I1391" s="11">
        <f>IFERROR(F1391/SQRT(F1391^2+U1391), "X")</f>
        <v>0.16364655710312315</v>
      </c>
      <c r="J1391" s="32">
        <f>IFERROR(SQRT((1-I1391^2)/U1391), "X")</f>
        <v>2.3324765835678898E-3</v>
      </c>
      <c r="K1391" s="32">
        <f t="shared" si="226"/>
        <v>428.72884857448076</v>
      </c>
      <c r="L1391" s="8">
        <v>1</v>
      </c>
      <c r="M1391" s="9">
        <v>0</v>
      </c>
      <c r="N1391" s="8">
        <v>1</v>
      </c>
      <c r="O1391" s="9">
        <v>0</v>
      </c>
      <c r="P1391" s="9">
        <v>0</v>
      </c>
      <c r="Q1391" s="9">
        <v>0</v>
      </c>
      <c r="R1391" s="9">
        <v>0</v>
      </c>
      <c r="S1391" s="8">
        <v>178896</v>
      </c>
      <c r="T1391" s="9">
        <v>9</v>
      </c>
      <c r="U1391" s="9">
        <f t="shared" si="227"/>
        <v>178886</v>
      </c>
      <c r="V1391" s="9">
        <f>COUNTIF(B:B,B1391)</f>
        <v>30</v>
      </c>
      <c r="W1391" s="7">
        <f t="shared" si="23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41"/>
        <v>0.40399999999999997</v>
      </c>
      <c r="AN1391" s="42">
        <v>8.3000000000000004E-2</v>
      </c>
      <c r="AO1391" s="174">
        <f t="shared" si="236"/>
        <v>0.46299999999999997</v>
      </c>
      <c r="AP1391" s="17">
        <v>0.53700000000000003</v>
      </c>
      <c r="AQ1391">
        <v>1</v>
      </c>
      <c r="AR1391" s="39">
        <f t="shared" si="238"/>
        <v>0</v>
      </c>
      <c r="AS1391" t="s">
        <v>98</v>
      </c>
      <c r="AT1391" s="39" t="s">
        <v>98</v>
      </c>
      <c r="AU1391">
        <v>0</v>
      </c>
      <c r="AV1391" s="17">
        <v>1</v>
      </c>
      <c r="AW1391" s="38">
        <f t="shared" si="23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W1391+X1391+6</f>
        <v>34.287999999999997</v>
      </c>
      <c r="BN1391">
        <v>0</v>
      </c>
      <c r="BO1391">
        <v>0</v>
      </c>
      <c r="BP1391">
        <v>0</v>
      </c>
      <c r="BQ1391">
        <v>0</v>
      </c>
      <c r="BR1391">
        <v>0</v>
      </c>
      <c r="BS1391">
        <v>1</v>
      </c>
      <c r="BT1391">
        <v>0</v>
      </c>
      <c r="BU1391" s="17">
        <v>0</v>
      </c>
      <c r="BV1391">
        <v>0</v>
      </c>
      <c r="BW1391">
        <v>0</v>
      </c>
      <c r="BX1391">
        <v>1</v>
      </c>
      <c r="BY1391" s="17">
        <v>0</v>
      </c>
      <c r="BZ1391">
        <v>0</v>
      </c>
      <c r="CA1391">
        <v>0</v>
      </c>
      <c r="CB1391">
        <v>0</v>
      </c>
      <c r="CC1391">
        <v>0</v>
      </c>
      <c r="CD1391" s="17">
        <v>0</v>
      </c>
      <c r="CE1391">
        <v>0</v>
      </c>
      <c r="CF1391">
        <v>0</v>
      </c>
      <c r="CG1391">
        <v>1</v>
      </c>
      <c r="CH1391">
        <v>1</v>
      </c>
      <c r="CI1391">
        <v>0</v>
      </c>
      <c r="CJ1391">
        <v>0</v>
      </c>
      <c r="CK1391">
        <v>0</v>
      </c>
      <c r="CL1391">
        <v>0</v>
      </c>
      <c r="CM1391">
        <v>0</v>
      </c>
      <c r="CN1391">
        <v>0</v>
      </c>
      <c r="CO1391">
        <v>1</v>
      </c>
      <c r="CP1391" s="17">
        <v>0</v>
      </c>
      <c r="CQ1391">
        <v>0.29799999999999999</v>
      </c>
      <c r="CR1391">
        <v>386</v>
      </c>
      <c r="CS1391">
        <v>1</v>
      </c>
      <c r="CT1391">
        <v>0</v>
      </c>
      <c r="CU1391">
        <v>23</v>
      </c>
      <c r="DA1391" s="33" t="s">
        <v>85</v>
      </c>
    </row>
    <row r="1392" spans="1:105" x14ac:dyDescent="0.25">
      <c r="A1392">
        <v>1391</v>
      </c>
      <c r="B1392">
        <v>88</v>
      </c>
      <c r="C1392" s="24" t="s">
        <v>4186</v>
      </c>
      <c r="D1392" s="12">
        <v>5.9450792126696017</v>
      </c>
      <c r="E1392" s="13">
        <v>5.0399111670647694E-2</v>
      </c>
      <c r="F1392" s="7">
        <v>117.96</v>
      </c>
      <c r="G1392" s="7">
        <f t="shared" si="224"/>
        <v>5.8946801009989542</v>
      </c>
      <c r="H1392" s="15">
        <f t="shared" si="225"/>
        <v>5.9954783243402492</v>
      </c>
      <c r="I1392" s="11">
        <f>IFERROR(F1392/SQRT(F1392^2+U1392), "X")</f>
        <v>0.2686461472496528</v>
      </c>
      <c r="J1392" s="32">
        <f>IFERROR(SQRT((1-I1392^2)/U1392), "X")</f>
        <v>2.2774342764467007E-3</v>
      </c>
      <c r="K1392" s="32">
        <f t="shared" si="226"/>
        <v>439.09060750601344</v>
      </c>
      <c r="L1392" s="8">
        <v>1</v>
      </c>
      <c r="M1392" s="9">
        <v>0</v>
      </c>
      <c r="N1392" s="8">
        <v>1</v>
      </c>
      <c r="O1392" s="9">
        <v>0</v>
      </c>
      <c r="P1392" s="9">
        <v>0</v>
      </c>
      <c r="Q1392" s="9">
        <v>0</v>
      </c>
      <c r="R1392" s="9">
        <v>0</v>
      </c>
      <c r="S1392" s="8">
        <v>178896</v>
      </c>
      <c r="T1392" s="9">
        <v>9</v>
      </c>
      <c r="U1392" s="9">
        <f t="shared" si="227"/>
        <v>178886</v>
      </c>
      <c r="V1392" s="9">
        <f>COUNTIF(B:B,B1392)</f>
        <v>30</v>
      </c>
      <c r="W1392" s="7">
        <f t="shared" si="23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41"/>
        <v>0.40399999999999997</v>
      </c>
      <c r="AN1392" s="42">
        <v>8.3000000000000004E-2</v>
      </c>
      <c r="AO1392" s="174">
        <f t="shared" si="236"/>
        <v>0.46299999999999997</v>
      </c>
      <c r="AP1392" s="17">
        <v>0.53700000000000003</v>
      </c>
      <c r="AQ1392">
        <v>1</v>
      </c>
      <c r="AR1392" s="39">
        <f t="shared" si="238"/>
        <v>0</v>
      </c>
      <c r="AS1392" t="s">
        <v>98</v>
      </c>
      <c r="AT1392" s="39" t="s">
        <v>98</v>
      </c>
      <c r="AU1392">
        <v>0</v>
      </c>
      <c r="AV1392" s="17">
        <v>1</v>
      </c>
      <c r="AW1392" s="38">
        <f t="shared" si="23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W1392+X1392+6</f>
        <v>34.287999999999997</v>
      </c>
      <c r="BN1392">
        <v>0</v>
      </c>
      <c r="BO1392">
        <v>0</v>
      </c>
      <c r="BP1392">
        <v>0</v>
      </c>
      <c r="BQ1392">
        <v>0</v>
      </c>
      <c r="BR1392">
        <v>0</v>
      </c>
      <c r="BS1392">
        <v>1</v>
      </c>
      <c r="BT1392">
        <v>0</v>
      </c>
      <c r="BU1392" s="17">
        <v>0</v>
      </c>
      <c r="BV1392">
        <v>0</v>
      </c>
      <c r="BW1392">
        <v>0</v>
      </c>
      <c r="BX1392">
        <v>1</v>
      </c>
      <c r="BY1392" s="17">
        <v>0</v>
      </c>
      <c r="BZ1392">
        <v>0</v>
      </c>
      <c r="CA1392">
        <v>0</v>
      </c>
      <c r="CB1392">
        <v>0</v>
      </c>
      <c r="CC1392">
        <v>0</v>
      </c>
      <c r="CD1392" s="17">
        <v>0</v>
      </c>
      <c r="CE1392">
        <v>0</v>
      </c>
      <c r="CF1392">
        <v>0</v>
      </c>
      <c r="CG1392">
        <v>1</v>
      </c>
      <c r="CH1392">
        <v>1</v>
      </c>
      <c r="CI1392">
        <v>0</v>
      </c>
      <c r="CJ1392">
        <v>0</v>
      </c>
      <c r="CK1392">
        <v>0</v>
      </c>
      <c r="CL1392">
        <v>0</v>
      </c>
      <c r="CM1392">
        <v>0</v>
      </c>
      <c r="CN1392">
        <v>0</v>
      </c>
      <c r="CO1392">
        <v>1</v>
      </c>
      <c r="CP1392" s="17">
        <v>0</v>
      </c>
      <c r="CQ1392">
        <v>0.29799999999999999</v>
      </c>
      <c r="CR1392">
        <v>386</v>
      </c>
      <c r="CS1392">
        <v>1</v>
      </c>
      <c r="CT1392">
        <v>0</v>
      </c>
      <c r="CU1392">
        <v>23</v>
      </c>
      <c r="DA1392" s="33" t="s">
        <v>85</v>
      </c>
    </row>
    <row r="1393" spans="1:105" x14ac:dyDescent="0.25">
      <c r="A1393">
        <v>1392</v>
      </c>
      <c r="B1393">
        <v>88</v>
      </c>
      <c r="C1393" s="24" t="s">
        <v>4186</v>
      </c>
      <c r="D1393" s="12">
        <v>3.5750737198698701</v>
      </c>
      <c r="E1393" s="13">
        <v>0.42459307836934324</v>
      </c>
      <c r="F1393" s="7">
        <v>8.42</v>
      </c>
      <c r="G1393" s="7">
        <f t="shared" si="224"/>
        <v>3.1504806415005269</v>
      </c>
      <c r="H1393" s="15">
        <f t="shared" si="225"/>
        <v>3.9996667982392133</v>
      </c>
      <c r="I1393" s="11">
        <f>IFERROR(F1393/SQRT(F1393^2+U1393), "X")</f>
        <v>5.8874070767618268E-2</v>
      </c>
      <c r="J1393" s="32">
        <f>IFERROR(SQRT((1-I1393^2)/U1393), "X")</f>
        <v>6.9921699248952814E-3</v>
      </c>
      <c r="K1393" s="32">
        <f t="shared" si="226"/>
        <v>143.01711925500388</v>
      </c>
      <c r="L1393" s="8">
        <v>1</v>
      </c>
      <c r="M1393" s="9">
        <v>0</v>
      </c>
      <c r="N1393" s="8">
        <v>1</v>
      </c>
      <c r="O1393" s="9">
        <v>0</v>
      </c>
      <c r="P1393" s="9">
        <v>0</v>
      </c>
      <c r="Q1393" s="9">
        <v>0</v>
      </c>
      <c r="R1393" s="9">
        <v>0</v>
      </c>
      <c r="S1393" s="8">
        <v>20393</v>
      </c>
      <c r="T1393" s="9">
        <v>9</v>
      </c>
      <c r="U1393" s="9">
        <f t="shared" si="227"/>
        <v>20383</v>
      </c>
      <c r="V1393" s="9">
        <f>COUNTIF(B:B,B1393)</f>
        <v>30</v>
      </c>
      <c r="W1393" s="7">
        <f t="shared" si="23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41"/>
        <v>0.14799999999999999</v>
      </c>
      <c r="AN1393" s="42">
        <v>8.8999999999999996E-2</v>
      </c>
      <c r="AO1393" s="174">
        <f t="shared" si="236"/>
        <v>0.43200000000000005</v>
      </c>
      <c r="AP1393" s="17">
        <v>0.56799999999999995</v>
      </c>
      <c r="AQ1393">
        <v>0</v>
      </c>
      <c r="AR1393" s="39">
        <f t="shared" si="238"/>
        <v>1</v>
      </c>
      <c r="AS1393" t="s">
        <v>98</v>
      </c>
      <c r="AT1393" s="39" t="s">
        <v>98</v>
      </c>
      <c r="AU1393">
        <v>0</v>
      </c>
      <c r="AV1393" s="17">
        <v>1</v>
      </c>
      <c r="AW1393" s="38">
        <f t="shared" si="23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W1393+X1393+6</f>
        <v>35.025999999999996</v>
      </c>
      <c r="BN1393">
        <v>1</v>
      </c>
      <c r="BO1393">
        <v>0</v>
      </c>
      <c r="BP1393">
        <v>0</v>
      </c>
      <c r="BQ1393">
        <v>0</v>
      </c>
      <c r="BR1393">
        <v>0</v>
      </c>
      <c r="BS1393">
        <v>0</v>
      </c>
      <c r="BT1393">
        <v>0</v>
      </c>
      <c r="BU1393" s="17">
        <v>0</v>
      </c>
      <c r="BV1393">
        <v>0</v>
      </c>
      <c r="BW1393">
        <v>0</v>
      </c>
      <c r="BX1393">
        <v>1</v>
      </c>
      <c r="BY1393" s="17">
        <v>0</v>
      </c>
      <c r="BZ1393">
        <v>0</v>
      </c>
      <c r="CA1393">
        <v>0</v>
      </c>
      <c r="CB1393">
        <v>0</v>
      </c>
      <c r="CC1393">
        <v>0</v>
      </c>
      <c r="CD1393" s="17">
        <v>0</v>
      </c>
      <c r="CE1393">
        <v>0</v>
      </c>
      <c r="CF1393">
        <v>0</v>
      </c>
      <c r="CG1393">
        <v>1</v>
      </c>
      <c r="CH1393">
        <v>1</v>
      </c>
      <c r="CI1393">
        <v>0</v>
      </c>
      <c r="CJ1393">
        <v>0</v>
      </c>
      <c r="CK1393">
        <v>0</v>
      </c>
      <c r="CL1393">
        <v>0</v>
      </c>
      <c r="CM1393">
        <v>0</v>
      </c>
      <c r="CN1393">
        <v>0</v>
      </c>
      <c r="CO1393">
        <v>1</v>
      </c>
      <c r="CP1393" s="17">
        <v>0</v>
      </c>
      <c r="CQ1393">
        <v>0.29799999999999999</v>
      </c>
      <c r="CR1393">
        <v>386</v>
      </c>
      <c r="CS1393">
        <v>1</v>
      </c>
      <c r="CT1393">
        <v>0</v>
      </c>
      <c r="CU1393">
        <v>23</v>
      </c>
      <c r="DA1393" s="33" t="s">
        <v>85</v>
      </c>
    </row>
    <row r="1394" spans="1:105" x14ac:dyDescent="0.25">
      <c r="A1394">
        <v>1393</v>
      </c>
      <c r="B1394">
        <v>88</v>
      </c>
      <c r="C1394" s="24" t="s">
        <v>4186</v>
      </c>
      <c r="D1394" s="12">
        <v>5.2164734901287035</v>
      </c>
      <c r="E1394" s="13">
        <v>0.26628246503975006</v>
      </c>
      <c r="F1394" s="7">
        <v>19.59</v>
      </c>
      <c r="G1394" s="7">
        <f t="shared" si="224"/>
        <v>4.9501910250889534</v>
      </c>
      <c r="H1394" s="15">
        <f t="shared" si="225"/>
        <v>5.4827559551684537</v>
      </c>
      <c r="I1394" s="11">
        <f>IFERROR(F1394/SQRT(F1394^2+U1394), "X")</f>
        <v>0.13594084945871499</v>
      </c>
      <c r="J1394" s="32">
        <f>IFERROR(SQRT((1-I1394^2)/U1394), "X")</f>
        <v>6.9392980836505865E-3</v>
      </c>
      <c r="K1394" s="32">
        <f t="shared" si="226"/>
        <v>144.10679407994616</v>
      </c>
      <c r="L1394" s="8">
        <v>1</v>
      </c>
      <c r="M1394" s="9">
        <v>0</v>
      </c>
      <c r="N1394" s="8">
        <v>1</v>
      </c>
      <c r="O1394" s="9">
        <v>0</v>
      </c>
      <c r="P1394" s="9">
        <v>0</v>
      </c>
      <c r="Q1394" s="9">
        <v>0</v>
      </c>
      <c r="R1394" s="9">
        <v>0</v>
      </c>
      <c r="S1394" s="8">
        <v>20393</v>
      </c>
      <c r="T1394" s="9">
        <v>9</v>
      </c>
      <c r="U1394" s="9">
        <f t="shared" si="227"/>
        <v>20383</v>
      </c>
      <c r="V1394" s="9">
        <f>COUNTIF(B:B,B1394)</f>
        <v>30</v>
      </c>
      <c r="W1394" s="7">
        <f t="shared" si="23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41"/>
        <v>0.14799999999999999</v>
      </c>
      <c r="AN1394" s="42">
        <v>8.8999999999999996E-2</v>
      </c>
      <c r="AO1394" s="174">
        <f t="shared" si="236"/>
        <v>0.43200000000000005</v>
      </c>
      <c r="AP1394" s="17">
        <v>0.56799999999999995</v>
      </c>
      <c r="AQ1394">
        <v>0</v>
      </c>
      <c r="AR1394" s="39">
        <f t="shared" si="238"/>
        <v>1</v>
      </c>
      <c r="AS1394" t="s">
        <v>98</v>
      </c>
      <c r="AT1394" s="39" t="s">
        <v>98</v>
      </c>
      <c r="AU1394">
        <v>0</v>
      </c>
      <c r="AV1394" s="17">
        <v>1</v>
      </c>
      <c r="AW1394" s="38">
        <f t="shared" si="23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W1394+X1394+6</f>
        <v>35.025999999999996</v>
      </c>
      <c r="BN1394">
        <v>1</v>
      </c>
      <c r="BO1394">
        <v>0</v>
      </c>
      <c r="BP1394">
        <v>0</v>
      </c>
      <c r="BQ1394">
        <v>0</v>
      </c>
      <c r="BR1394">
        <v>0</v>
      </c>
      <c r="BS1394">
        <v>0</v>
      </c>
      <c r="BT1394">
        <v>0</v>
      </c>
      <c r="BU1394" s="17">
        <v>0</v>
      </c>
      <c r="BV1394">
        <v>0</v>
      </c>
      <c r="BW1394">
        <v>0</v>
      </c>
      <c r="BX1394">
        <v>1</v>
      </c>
      <c r="BY1394" s="17">
        <v>0</v>
      </c>
      <c r="BZ1394">
        <v>0</v>
      </c>
      <c r="CA1394">
        <v>0</v>
      </c>
      <c r="CB1394">
        <v>0</v>
      </c>
      <c r="CC1394">
        <v>0</v>
      </c>
      <c r="CD1394" s="17">
        <v>0</v>
      </c>
      <c r="CE1394">
        <v>0</v>
      </c>
      <c r="CF1394">
        <v>0</v>
      </c>
      <c r="CG1394">
        <v>1</v>
      </c>
      <c r="CH1394">
        <v>1</v>
      </c>
      <c r="CI1394">
        <v>0</v>
      </c>
      <c r="CJ1394">
        <v>0</v>
      </c>
      <c r="CK1394">
        <v>0</v>
      </c>
      <c r="CL1394">
        <v>0</v>
      </c>
      <c r="CM1394">
        <v>0</v>
      </c>
      <c r="CN1394">
        <v>0</v>
      </c>
      <c r="CO1394">
        <v>1</v>
      </c>
      <c r="CP1394" s="17">
        <v>0</v>
      </c>
      <c r="CQ1394">
        <v>0.29799999999999999</v>
      </c>
      <c r="CR1394">
        <v>386</v>
      </c>
      <c r="CS1394">
        <v>1</v>
      </c>
      <c r="CT1394">
        <v>0</v>
      </c>
      <c r="CU1394">
        <v>23</v>
      </c>
      <c r="DA1394" s="33" t="s">
        <v>85</v>
      </c>
    </row>
    <row r="1395" spans="1:105" x14ac:dyDescent="0.25">
      <c r="A1395">
        <v>1394</v>
      </c>
      <c r="B1395">
        <v>88</v>
      </c>
      <c r="C1395" s="24" t="s">
        <v>4186</v>
      </c>
      <c r="D1395" s="12">
        <v>8.0851150324888543</v>
      </c>
      <c r="E1395" s="13">
        <v>0.16746302884193981</v>
      </c>
      <c r="F1395" s="7">
        <v>48.28</v>
      </c>
      <c r="G1395" s="7">
        <f t="shared" si="224"/>
        <v>7.9176520036469142</v>
      </c>
      <c r="H1395" s="15">
        <f t="shared" si="225"/>
        <v>8.2525780613307944</v>
      </c>
      <c r="I1395" s="11">
        <f>IFERROR(F1395/SQRT(F1395^2+U1395), "X")</f>
        <v>0.32034713804953796</v>
      </c>
      <c r="J1395" s="32">
        <f>IFERROR(SQRT((1-I1395^2)/U1395), "X")</f>
        <v>6.6351934144477627E-3</v>
      </c>
      <c r="K1395" s="32">
        <f t="shared" si="226"/>
        <v>150.71150719172041</v>
      </c>
      <c r="L1395" s="8">
        <v>1</v>
      </c>
      <c r="M1395" s="9">
        <v>0</v>
      </c>
      <c r="N1395" s="8">
        <v>1</v>
      </c>
      <c r="O1395" s="9">
        <v>0</v>
      </c>
      <c r="P1395" s="9">
        <v>0</v>
      </c>
      <c r="Q1395" s="9">
        <v>0</v>
      </c>
      <c r="R1395" s="9">
        <v>0</v>
      </c>
      <c r="S1395" s="8">
        <v>20393</v>
      </c>
      <c r="T1395" s="9">
        <v>9</v>
      </c>
      <c r="U1395" s="9">
        <f t="shared" si="227"/>
        <v>20383</v>
      </c>
      <c r="V1395" s="9">
        <f>COUNTIF(B:B,B1395)</f>
        <v>30</v>
      </c>
      <c r="W1395" s="7">
        <f t="shared" si="23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41"/>
        <v>0.14799999999999999</v>
      </c>
      <c r="AN1395" s="42">
        <v>8.8999999999999996E-2</v>
      </c>
      <c r="AO1395" s="174">
        <f t="shared" si="236"/>
        <v>0.43200000000000005</v>
      </c>
      <c r="AP1395" s="17">
        <v>0.56799999999999995</v>
      </c>
      <c r="AQ1395">
        <v>0</v>
      </c>
      <c r="AR1395" s="39">
        <f t="shared" si="238"/>
        <v>1</v>
      </c>
      <c r="AS1395" t="s">
        <v>98</v>
      </c>
      <c r="AT1395" s="39" t="s">
        <v>98</v>
      </c>
      <c r="AU1395">
        <v>0</v>
      </c>
      <c r="AV1395" s="17">
        <v>1</v>
      </c>
      <c r="AW1395" s="38">
        <f t="shared" si="23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W1395+X1395+6</f>
        <v>35.025999999999996</v>
      </c>
      <c r="BN1395">
        <v>1</v>
      </c>
      <c r="BO1395">
        <v>0</v>
      </c>
      <c r="BP1395">
        <v>0</v>
      </c>
      <c r="BQ1395">
        <v>0</v>
      </c>
      <c r="BR1395">
        <v>0</v>
      </c>
      <c r="BS1395">
        <v>0</v>
      </c>
      <c r="BT1395">
        <v>0</v>
      </c>
      <c r="BU1395" s="17">
        <v>0</v>
      </c>
      <c r="BV1395">
        <v>0</v>
      </c>
      <c r="BW1395">
        <v>0</v>
      </c>
      <c r="BX1395">
        <v>1</v>
      </c>
      <c r="BY1395" s="17">
        <v>0</v>
      </c>
      <c r="BZ1395">
        <v>0</v>
      </c>
      <c r="CA1395">
        <v>0</v>
      </c>
      <c r="CB1395">
        <v>0</v>
      </c>
      <c r="CC1395">
        <v>0</v>
      </c>
      <c r="CD1395" s="17">
        <v>0</v>
      </c>
      <c r="CE1395">
        <v>0</v>
      </c>
      <c r="CF1395">
        <v>0</v>
      </c>
      <c r="CG1395">
        <v>1</v>
      </c>
      <c r="CH1395">
        <v>1</v>
      </c>
      <c r="CI1395">
        <v>0</v>
      </c>
      <c r="CJ1395">
        <v>0</v>
      </c>
      <c r="CK1395">
        <v>0</v>
      </c>
      <c r="CL1395">
        <v>0</v>
      </c>
      <c r="CM1395">
        <v>0</v>
      </c>
      <c r="CN1395">
        <v>0</v>
      </c>
      <c r="CO1395">
        <v>1</v>
      </c>
      <c r="CP1395" s="17">
        <v>0</v>
      </c>
      <c r="CQ1395">
        <v>0.29799999999999999</v>
      </c>
      <c r="CR1395">
        <v>386</v>
      </c>
      <c r="CS1395">
        <v>1</v>
      </c>
      <c r="CT1395">
        <v>0</v>
      </c>
      <c r="CU1395">
        <v>23</v>
      </c>
      <c r="DA1395" s="33" t="s">
        <v>85</v>
      </c>
    </row>
    <row r="1396" spans="1:105" x14ac:dyDescent="0.25">
      <c r="A1396">
        <v>1395</v>
      </c>
      <c r="B1396">
        <v>88</v>
      </c>
      <c r="C1396" s="24" t="s">
        <v>4186</v>
      </c>
      <c r="D1396" s="12">
        <v>7.6092903906898268</v>
      </c>
      <c r="E1396" s="13">
        <v>0.16131631101738025</v>
      </c>
      <c r="F1396" s="7">
        <v>47.17</v>
      </c>
      <c r="G1396" s="7">
        <f t="shared" si="224"/>
        <v>7.4479740796724467</v>
      </c>
      <c r="H1396" s="15">
        <f t="shared" si="225"/>
        <v>7.7706067017072069</v>
      </c>
      <c r="I1396" s="11">
        <f>IFERROR(F1396/SQRT(F1396^2+U1396), "X")</f>
        <v>0.31371459108677618</v>
      </c>
      <c r="J1396" s="32">
        <f>IFERROR(SQRT((1-I1396^2)/U1396), "X")</f>
        <v>6.6507227281487431E-3</v>
      </c>
      <c r="K1396" s="32">
        <f t="shared" si="226"/>
        <v>150.35959862941908</v>
      </c>
      <c r="L1396" s="8">
        <v>1</v>
      </c>
      <c r="M1396" s="9">
        <v>0</v>
      </c>
      <c r="N1396" s="8">
        <v>1</v>
      </c>
      <c r="O1396" s="9">
        <v>0</v>
      </c>
      <c r="P1396" s="9">
        <v>0</v>
      </c>
      <c r="Q1396" s="9">
        <v>0</v>
      </c>
      <c r="R1396" s="9">
        <v>0</v>
      </c>
      <c r="S1396" s="8">
        <v>20393</v>
      </c>
      <c r="T1396" s="9">
        <v>9</v>
      </c>
      <c r="U1396" s="9">
        <f t="shared" si="227"/>
        <v>20383</v>
      </c>
      <c r="V1396" s="9">
        <f>COUNTIF(B:B,B1396)</f>
        <v>30</v>
      </c>
      <c r="W1396" s="7">
        <f t="shared" si="23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41"/>
        <v>0.14799999999999999</v>
      </c>
      <c r="AN1396" s="42">
        <v>8.8999999999999996E-2</v>
      </c>
      <c r="AO1396" s="174">
        <f t="shared" si="236"/>
        <v>0.43200000000000005</v>
      </c>
      <c r="AP1396" s="17">
        <v>0.56799999999999995</v>
      </c>
      <c r="AQ1396">
        <v>0</v>
      </c>
      <c r="AR1396" s="39">
        <f t="shared" si="238"/>
        <v>1</v>
      </c>
      <c r="AS1396" t="s">
        <v>98</v>
      </c>
      <c r="AT1396" s="39" t="s">
        <v>98</v>
      </c>
      <c r="AU1396">
        <v>0</v>
      </c>
      <c r="AV1396" s="17">
        <v>1</v>
      </c>
      <c r="AW1396" s="38">
        <f t="shared" si="23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W1396+X1396+6</f>
        <v>35.025999999999996</v>
      </c>
      <c r="BN1396">
        <v>1</v>
      </c>
      <c r="BO1396">
        <v>0</v>
      </c>
      <c r="BP1396">
        <v>0</v>
      </c>
      <c r="BQ1396">
        <v>0</v>
      </c>
      <c r="BR1396">
        <v>0</v>
      </c>
      <c r="BS1396">
        <v>0</v>
      </c>
      <c r="BT1396">
        <v>0</v>
      </c>
      <c r="BU1396" s="17">
        <v>0</v>
      </c>
      <c r="BV1396">
        <v>0</v>
      </c>
      <c r="BW1396">
        <v>0</v>
      </c>
      <c r="BX1396">
        <v>1</v>
      </c>
      <c r="BY1396" s="17">
        <v>0</v>
      </c>
      <c r="BZ1396">
        <v>0</v>
      </c>
      <c r="CA1396">
        <v>0</v>
      </c>
      <c r="CB1396">
        <v>0</v>
      </c>
      <c r="CC1396">
        <v>0</v>
      </c>
      <c r="CD1396" s="17">
        <v>0</v>
      </c>
      <c r="CE1396">
        <v>0</v>
      </c>
      <c r="CF1396">
        <v>0</v>
      </c>
      <c r="CG1396">
        <v>1</v>
      </c>
      <c r="CH1396">
        <v>1</v>
      </c>
      <c r="CI1396">
        <v>0</v>
      </c>
      <c r="CJ1396">
        <v>0</v>
      </c>
      <c r="CK1396">
        <v>0</v>
      </c>
      <c r="CL1396">
        <v>0</v>
      </c>
      <c r="CM1396">
        <v>0</v>
      </c>
      <c r="CN1396">
        <v>0</v>
      </c>
      <c r="CO1396">
        <v>1</v>
      </c>
      <c r="CP1396" s="17">
        <v>0</v>
      </c>
      <c r="CQ1396">
        <v>0.29799999999999999</v>
      </c>
      <c r="CR1396">
        <v>386</v>
      </c>
      <c r="CS1396">
        <v>1</v>
      </c>
      <c r="CT1396">
        <v>0</v>
      </c>
      <c r="CU1396">
        <v>23</v>
      </c>
      <c r="DA1396" s="33" t="s">
        <v>85</v>
      </c>
    </row>
    <row r="1397" spans="1:105" x14ac:dyDescent="0.25">
      <c r="A1397">
        <v>1396</v>
      </c>
      <c r="B1397">
        <v>88</v>
      </c>
      <c r="C1397" s="24" t="s">
        <v>4186</v>
      </c>
      <c r="D1397" s="12">
        <v>6.8035038880768672</v>
      </c>
      <c r="E1397" s="13">
        <v>9.1976529513003474E-2</v>
      </c>
      <c r="F1397" s="7">
        <v>73.97</v>
      </c>
      <c r="G1397" s="7">
        <f t="shared" si="224"/>
        <v>6.7115273585638642</v>
      </c>
      <c r="H1397" s="15">
        <f t="shared" si="225"/>
        <v>6.8954804175898703</v>
      </c>
      <c r="I1397" s="11">
        <f>IFERROR(F1397/SQRT(F1397^2+U1397), "X")</f>
        <v>0.46003093343801105</v>
      </c>
      <c r="J1397" s="32">
        <f>IFERROR(SQRT((1-I1397^2)/U1397), "X")</f>
        <v>6.2191555149115991E-3</v>
      </c>
      <c r="K1397" s="32">
        <f t="shared" si="226"/>
        <v>160.79353500685284</v>
      </c>
      <c r="L1397" s="8">
        <v>1</v>
      </c>
      <c r="M1397" s="9">
        <v>0</v>
      </c>
      <c r="N1397" s="8">
        <v>1</v>
      </c>
      <c r="O1397" s="9">
        <v>0</v>
      </c>
      <c r="P1397" s="9">
        <v>0</v>
      </c>
      <c r="Q1397" s="9">
        <v>0</v>
      </c>
      <c r="R1397" s="9">
        <v>0</v>
      </c>
      <c r="S1397" s="8">
        <v>20393</v>
      </c>
      <c r="T1397" s="9">
        <v>9</v>
      </c>
      <c r="U1397" s="9">
        <f t="shared" si="227"/>
        <v>20383</v>
      </c>
      <c r="V1397" s="9">
        <f>COUNTIF(B:B,B1397)</f>
        <v>30</v>
      </c>
      <c r="W1397" s="7">
        <f t="shared" si="23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41"/>
        <v>0.14799999999999999</v>
      </c>
      <c r="AN1397" s="42">
        <v>8.8999999999999996E-2</v>
      </c>
      <c r="AO1397" s="174">
        <f t="shared" si="236"/>
        <v>0.43200000000000005</v>
      </c>
      <c r="AP1397" s="17">
        <v>0.56799999999999995</v>
      </c>
      <c r="AQ1397">
        <v>0</v>
      </c>
      <c r="AR1397" s="39">
        <f t="shared" si="238"/>
        <v>1</v>
      </c>
      <c r="AS1397" t="s">
        <v>98</v>
      </c>
      <c r="AT1397" s="39" t="s">
        <v>98</v>
      </c>
      <c r="AU1397">
        <v>0</v>
      </c>
      <c r="AV1397" s="17">
        <v>1</v>
      </c>
      <c r="AW1397" s="38">
        <f t="shared" si="23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W1397+X1397+6</f>
        <v>35.025999999999996</v>
      </c>
      <c r="BN1397">
        <v>1</v>
      </c>
      <c r="BO1397">
        <v>0</v>
      </c>
      <c r="BP1397">
        <v>0</v>
      </c>
      <c r="BQ1397">
        <v>0</v>
      </c>
      <c r="BR1397">
        <v>0</v>
      </c>
      <c r="BS1397">
        <v>0</v>
      </c>
      <c r="BT1397">
        <v>0</v>
      </c>
      <c r="BU1397" s="17">
        <v>0</v>
      </c>
      <c r="BV1397">
        <v>0</v>
      </c>
      <c r="BW1397">
        <v>0</v>
      </c>
      <c r="BX1397">
        <v>1</v>
      </c>
      <c r="BY1397" s="17">
        <v>0</v>
      </c>
      <c r="BZ1397">
        <v>0</v>
      </c>
      <c r="CA1397">
        <v>0</v>
      </c>
      <c r="CB1397">
        <v>0</v>
      </c>
      <c r="CC1397">
        <v>0</v>
      </c>
      <c r="CD1397" s="17">
        <v>0</v>
      </c>
      <c r="CE1397">
        <v>0</v>
      </c>
      <c r="CF1397">
        <v>0</v>
      </c>
      <c r="CG1397">
        <v>1</v>
      </c>
      <c r="CH1397">
        <v>1</v>
      </c>
      <c r="CI1397">
        <v>0</v>
      </c>
      <c r="CJ1397">
        <v>0</v>
      </c>
      <c r="CK1397">
        <v>0</v>
      </c>
      <c r="CL1397">
        <v>0</v>
      </c>
      <c r="CM1397">
        <v>0</v>
      </c>
      <c r="CN1397">
        <v>0</v>
      </c>
      <c r="CO1397">
        <v>1</v>
      </c>
      <c r="CP1397" s="17">
        <v>0</v>
      </c>
      <c r="CQ1397">
        <v>0.29799999999999999</v>
      </c>
      <c r="CR1397">
        <v>386</v>
      </c>
      <c r="CS1397">
        <v>1</v>
      </c>
      <c r="CT1397">
        <v>0</v>
      </c>
      <c r="CU1397">
        <v>23</v>
      </c>
      <c r="DA1397" s="33" t="s">
        <v>85</v>
      </c>
    </row>
    <row r="1398" spans="1:105" x14ac:dyDescent="0.25">
      <c r="A1398">
        <v>1397</v>
      </c>
      <c r="B1398">
        <v>88</v>
      </c>
      <c r="C1398" s="24" t="s">
        <v>4186</v>
      </c>
      <c r="D1398" s="12">
        <v>2.9239385530068329</v>
      </c>
      <c r="E1398" s="13">
        <v>0.46633788724191916</v>
      </c>
      <c r="F1398" s="7">
        <v>6.27</v>
      </c>
      <c r="G1398" s="7">
        <f t="shared" si="224"/>
        <v>2.4576006657649136</v>
      </c>
      <c r="H1398" s="15">
        <f t="shared" si="225"/>
        <v>3.3902764402487522</v>
      </c>
      <c r="I1398" s="11">
        <f>IFERROR(F1398/SQRT(F1398^2+U1398), "X")</f>
        <v>1.5221347201176929E-2</v>
      </c>
      <c r="J1398" s="32">
        <f>IFERROR(SQRT((1-I1398^2)/U1398), "X")</f>
        <v>2.4276470815274209E-3</v>
      </c>
      <c r="K1398" s="32">
        <f t="shared" si="226"/>
        <v>411.92148875726309</v>
      </c>
      <c r="L1398" s="8">
        <v>1</v>
      </c>
      <c r="M1398" s="9">
        <v>0</v>
      </c>
      <c r="N1398" s="8">
        <v>1</v>
      </c>
      <c r="O1398" s="9">
        <v>0</v>
      </c>
      <c r="P1398" s="9">
        <v>0</v>
      </c>
      <c r="Q1398" s="9">
        <v>0</v>
      </c>
      <c r="R1398" s="9">
        <v>0</v>
      </c>
      <c r="S1398" s="8">
        <v>169650</v>
      </c>
      <c r="T1398" s="9">
        <v>9</v>
      </c>
      <c r="U1398" s="9">
        <f t="shared" si="227"/>
        <v>169640</v>
      </c>
      <c r="V1398" s="9">
        <f>COUNTIF(B:B,B1398)</f>
        <v>30</v>
      </c>
      <c r="W1398" s="7">
        <f t="shared" si="23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41"/>
        <v>0.25100000000000006</v>
      </c>
      <c r="AN1398" s="42">
        <v>4.1000000000000002E-2</v>
      </c>
      <c r="AO1398" s="174">
        <f t="shared" si="236"/>
        <v>0.43200000000000005</v>
      </c>
      <c r="AP1398" s="17">
        <v>0.56799999999999995</v>
      </c>
      <c r="AQ1398">
        <v>0</v>
      </c>
      <c r="AR1398" s="39">
        <f t="shared" si="238"/>
        <v>1</v>
      </c>
      <c r="AS1398" t="s">
        <v>98</v>
      </c>
      <c r="AT1398" s="39" t="s">
        <v>98</v>
      </c>
      <c r="AU1398">
        <v>0</v>
      </c>
      <c r="AV1398" s="17">
        <v>1</v>
      </c>
      <c r="AW1398" s="38">
        <f t="shared" si="239"/>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W1398+X1398+6</f>
        <v>34.527000000000001</v>
      </c>
      <c r="BN1398">
        <v>0</v>
      </c>
      <c r="BO1398">
        <v>0</v>
      </c>
      <c r="BP1398">
        <v>0</v>
      </c>
      <c r="BQ1398">
        <v>0</v>
      </c>
      <c r="BR1398">
        <v>0</v>
      </c>
      <c r="BS1398">
        <v>1</v>
      </c>
      <c r="BT1398">
        <v>0</v>
      </c>
      <c r="BU1398" s="17">
        <v>0</v>
      </c>
      <c r="BV1398">
        <v>0</v>
      </c>
      <c r="BW1398">
        <v>0</v>
      </c>
      <c r="BX1398">
        <v>1</v>
      </c>
      <c r="BY1398" s="17">
        <v>0</v>
      </c>
      <c r="BZ1398">
        <v>0</v>
      </c>
      <c r="CA1398">
        <v>0</v>
      </c>
      <c r="CB1398">
        <v>0</v>
      </c>
      <c r="CC1398">
        <v>0</v>
      </c>
      <c r="CD1398" s="17">
        <v>0</v>
      </c>
      <c r="CE1398">
        <v>0</v>
      </c>
      <c r="CF1398">
        <v>0</v>
      </c>
      <c r="CG1398">
        <v>1</v>
      </c>
      <c r="CH1398">
        <v>1</v>
      </c>
      <c r="CI1398">
        <v>0</v>
      </c>
      <c r="CJ1398">
        <v>0</v>
      </c>
      <c r="CK1398">
        <v>0</v>
      </c>
      <c r="CL1398">
        <v>0</v>
      </c>
      <c r="CM1398">
        <v>0</v>
      </c>
      <c r="CN1398">
        <v>0</v>
      </c>
      <c r="CO1398">
        <v>1</v>
      </c>
      <c r="CP1398" s="17">
        <v>0</v>
      </c>
      <c r="CQ1398">
        <v>0.29799999999999999</v>
      </c>
      <c r="CR1398">
        <v>386</v>
      </c>
      <c r="CS1398">
        <v>1</v>
      </c>
      <c r="CT1398">
        <v>0</v>
      </c>
      <c r="CU1398">
        <v>23</v>
      </c>
      <c r="DA1398" s="33" t="s">
        <v>85</v>
      </c>
    </row>
    <row r="1399" spans="1:105" x14ac:dyDescent="0.25">
      <c r="A1399">
        <v>1398</v>
      </c>
      <c r="B1399">
        <v>88</v>
      </c>
      <c r="C1399" s="24" t="s">
        <v>4186</v>
      </c>
      <c r="D1399" s="12">
        <v>4.8441267930804388</v>
      </c>
      <c r="E1399" s="13">
        <v>0.29519358885316505</v>
      </c>
      <c r="F1399" s="7">
        <v>16.41</v>
      </c>
      <c r="G1399" s="7">
        <f t="shared" si="224"/>
        <v>4.5489332042272741</v>
      </c>
      <c r="H1399" s="15">
        <f t="shared" si="225"/>
        <v>5.1393203819336035</v>
      </c>
      <c r="I1399" s="11">
        <f>IFERROR(F1399/SQRT(F1399^2+U1399), "X")</f>
        <v>3.9810718973858537E-2</v>
      </c>
      <c r="J1399" s="32">
        <f>IFERROR(SQRT((1-I1399^2)/U1399), "X")</f>
        <v>2.4260035937756575E-3</v>
      </c>
      <c r="K1399" s="32">
        <f t="shared" si="226"/>
        <v>412.20054354646356</v>
      </c>
      <c r="L1399" s="8">
        <v>1</v>
      </c>
      <c r="M1399" s="9">
        <v>0</v>
      </c>
      <c r="N1399" s="8">
        <v>1</v>
      </c>
      <c r="O1399" s="9">
        <v>0</v>
      </c>
      <c r="P1399" s="9">
        <v>0</v>
      </c>
      <c r="Q1399" s="9">
        <v>0</v>
      </c>
      <c r="R1399" s="9">
        <v>0</v>
      </c>
      <c r="S1399" s="8">
        <v>169650</v>
      </c>
      <c r="T1399" s="9">
        <v>9</v>
      </c>
      <c r="U1399" s="9">
        <f t="shared" si="227"/>
        <v>169640</v>
      </c>
      <c r="V1399" s="9">
        <f>COUNTIF(B:B,B1399)</f>
        <v>30</v>
      </c>
      <c r="W1399" s="7">
        <f t="shared" si="23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41"/>
        <v>0.25100000000000006</v>
      </c>
      <c r="AN1399" s="42">
        <v>4.1000000000000002E-2</v>
      </c>
      <c r="AO1399" s="174">
        <f t="shared" si="236"/>
        <v>0.43200000000000005</v>
      </c>
      <c r="AP1399" s="17">
        <v>0.56799999999999995</v>
      </c>
      <c r="AQ1399">
        <v>0</v>
      </c>
      <c r="AR1399" s="39">
        <f t="shared" si="238"/>
        <v>1</v>
      </c>
      <c r="AS1399" t="s">
        <v>98</v>
      </c>
      <c r="AT1399" s="39" t="s">
        <v>98</v>
      </c>
      <c r="AU1399">
        <v>0</v>
      </c>
      <c r="AV1399" s="17">
        <v>1</v>
      </c>
      <c r="AW1399" s="38">
        <f t="shared" si="239"/>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W1399+X1399+6</f>
        <v>34.527000000000001</v>
      </c>
      <c r="BN1399">
        <v>0</v>
      </c>
      <c r="BO1399">
        <v>0</v>
      </c>
      <c r="BP1399">
        <v>0</v>
      </c>
      <c r="BQ1399">
        <v>0</v>
      </c>
      <c r="BR1399">
        <v>0</v>
      </c>
      <c r="BS1399">
        <v>1</v>
      </c>
      <c r="BT1399">
        <v>0</v>
      </c>
      <c r="BU1399" s="17">
        <v>0</v>
      </c>
      <c r="BV1399">
        <v>0</v>
      </c>
      <c r="BW1399">
        <v>0</v>
      </c>
      <c r="BX1399">
        <v>1</v>
      </c>
      <c r="BY1399" s="17">
        <v>0</v>
      </c>
      <c r="BZ1399">
        <v>0</v>
      </c>
      <c r="CA1399">
        <v>0</v>
      </c>
      <c r="CB1399">
        <v>0</v>
      </c>
      <c r="CC1399">
        <v>0</v>
      </c>
      <c r="CD1399" s="17">
        <v>0</v>
      </c>
      <c r="CE1399">
        <v>0</v>
      </c>
      <c r="CF1399">
        <v>0</v>
      </c>
      <c r="CG1399">
        <v>1</v>
      </c>
      <c r="CH1399">
        <v>1</v>
      </c>
      <c r="CI1399">
        <v>0</v>
      </c>
      <c r="CJ1399">
        <v>0</v>
      </c>
      <c r="CK1399">
        <v>0</v>
      </c>
      <c r="CL1399">
        <v>0</v>
      </c>
      <c r="CM1399">
        <v>0</v>
      </c>
      <c r="CN1399">
        <v>0</v>
      </c>
      <c r="CO1399">
        <v>1</v>
      </c>
      <c r="CP1399" s="17">
        <v>0</v>
      </c>
      <c r="CQ1399">
        <v>0.29799999999999999</v>
      </c>
      <c r="CR1399">
        <v>386</v>
      </c>
      <c r="CS1399">
        <v>1</v>
      </c>
      <c r="CT1399">
        <v>0</v>
      </c>
      <c r="CU1399">
        <v>23</v>
      </c>
      <c r="DA1399" s="33" t="s">
        <v>85</v>
      </c>
    </row>
    <row r="1400" spans="1:105" x14ac:dyDescent="0.25">
      <c r="A1400">
        <v>1399</v>
      </c>
      <c r="B1400">
        <v>88</v>
      </c>
      <c r="C1400" s="24" t="s">
        <v>4186</v>
      </c>
      <c r="D1400" s="12">
        <v>7.9903663549820703</v>
      </c>
      <c r="E1400" s="13">
        <v>0.17231758367440309</v>
      </c>
      <c r="F1400" s="7">
        <v>46.37</v>
      </c>
      <c r="G1400" s="7">
        <f t="shared" si="224"/>
        <v>7.8180487713076676</v>
      </c>
      <c r="H1400" s="15">
        <f t="shared" si="225"/>
        <v>8.1626839386564729</v>
      </c>
      <c r="I1400" s="11">
        <f>IFERROR(F1400/SQRT(F1400^2+U1400), "X")</f>
        <v>0.11187625816537328</v>
      </c>
      <c r="J1400" s="32">
        <f>IFERROR(SQRT((1-I1400^2)/U1400), "X")</f>
        <v>2.412686179973545E-3</v>
      </c>
      <c r="K1400" s="32">
        <f t="shared" si="226"/>
        <v>414.47578566184058</v>
      </c>
      <c r="L1400" s="8">
        <v>1</v>
      </c>
      <c r="M1400" s="9">
        <v>0</v>
      </c>
      <c r="N1400" s="8">
        <v>1</v>
      </c>
      <c r="O1400" s="9">
        <v>0</v>
      </c>
      <c r="P1400" s="9">
        <v>0</v>
      </c>
      <c r="Q1400" s="9">
        <v>0</v>
      </c>
      <c r="R1400" s="9">
        <v>0</v>
      </c>
      <c r="S1400" s="8">
        <v>169650</v>
      </c>
      <c r="T1400" s="9">
        <v>9</v>
      </c>
      <c r="U1400" s="9">
        <f t="shared" si="227"/>
        <v>169640</v>
      </c>
      <c r="V1400" s="9">
        <f>COUNTIF(B:B,B1400)</f>
        <v>30</v>
      </c>
      <c r="W1400" s="7">
        <f t="shared" si="23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41"/>
        <v>0.25100000000000006</v>
      </c>
      <c r="AN1400" s="42">
        <v>4.1000000000000002E-2</v>
      </c>
      <c r="AO1400" s="174">
        <f t="shared" si="236"/>
        <v>0.43200000000000005</v>
      </c>
      <c r="AP1400" s="17">
        <v>0.56799999999999995</v>
      </c>
      <c r="AQ1400">
        <v>0</v>
      </c>
      <c r="AR1400" s="39">
        <f t="shared" si="238"/>
        <v>1</v>
      </c>
      <c r="AS1400" t="s">
        <v>98</v>
      </c>
      <c r="AT1400" s="39" t="s">
        <v>98</v>
      </c>
      <c r="AU1400">
        <v>0</v>
      </c>
      <c r="AV1400" s="17">
        <v>1</v>
      </c>
      <c r="AW1400" s="38">
        <f t="shared" si="239"/>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W1400+X1400+6</f>
        <v>34.527000000000001</v>
      </c>
      <c r="BN1400">
        <v>0</v>
      </c>
      <c r="BO1400">
        <v>0</v>
      </c>
      <c r="BP1400">
        <v>0</v>
      </c>
      <c r="BQ1400">
        <v>0</v>
      </c>
      <c r="BR1400">
        <v>0</v>
      </c>
      <c r="BS1400">
        <v>1</v>
      </c>
      <c r="BT1400">
        <v>0</v>
      </c>
      <c r="BU1400" s="17">
        <v>0</v>
      </c>
      <c r="BV1400">
        <v>0</v>
      </c>
      <c r="BW1400">
        <v>0</v>
      </c>
      <c r="BX1400">
        <v>1</v>
      </c>
      <c r="BY1400" s="17">
        <v>0</v>
      </c>
      <c r="BZ1400">
        <v>0</v>
      </c>
      <c r="CA1400">
        <v>0</v>
      </c>
      <c r="CB1400">
        <v>0</v>
      </c>
      <c r="CC1400">
        <v>0</v>
      </c>
      <c r="CD1400" s="17">
        <v>0</v>
      </c>
      <c r="CE1400">
        <v>0</v>
      </c>
      <c r="CF1400">
        <v>0</v>
      </c>
      <c r="CG1400">
        <v>1</v>
      </c>
      <c r="CH1400">
        <v>1</v>
      </c>
      <c r="CI1400">
        <v>0</v>
      </c>
      <c r="CJ1400">
        <v>0</v>
      </c>
      <c r="CK1400">
        <v>0</v>
      </c>
      <c r="CL1400">
        <v>0</v>
      </c>
      <c r="CM1400">
        <v>0</v>
      </c>
      <c r="CN1400">
        <v>0</v>
      </c>
      <c r="CO1400">
        <v>1</v>
      </c>
      <c r="CP1400" s="17">
        <v>0</v>
      </c>
      <c r="CQ1400">
        <v>0.29799999999999999</v>
      </c>
      <c r="CR1400">
        <v>386</v>
      </c>
      <c r="CS1400">
        <v>1</v>
      </c>
      <c r="CT1400">
        <v>0</v>
      </c>
      <c r="CU1400">
        <v>23</v>
      </c>
      <c r="DA1400" s="33" t="s">
        <v>85</v>
      </c>
    </row>
    <row r="1401" spans="1:105" x14ac:dyDescent="0.25">
      <c r="A1401">
        <v>1400</v>
      </c>
      <c r="B1401">
        <v>88</v>
      </c>
      <c r="C1401" s="24" t="s">
        <v>4186</v>
      </c>
      <c r="D1401" s="12">
        <v>7.639000326671419</v>
      </c>
      <c r="E1401" s="13">
        <v>0.16222128534022975</v>
      </c>
      <c r="F1401" s="7">
        <v>47.09</v>
      </c>
      <c r="G1401" s="7">
        <f t="shared" si="224"/>
        <v>7.4767790413311896</v>
      </c>
      <c r="H1401" s="15">
        <f t="shared" si="225"/>
        <v>7.8012216120116484</v>
      </c>
      <c r="I1401" s="11">
        <f>IFERROR(F1401/SQRT(F1401^2+U1401), "X")</f>
        <v>0.11359114724037869</v>
      </c>
      <c r="J1401" s="32">
        <f>IFERROR(SQRT((1-I1401^2)/U1401), "X")</f>
        <v>2.4122137872240111E-3</v>
      </c>
      <c r="K1401" s="32">
        <f t="shared" si="226"/>
        <v>414.55695398823065</v>
      </c>
      <c r="L1401" s="8">
        <v>1</v>
      </c>
      <c r="M1401" s="9">
        <v>0</v>
      </c>
      <c r="N1401" s="8">
        <v>1</v>
      </c>
      <c r="O1401" s="9">
        <v>0</v>
      </c>
      <c r="P1401" s="9">
        <v>0</v>
      </c>
      <c r="Q1401" s="9">
        <v>0</v>
      </c>
      <c r="R1401" s="9">
        <v>0</v>
      </c>
      <c r="S1401" s="8">
        <v>169650</v>
      </c>
      <c r="T1401" s="9">
        <v>9</v>
      </c>
      <c r="U1401" s="9">
        <f t="shared" si="227"/>
        <v>169640</v>
      </c>
      <c r="V1401" s="9">
        <f>COUNTIF(B:B,B1401)</f>
        <v>30</v>
      </c>
      <c r="W1401" s="7">
        <f t="shared" si="23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41"/>
        <v>0.25100000000000006</v>
      </c>
      <c r="AN1401" s="42">
        <v>4.1000000000000002E-2</v>
      </c>
      <c r="AO1401" s="41">
        <f t="shared" si="236"/>
        <v>0.43200000000000005</v>
      </c>
      <c r="AP1401" s="17">
        <v>0.56799999999999995</v>
      </c>
      <c r="AQ1401">
        <v>0</v>
      </c>
      <c r="AR1401" s="39">
        <f t="shared" si="238"/>
        <v>1</v>
      </c>
      <c r="AS1401" t="s">
        <v>98</v>
      </c>
      <c r="AT1401" s="39" t="s">
        <v>98</v>
      </c>
      <c r="AU1401">
        <v>0</v>
      </c>
      <c r="AV1401" s="17">
        <v>1</v>
      </c>
      <c r="AW1401">
        <f t="shared" si="239"/>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W1401+X1401+6</f>
        <v>34.527000000000001</v>
      </c>
      <c r="BN1401">
        <v>0</v>
      </c>
      <c r="BO1401">
        <v>0</v>
      </c>
      <c r="BP1401">
        <v>0</v>
      </c>
      <c r="BQ1401">
        <v>0</v>
      </c>
      <c r="BR1401">
        <v>0</v>
      </c>
      <c r="BS1401">
        <v>1</v>
      </c>
      <c r="BT1401">
        <v>0</v>
      </c>
      <c r="BU1401" s="17">
        <v>0</v>
      </c>
      <c r="BV1401">
        <v>0</v>
      </c>
      <c r="BW1401">
        <v>0</v>
      </c>
      <c r="BX1401">
        <v>1</v>
      </c>
      <c r="BY1401" s="17">
        <v>0</v>
      </c>
      <c r="BZ1401">
        <v>0</v>
      </c>
      <c r="CA1401">
        <v>0</v>
      </c>
      <c r="CB1401">
        <v>0</v>
      </c>
      <c r="CC1401">
        <v>0</v>
      </c>
      <c r="CD1401" s="17">
        <v>0</v>
      </c>
      <c r="CE1401">
        <v>0</v>
      </c>
      <c r="CF1401">
        <v>0</v>
      </c>
      <c r="CG1401">
        <v>1</v>
      </c>
      <c r="CH1401">
        <v>1</v>
      </c>
      <c r="CI1401">
        <v>0</v>
      </c>
      <c r="CJ1401">
        <v>0</v>
      </c>
      <c r="CK1401">
        <v>0</v>
      </c>
      <c r="CL1401">
        <v>0</v>
      </c>
      <c r="CM1401">
        <v>0</v>
      </c>
      <c r="CN1401">
        <v>0</v>
      </c>
      <c r="CO1401">
        <v>1</v>
      </c>
      <c r="CP1401" s="17">
        <v>0</v>
      </c>
      <c r="CQ1401">
        <v>0.29799999999999999</v>
      </c>
      <c r="CR1401">
        <v>386</v>
      </c>
      <c r="CS1401">
        <v>1</v>
      </c>
      <c r="CT1401">
        <v>0</v>
      </c>
      <c r="CU1401">
        <v>23</v>
      </c>
      <c r="DA1401" s="33" t="s">
        <v>85</v>
      </c>
    </row>
    <row r="1402" spans="1:105" x14ac:dyDescent="0.25">
      <c r="A1402">
        <v>1401</v>
      </c>
      <c r="B1402">
        <v>88</v>
      </c>
      <c r="C1402" s="24" t="s">
        <v>4186</v>
      </c>
      <c r="D1402" s="12">
        <v>6.9245693591726498</v>
      </c>
      <c r="E1402" s="13">
        <v>0.10342896727666392</v>
      </c>
      <c r="F1402" s="7">
        <v>66.95</v>
      </c>
      <c r="G1402" s="7">
        <f t="shared" si="224"/>
        <v>6.8211403918959856</v>
      </c>
      <c r="H1402" s="15">
        <f t="shared" si="225"/>
        <v>7.027998326449314</v>
      </c>
      <c r="I1402" s="11">
        <f>IFERROR(F1402/SQRT(F1402^2+U1402), "X")</f>
        <v>0.16044396301459291</v>
      </c>
      <c r="J1402" s="32">
        <f>IFERROR(SQRT((1-I1402^2)/U1402), "X")</f>
        <v>2.3964744288960849E-3</v>
      </c>
      <c r="K1402" s="32">
        <f t="shared" si="226"/>
        <v>417.27964544175893</v>
      </c>
      <c r="L1402" s="8">
        <v>1</v>
      </c>
      <c r="M1402" s="9">
        <v>0</v>
      </c>
      <c r="N1402" s="8">
        <v>1</v>
      </c>
      <c r="O1402" s="9">
        <v>0</v>
      </c>
      <c r="P1402" s="9">
        <v>0</v>
      </c>
      <c r="Q1402" s="9">
        <v>0</v>
      </c>
      <c r="R1402" s="9">
        <v>0</v>
      </c>
      <c r="S1402" s="8">
        <v>169650</v>
      </c>
      <c r="T1402" s="9">
        <v>9</v>
      </c>
      <c r="U1402" s="9">
        <f t="shared" si="227"/>
        <v>169640</v>
      </c>
      <c r="V1402" s="9">
        <f>COUNTIF(B:B,B1402)</f>
        <v>30</v>
      </c>
      <c r="W1402" s="7">
        <f t="shared" si="23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41"/>
        <v>0.25100000000000006</v>
      </c>
      <c r="AN1402" s="42">
        <v>4.1000000000000002E-2</v>
      </c>
      <c r="AO1402" s="41">
        <f t="shared" si="236"/>
        <v>0.43200000000000005</v>
      </c>
      <c r="AP1402" s="17">
        <v>0.56799999999999995</v>
      </c>
      <c r="AQ1402">
        <v>0</v>
      </c>
      <c r="AR1402" s="39">
        <f t="shared" si="238"/>
        <v>1</v>
      </c>
      <c r="AS1402" t="s">
        <v>98</v>
      </c>
      <c r="AT1402" s="39" t="s">
        <v>98</v>
      </c>
      <c r="AU1402">
        <v>0</v>
      </c>
      <c r="AV1402" s="17">
        <v>1</v>
      </c>
      <c r="AW1402">
        <f t="shared" si="239"/>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W1402+X1402+6</f>
        <v>34.527000000000001</v>
      </c>
      <c r="BN1402">
        <v>0</v>
      </c>
      <c r="BO1402">
        <v>0</v>
      </c>
      <c r="BP1402">
        <v>0</v>
      </c>
      <c r="BQ1402">
        <v>0</v>
      </c>
      <c r="BR1402">
        <v>0</v>
      </c>
      <c r="BS1402">
        <v>1</v>
      </c>
      <c r="BT1402">
        <v>0</v>
      </c>
      <c r="BU1402" s="17">
        <v>0</v>
      </c>
      <c r="BV1402">
        <v>0</v>
      </c>
      <c r="BW1402">
        <v>0</v>
      </c>
      <c r="BX1402">
        <v>1</v>
      </c>
      <c r="BY1402" s="17">
        <v>0</v>
      </c>
      <c r="BZ1402">
        <v>0</v>
      </c>
      <c r="CA1402">
        <v>0</v>
      </c>
      <c r="CB1402">
        <v>0</v>
      </c>
      <c r="CC1402">
        <v>0</v>
      </c>
      <c r="CD1402" s="17">
        <v>0</v>
      </c>
      <c r="CE1402">
        <v>0</v>
      </c>
      <c r="CF1402">
        <v>0</v>
      </c>
      <c r="CG1402">
        <v>1</v>
      </c>
      <c r="CH1402">
        <v>1</v>
      </c>
      <c r="CI1402">
        <v>0</v>
      </c>
      <c r="CJ1402">
        <v>0</v>
      </c>
      <c r="CK1402">
        <v>0</v>
      </c>
      <c r="CL1402">
        <v>0</v>
      </c>
      <c r="CM1402">
        <v>0</v>
      </c>
      <c r="CN1402">
        <v>0</v>
      </c>
      <c r="CO1402">
        <v>1</v>
      </c>
      <c r="CP1402" s="17">
        <v>0</v>
      </c>
      <c r="CQ1402">
        <v>0.29799999999999999</v>
      </c>
      <c r="CR1402">
        <v>386</v>
      </c>
      <c r="CS1402">
        <v>1</v>
      </c>
      <c r="CT1402">
        <v>0</v>
      </c>
      <c r="CU1402">
        <v>23</v>
      </c>
      <c r="DA1402" s="33" t="s">
        <v>85</v>
      </c>
    </row>
    <row r="1403" spans="1:105" x14ac:dyDescent="0.25">
      <c r="A1403">
        <v>1402</v>
      </c>
      <c r="B1403">
        <v>89</v>
      </c>
      <c r="C1403" s="24" t="s">
        <v>4197</v>
      </c>
      <c r="D1403" s="12">
        <v>2.5182910509144119</v>
      </c>
      <c r="E1403" s="13">
        <v>0.93818686210536917</v>
      </c>
      <c r="F1403" s="7">
        <v>2.6842105263157889</v>
      </c>
      <c r="G1403" s="7">
        <f t="shared" si="224"/>
        <v>1.5801041888090426</v>
      </c>
      <c r="H1403" s="15">
        <f t="shared" si="225"/>
        <v>3.4564779130197811</v>
      </c>
      <c r="I1403" s="11">
        <f>IFERROR(F1403/SQRT(F1403^2+U1403), "X")</f>
        <v>3.4155112827745832E-2</v>
      </c>
      <c r="J1403" s="32">
        <f>IFERROR(SQRT((1-I1403^2)/U1403), "X")</f>
        <v>1.2724453798571978E-2</v>
      </c>
      <c r="K1403" s="32">
        <f t="shared" si="226"/>
        <v>78.588834996770288</v>
      </c>
      <c r="L1403" s="8">
        <v>0</v>
      </c>
      <c r="M1403" s="9">
        <v>1</v>
      </c>
      <c r="N1403" s="8">
        <v>0</v>
      </c>
      <c r="O1403" s="9">
        <v>0</v>
      </c>
      <c r="P1403" s="9">
        <v>0</v>
      </c>
      <c r="Q1403" s="9">
        <v>1</v>
      </c>
      <c r="R1403" s="9">
        <v>0</v>
      </c>
      <c r="S1403" s="8">
        <v>6184</v>
      </c>
      <c r="T1403" s="9">
        <v>14</v>
      </c>
      <c r="U1403" s="9">
        <f t="shared" si="227"/>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42">0.0035/2</f>
        <v>1.75E-3</v>
      </c>
      <c r="AL1403" s="32">
        <f t="shared" si="242"/>
        <v>1.75E-3</v>
      </c>
      <c r="AM1403" s="32">
        <f t="shared" ref="AM1403:AM1438" si="243">1-AN1403-AL1403-AK1403</f>
        <v>0.6855</v>
      </c>
      <c r="AN1403" s="42">
        <v>0.311</v>
      </c>
      <c r="AO1403" s="41" t="s">
        <v>98</v>
      </c>
      <c r="AP1403" s="17" t="s">
        <v>98</v>
      </c>
      <c r="AQ1403">
        <v>0.54800000000000004</v>
      </c>
      <c r="AR1403" s="39">
        <f t="shared" si="238"/>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v>0</v>
      </c>
      <c r="BU1403" s="17">
        <v>0</v>
      </c>
      <c r="BV1403">
        <v>1</v>
      </c>
      <c r="BW1403">
        <v>0</v>
      </c>
      <c r="BX1403">
        <v>0</v>
      </c>
      <c r="BY1403" s="17">
        <v>0</v>
      </c>
      <c r="BZ1403">
        <v>0</v>
      </c>
      <c r="CA1403">
        <v>0</v>
      </c>
      <c r="CB1403">
        <v>0</v>
      </c>
      <c r="CC1403">
        <v>0</v>
      </c>
      <c r="CD1403" s="17">
        <v>0</v>
      </c>
      <c r="CE1403">
        <v>0</v>
      </c>
      <c r="CF1403">
        <v>0</v>
      </c>
      <c r="CG1403">
        <v>1</v>
      </c>
      <c r="CH1403">
        <v>0</v>
      </c>
      <c r="CI1403">
        <v>1</v>
      </c>
      <c r="CJ1403">
        <v>0</v>
      </c>
      <c r="CK1403">
        <v>1</v>
      </c>
      <c r="CL1403">
        <v>1</v>
      </c>
      <c r="CM1403">
        <v>0</v>
      </c>
      <c r="CN1403">
        <v>0</v>
      </c>
      <c r="CO1403">
        <v>0</v>
      </c>
      <c r="CP1403" s="17">
        <v>0</v>
      </c>
      <c r="CQ1403">
        <v>1.02</v>
      </c>
      <c r="CR1403">
        <v>494</v>
      </c>
      <c r="CS1403">
        <v>1</v>
      </c>
      <c r="CT1403">
        <v>0</v>
      </c>
      <c r="CU1403">
        <v>29</v>
      </c>
      <c r="DA1403" s="33" t="s">
        <v>85</v>
      </c>
    </row>
    <row r="1404" spans="1:105" x14ac:dyDescent="0.25">
      <c r="A1404">
        <v>1403</v>
      </c>
      <c r="B1404">
        <v>89</v>
      </c>
      <c r="C1404" s="24" t="s">
        <v>4197</v>
      </c>
      <c r="D1404" s="12">
        <v>2.567051239664675</v>
      </c>
      <c r="E1404" s="13">
        <v>0.69112917990972023</v>
      </c>
      <c r="F1404" s="7">
        <v>3.714285714285714</v>
      </c>
      <c r="G1404" s="7">
        <f t="shared" si="224"/>
        <v>1.8759220597549549</v>
      </c>
      <c r="H1404" s="15">
        <f t="shared" si="225"/>
        <v>3.2581804195743951</v>
      </c>
      <c r="I1404" s="11">
        <f>IFERROR(F1404/SQRT(F1404^2+U1404), "X")</f>
        <v>4.7237059191785072E-2</v>
      </c>
      <c r="J1404" s="32">
        <f>IFERROR(SQRT((1-I1404^2)/U1404), "X")</f>
        <v>1.2717669782403674E-2</v>
      </c>
      <c r="K1404" s="32">
        <f t="shared" si="226"/>
        <v>78.630756821789191</v>
      </c>
      <c r="L1404" s="8">
        <v>0</v>
      </c>
      <c r="M1404" s="9">
        <v>1</v>
      </c>
      <c r="N1404" s="8">
        <v>0</v>
      </c>
      <c r="O1404" s="9">
        <v>0</v>
      </c>
      <c r="P1404" s="9">
        <v>0</v>
      </c>
      <c r="Q1404" s="9">
        <v>1</v>
      </c>
      <c r="R1404" s="9">
        <v>0</v>
      </c>
      <c r="S1404" s="8">
        <v>6184</v>
      </c>
      <c r="T1404" s="9">
        <v>14</v>
      </c>
      <c r="U1404" s="9">
        <f t="shared" si="227"/>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42"/>
        <v>1.75E-3</v>
      </c>
      <c r="AL1404" s="32">
        <f t="shared" si="242"/>
        <v>1.75E-3</v>
      </c>
      <c r="AM1404" s="32">
        <f t="shared" si="243"/>
        <v>0.6855</v>
      </c>
      <c r="AN1404" s="42">
        <v>0.311</v>
      </c>
      <c r="AO1404" s="41" t="s">
        <v>98</v>
      </c>
      <c r="AP1404" s="17" t="s">
        <v>98</v>
      </c>
      <c r="AQ1404">
        <v>0.54800000000000004</v>
      </c>
      <c r="AR1404" s="39">
        <f t="shared" si="238"/>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v>0</v>
      </c>
      <c r="BU1404" s="17">
        <v>0</v>
      </c>
      <c r="BV1404">
        <v>1</v>
      </c>
      <c r="BW1404">
        <v>0</v>
      </c>
      <c r="BX1404">
        <v>0</v>
      </c>
      <c r="BY1404" s="17">
        <v>0</v>
      </c>
      <c r="BZ1404">
        <v>0</v>
      </c>
      <c r="CA1404">
        <v>0</v>
      </c>
      <c r="CB1404">
        <v>0</v>
      </c>
      <c r="CC1404">
        <v>0</v>
      </c>
      <c r="CD1404" s="17">
        <v>0</v>
      </c>
      <c r="CE1404">
        <v>0</v>
      </c>
      <c r="CF1404">
        <v>0</v>
      </c>
      <c r="CG1404">
        <v>1</v>
      </c>
      <c r="CH1404">
        <v>0</v>
      </c>
      <c r="CI1404">
        <v>1</v>
      </c>
      <c r="CJ1404">
        <v>0</v>
      </c>
      <c r="CK1404">
        <v>1</v>
      </c>
      <c r="CL1404">
        <v>1</v>
      </c>
      <c r="CM1404">
        <v>0</v>
      </c>
      <c r="CN1404">
        <v>0</v>
      </c>
      <c r="CO1404">
        <v>0</v>
      </c>
      <c r="CP1404" s="17">
        <v>0</v>
      </c>
      <c r="CQ1404">
        <v>1.02</v>
      </c>
      <c r="CR1404">
        <v>494</v>
      </c>
      <c r="CS1404">
        <v>1</v>
      </c>
      <c r="CT1404">
        <v>0</v>
      </c>
      <c r="CU1404">
        <v>29</v>
      </c>
      <c r="DA1404" s="33" t="s">
        <v>85</v>
      </c>
    </row>
    <row r="1405" spans="1:105" x14ac:dyDescent="0.25">
      <c r="A1405">
        <v>1404</v>
      </c>
      <c r="B1405">
        <v>89</v>
      </c>
      <c r="C1405" s="24" t="s">
        <v>4197</v>
      </c>
      <c r="D1405" s="12">
        <v>3.4204697615358488</v>
      </c>
      <c r="E1405" s="13">
        <v>0.40380545795909339</v>
      </c>
      <c r="F1405" s="7">
        <v>8.470588235294116</v>
      </c>
      <c r="G1405" s="7">
        <f t="shared" si="224"/>
        <v>3.0166643035767553</v>
      </c>
      <c r="H1405" s="15">
        <f t="shared" si="225"/>
        <v>3.8242752194949423</v>
      </c>
      <c r="I1405" s="11">
        <f>IFERROR(F1405/SQRT(F1405^2+U1405), "X")</f>
        <v>0.10722477606810527</v>
      </c>
      <c r="J1405" s="32">
        <f>IFERROR(SQRT((1-I1405^2)/U1405), "X")</f>
        <v>1.2658480508040209E-2</v>
      </c>
      <c r="K1405" s="32">
        <f t="shared" si="226"/>
        <v>78.998423180794589</v>
      </c>
      <c r="L1405" s="8">
        <v>0</v>
      </c>
      <c r="M1405" s="9">
        <v>1</v>
      </c>
      <c r="N1405" s="8">
        <v>0</v>
      </c>
      <c r="O1405" s="9">
        <v>0</v>
      </c>
      <c r="P1405" s="9">
        <v>0</v>
      </c>
      <c r="Q1405" s="9">
        <v>1</v>
      </c>
      <c r="R1405" s="9">
        <v>0</v>
      </c>
      <c r="S1405" s="8">
        <v>6184</v>
      </c>
      <c r="T1405" s="9">
        <v>14</v>
      </c>
      <c r="U1405" s="9">
        <f t="shared" si="227"/>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42"/>
        <v>1.75E-3</v>
      </c>
      <c r="AL1405" s="32">
        <f t="shared" si="242"/>
        <v>1.75E-3</v>
      </c>
      <c r="AM1405" s="32">
        <f t="shared" si="243"/>
        <v>0.6855</v>
      </c>
      <c r="AN1405" s="42">
        <v>0.311</v>
      </c>
      <c r="AO1405" s="41" t="s">
        <v>98</v>
      </c>
      <c r="AP1405" s="17" t="s">
        <v>98</v>
      </c>
      <c r="AQ1405">
        <v>0.54800000000000004</v>
      </c>
      <c r="AR1405" s="39">
        <f t="shared" si="238"/>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v>0</v>
      </c>
      <c r="BU1405" s="17">
        <v>0</v>
      </c>
      <c r="BV1405">
        <v>1</v>
      </c>
      <c r="BW1405">
        <v>0</v>
      </c>
      <c r="BX1405">
        <v>0</v>
      </c>
      <c r="BY1405" s="17">
        <v>0</v>
      </c>
      <c r="BZ1405">
        <v>0</v>
      </c>
      <c r="CA1405">
        <v>0</v>
      </c>
      <c r="CB1405">
        <v>0</v>
      </c>
      <c r="CC1405">
        <v>0</v>
      </c>
      <c r="CD1405" s="17">
        <v>0</v>
      </c>
      <c r="CE1405">
        <v>0</v>
      </c>
      <c r="CF1405">
        <v>0</v>
      </c>
      <c r="CG1405">
        <v>1</v>
      </c>
      <c r="CH1405">
        <v>0</v>
      </c>
      <c r="CI1405">
        <v>1</v>
      </c>
      <c r="CJ1405">
        <v>0</v>
      </c>
      <c r="CK1405">
        <v>1</v>
      </c>
      <c r="CL1405">
        <v>1</v>
      </c>
      <c r="CM1405">
        <v>0</v>
      </c>
      <c r="CN1405">
        <v>0</v>
      </c>
      <c r="CO1405">
        <v>0</v>
      </c>
      <c r="CP1405" s="17">
        <v>0</v>
      </c>
      <c r="CQ1405">
        <v>1.02</v>
      </c>
      <c r="CR1405">
        <v>494</v>
      </c>
      <c r="CS1405">
        <v>1</v>
      </c>
      <c r="CT1405">
        <v>0</v>
      </c>
      <c r="CU1405">
        <v>29</v>
      </c>
      <c r="DA1405" s="33" t="s">
        <v>85</v>
      </c>
    </row>
    <row r="1406" spans="1:105" x14ac:dyDescent="0.25">
      <c r="A1406">
        <v>1405</v>
      </c>
      <c r="B1406">
        <v>89</v>
      </c>
      <c r="C1406" s="24" t="s">
        <v>4197</v>
      </c>
      <c r="D1406" s="12">
        <v>2.6632299999280522</v>
      </c>
      <c r="E1406" s="13">
        <v>0.29005475246741153</v>
      </c>
      <c r="F1406" s="7">
        <v>9.1818181818181834</v>
      </c>
      <c r="G1406" s="7">
        <f t="shared" si="224"/>
        <v>2.3731752474606407</v>
      </c>
      <c r="H1406" s="15">
        <f t="shared" si="225"/>
        <v>2.9532847523954637</v>
      </c>
      <c r="I1406" s="11">
        <f>IFERROR(F1406/SQRT(F1406^2+U1406), "X")</f>
        <v>0.1161111310477527</v>
      </c>
      <c r="J1406" s="32">
        <f>IFERROR(SQRT((1-I1406^2)/U1406), "X")</f>
        <v>1.2645766747775044E-2</v>
      </c>
      <c r="K1406" s="32">
        <f t="shared" si="226"/>
        <v>79.077846361189984</v>
      </c>
      <c r="L1406" s="8">
        <v>0</v>
      </c>
      <c r="M1406" s="9">
        <v>1</v>
      </c>
      <c r="N1406" s="8">
        <v>0</v>
      </c>
      <c r="O1406" s="9">
        <v>0</v>
      </c>
      <c r="P1406" s="9">
        <v>0</v>
      </c>
      <c r="Q1406" s="9">
        <v>1</v>
      </c>
      <c r="R1406" s="9">
        <v>0</v>
      </c>
      <c r="S1406" s="8">
        <v>6184</v>
      </c>
      <c r="T1406" s="9">
        <v>14</v>
      </c>
      <c r="U1406" s="9">
        <f t="shared" si="227"/>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42"/>
        <v>1.75E-3</v>
      </c>
      <c r="AL1406" s="32">
        <f t="shared" si="242"/>
        <v>1.75E-3</v>
      </c>
      <c r="AM1406" s="32">
        <f t="shared" si="243"/>
        <v>0.6855</v>
      </c>
      <c r="AN1406" s="42">
        <v>0.311</v>
      </c>
      <c r="AO1406" s="41" t="s">
        <v>98</v>
      </c>
      <c r="AP1406" s="17" t="s">
        <v>98</v>
      </c>
      <c r="AQ1406">
        <v>0.54800000000000004</v>
      </c>
      <c r="AR1406" s="39">
        <f t="shared" si="238"/>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v>0</v>
      </c>
      <c r="BU1406" s="17">
        <v>0</v>
      </c>
      <c r="BV1406">
        <v>1</v>
      </c>
      <c r="BW1406">
        <v>0</v>
      </c>
      <c r="BX1406">
        <v>0</v>
      </c>
      <c r="BY1406" s="17">
        <v>0</v>
      </c>
      <c r="BZ1406">
        <v>0</v>
      </c>
      <c r="CA1406">
        <v>0</v>
      </c>
      <c r="CB1406">
        <v>0</v>
      </c>
      <c r="CC1406">
        <v>0</v>
      </c>
      <c r="CD1406" s="17">
        <v>0</v>
      </c>
      <c r="CE1406">
        <v>0</v>
      </c>
      <c r="CF1406">
        <v>0</v>
      </c>
      <c r="CG1406">
        <v>1</v>
      </c>
      <c r="CH1406">
        <v>0</v>
      </c>
      <c r="CI1406">
        <v>1</v>
      </c>
      <c r="CJ1406">
        <v>0</v>
      </c>
      <c r="CK1406">
        <v>1</v>
      </c>
      <c r="CL1406">
        <v>1</v>
      </c>
      <c r="CM1406">
        <v>0</v>
      </c>
      <c r="CN1406">
        <v>0</v>
      </c>
      <c r="CO1406">
        <v>0</v>
      </c>
      <c r="CP1406" s="17">
        <v>0</v>
      </c>
      <c r="CQ1406">
        <v>1.02</v>
      </c>
      <c r="CR1406">
        <v>494</v>
      </c>
      <c r="CS1406">
        <v>1</v>
      </c>
      <c r="CT1406">
        <v>0</v>
      </c>
      <c r="CU1406">
        <v>29</v>
      </c>
      <c r="DA1406" s="33" t="s">
        <v>85</v>
      </c>
    </row>
    <row r="1407" spans="1:105" x14ac:dyDescent="0.25">
      <c r="A1407">
        <v>1406</v>
      </c>
      <c r="B1407">
        <v>89</v>
      </c>
      <c r="C1407" s="24" t="s">
        <v>4197</v>
      </c>
      <c r="D1407" s="12">
        <v>2.615788258922414</v>
      </c>
      <c r="E1407" s="13">
        <v>0.93773541357595969</v>
      </c>
      <c r="F1407" s="7">
        <v>2.7894736842105261</v>
      </c>
      <c r="G1407" s="7">
        <f t="shared" si="224"/>
        <v>1.6780528453464543</v>
      </c>
      <c r="H1407" s="15">
        <f t="shared" si="225"/>
        <v>3.5535236724983736</v>
      </c>
      <c r="I1407" s="11">
        <f>IFERROR(F1407/SQRT(F1407^2+U1407), "X")</f>
        <v>3.5498621065217645E-2</v>
      </c>
      <c r="J1407" s="32">
        <f>IFERROR(SQRT((1-I1407^2)/U1407), "X")</f>
        <v>1.2725920759228968E-2</v>
      </c>
      <c r="K1407" s="32">
        <f t="shared" si="226"/>
        <v>78.579775791452249</v>
      </c>
      <c r="L1407" s="8">
        <v>0</v>
      </c>
      <c r="M1407" s="9">
        <v>1</v>
      </c>
      <c r="N1407" s="8">
        <v>0</v>
      </c>
      <c r="O1407" s="9">
        <v>0</v>
      </c>
      <c r="P1407" s="9">
        <v>0</v>
      </c>
      <c r="Q1407" s="9">
        <v>1</v>
      </c>
      <c r="R1407" s="9">
        <v>0</v>
      </c>
      <c r="S1407" s="8">
        <v>6184</v>
      </c>
      <c r="T1407" s="9">
        <v>16</v>
      </c>
      <c r="U1407" s="9">
        <f t="shared" si="227"/>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42"/>
        <v>1.75E-3</v>
      </c>
      <c r="AL1407" s="32">
        <f t="shared" si="242"/>
        <v>1.75E-3</v>
      </c>
      <c r="AM1407" s="32">
        <f t="shared" si="243"/>
        <v>0.6855</v>
      </c>
      <c r="AN1407" s="42">
        <v>0.311</v>
      </c>
      <c r="AO1407" s="41" t="s">
        <v>98</v>
      </c>
      <c r="AP1407" s="17" t="s">
        <v>98</v>
      </c>
      <c r="AQ1407">
        <v>0.54800000000000004</v>
      </c>
      <c r="AR1407" s="39">
        <f t="shared" si="238"/>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v>0</v>
      </c>
      <c r="BU1407" s="17">
        <v>0</v>
      </c>
      <c r="BV1407">
        <v>1</v>
      </c>
      <c r="BW1407">
        <v>0</v>
      </c>
      <c r="BX1407">
        <v>0</v>
      </c>
      <c r="BY1407" s="17">
        <v>0</v>
      </c>
      <c r="BZ1407">
        <v>0</v>
      </c>
      <c r="CA1407">
        <v>0</v>
      </c>
      <c r="CB1407">
        <v>0</v>
      </c>
      <c r="CC1407">
        <v>0</v>
      </c>
      <c r="CD1407" s="17">
        <v>0</v>
      </c>
      <c r="CE1407">
        <v>0</v>
      </c>
      <c r="CF1407">
        <v>0</v>
      </c>
      <c r="CG1407">
        <v>1</v>
      </c>
      <c r="CH1407">
        <v>0</v>
      </c>
      <c r="CI1407">
        <v>1</v>
      </c>
      <c r="CJ1407">
        <v>0</v>
      </c>
      <c r="CK1407">
        <v>1</v>
      </c>
      <c r="CL1407">
        <v>1</v>
      </c>
      <c r="CM1407">
        <v>0</v>
      </c>
      <c r="CN1407">
        <v>0</v>
      </c>
      <c r="CO1407">
        <v>0</v>
      </c>
      <c r="CP1407" s="17">
        <v>0</v>
      </c>
      <c r="CQ1407">
        <v>1.02</v>
      </c>
      <c r="CR1407">
        <v>494</v>
      </c>
      <c r="CS1407">
        <v>1</v>
      </c>
      <c r="CT1407">
        <v>0</v>
      </c>
      <c r="CU1407">
        <v>29</v>
      </c>
      <c r="DA1407" s="33" t="s">
        <v>85</v>
      </c>
    </row>
    <row r="1408" spans="1:105" x14ac:dyDescent="0.25">
      <c r="A1408">
        <v>1407</v>
      </c>
      <c r="B1408">
        <v>89</v>
      </c>
      <c r="C1408" s="24" t="s">
        <v>4197</v>
      </c>
      <c r="D1408" s="12">
        <v>2.5182910509144119</v>
      </c>
      <c r="E1408" s="13">
        <v>0.69129558260395629</v>
      </c>
      <c r="F1408" s="7">
        <v>3.6428571428571419</v>
      </c>
      <c r="G1408" s="7">
        <f t="shared" si="224"/>
        <v>1.8269954683104555</v>
      </c>
      <c r="H1408" s="15">
        <f t="shared" si="225"/>
        <v>3.2095866335183683</v>
      </c>
      <c r="I1408" s="11">
        <f>IFERROR(F1408/SQRT(F1408^2+U1408), "X")</f>
        <v>4.6338119127999358E-2</v>
      </c>
      <c r="J1408" s="32">
        <f>IFERROR(SQRT((1-I1408^2)/U1408), "X")</f>
        <v>1.2720267995921398E-2</v>
      </c>
      <c r="K1408" s="32">
        <f t="shared" si="226"/>
        <v>78.614695879099244</v>
      </c>
      <c r="L1408" s="8">
        <v>0</v>
      </c>
      <c r="M1408" s="9">
        <v>1</v>
      </c>
      <c r="N1408" s="8">
        <v>0</v>
      </c>
      <c r="O1408" s="9">
        <v>0</v>
      </c>
      <c r="P1408" s="9">
        <v>0</v>
      </c>
      <c r="Q1408" s="9">
        <v>1</v>
      </c>
      <c r="R1408" s="9">
        <v>0</v>
      </c>
      <c r="S1408" s="8">
        <v>6184</v>
      </c>
      <c r="T1408" s="9">
        <v>16</v>
      </c>
      <c r="U1408" s="9">
        <f t="shared" si="227"/>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42"/>
        <v>1.75E-3</v>
      </c>
      <c r="AL1408" s="32">
        <f t="shared" si="242"/>
        <v>1.75E-3</v>
      </c>
      <c r="AM1408" s="32">
        <f t="shared" si="243"/>
        <v>0.6855</v>
      </c>
      <c r="AN1408" s="42">
        <v>0.311</v>
      </c>
      <c r="AO1408" s="41" t="s">
        <v>98</v>
      </c>
      <c r="AP1408" s="17" t="s">
        <v>98</v>
      </c>
      <c r="AQ1408">
        <v>0.54800000000000004</v>
      </c>
      <c r="AR1408" s="39">
        <f t="shared" si="238"/>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v>0</v>
      </c>
      <c r="BU1408" s="17">
        <v>0</v>
      </c>
      <c r="BV1408">
        <v>1</v>
      </c>
      <c r="BW1408">
        <v>0</v>
      </c>
      <c r="BX1408">
        <v>0</v>
      </c>
      <c r="BY1408" s="17">
        <v>0</v>
      </c>
      <c r="BZ1408">
        <v>0</v>
      </c>
      <c r="CA1408">
        <v>0</v>
      </c>
      <c r="CB1408">
        <v>0</v>
      </c>
      <c r="CC1408">
        <v>0</v>
      </c>
      <c r="CD1408" s="17">
        <v>0</v>
      </c>
      <c r="CE1408">
        <v>0</v>
      </c>
      <c r="CF1408">
        <v>0</v>
      </c>
      <c r="CG1408">
        <v>1</v>
      </c>
      <c r="CH1408">
        <v>0</v>
      </c>
      <c r="CI1408">
        <v>1</v>
      </c>
      <c r="CJ1408">
        <v>0</v>
      </c>
      <c r="CK1408">
        <v>1</v>
      </c>
      <c r="CL1408">
        <v>1</v>
      </c>
      <c r="CM1408">
        <v>0</v>
      </c>
      <c r="CN1408">
        <v>0</v>
      </c>
      <c r="CO1408">
        <v>0</v>
      </c>
      <c r="CP1408" s="17">
        <v>0</v>
      </c>
      <c r="CQ1408">
        <v>1.02</v>
      </c>
      <c r="CR1408">
        <v>494</v>
      </c>
      <c r="CS1408">
        <v>1</v>
      </c>
      <c r="CT1408">
        <v>0</v>
      </c>
      <c r="CU1408">
        <v>29</v>
      </c>
      <c r="DA1408" s="33" t="s">
        <v>85</v>
      </c>
    </row>
    <row r="1409" spans="1:105" x14ac:dyDescent="0.25">
      <c r="A1409">
        <v>1408</v>
      </c>
      <c r="B1409">
        <v>89</v>
      </c>
      <c r="C1409" s="24" t="s">
        <v>4197</v>
      </c>
      <c r="D1409" s="12">
        <v>3.3299484758959612</v>
      </c>
      <c r="E1409" s="13">
        <v>0.42813623261519479</v>
      </c>
      <c r="F1409" s="7">
        <v>7.7777777777777786</v>
      </c>
      <c r="G1409" s="7">
        <f t="shared" si="224"/>
        <v>2.9018122432807663</v>
      </c>
      <c r="H1409" s="15">
        <f t="shared" si="225"/>
        <v>3.7580847085111562</v>
      </c>
      <c r="I1409" s="11">
        <f>IFERROR(F1409/SQRT(F1409^2+U1409), "X")</f>
        <v>9.8559587621240299E-2</v>
      </c>
      <c r="J1409" s="32">
        <f>IFERROR(SQRT((1-I1409^2)/U1409), "X")</f>
        <v>1.2671946979873751E-2</v>
      </c>
      <c r="K1409" s="32">
        <f t="shared" si="226"/>
        <v>78.91447159526885</v>
      </c>
      <c r="L1409" s="8">
        <v>0</v>
      </c>
      <c r="M1409" s="9">
        <v>1</v>
      </c>
      <c r="N1409" s="8">
        <v>0</v>
      </c>
      <c r="O1409" s="9">
        <v>0</v>
      </c>
      <c r="P1409" s="9">
        <v>0</v>
      </c>
      <c r="Q1409" s="9">
        <v>1</v>
      </c>
      <c r="R1409" s="9">
        <v>0</v>
      </c>
      <c r="S1409" s="8">
        <v>6184</v>
      </c>
      <c r="T1409" s="9">
        <v>16</v>
      </c>
      <c r="U1409" s="9">
        <f t="shared" si="227"/>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42"/>
        <v>1.75E-3</v>
      </c>
      <c r="AL1409" s="32">
        <f t="shared" si="242"/>
        <v>1.75E-3</v>
      </c>
      <c r="AM1409" s="32">
        <f t="shared" si="243"/>
        <v>0.6855</v>
      </c>
      <c r="AN1409" s="42">
        <v>0.311</v>
      </c>
      <c r="AO1409" s="41" t="s">
        <v>98</v>
      </c>
      <c r="AP1409" s="17" t="s">
        <v>98</v>
      </c>
      <c r="AQ1409">
        <v>0.54800000000000004</v>
      </c>
      <c r="AR1409" s="39">
        <f t="shared" si="238"/>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v>0</v>
      </c>
      <c r="BU1409" s="17">
        <v>0</v>
      </c>
      <c r="BV1409">
        <v>1</v>
      </c>
      <c r="BW1409">
        <v>0</v>
      </c>
      <c r="BX1409">
        <v>0</v>
      </c>
      <c r="BY1409" s="17">
        <v>0</v>
      </c>
      <c r="BZ1409">
        <v>0</v>
      </c>
      <c r="CA1409">
        <v>0</v>
      </c>
      <c r="CB1409">
        <v>0</v>
      </c>
      <c r="CC1409">
        <v>0</v>
      </c>
      <c r="CD1409" s="17">
        <v>0</v>
      </c>
      <c r="CE1409">
        <v>0</v>
      </c>
      <c r="CF1409">
        <v>0</v>
      </c>
      <c r="CG1409">
        <v>1</v>
      </c>
      <c r="CH1409">
        <v>0</v>
      </c>
      <c r="CI1409">
        <v>1</v>
      </c>
      <c r="CJ1409">
        <v>0</v>
      </c>
      <c r="CK1409">
        <v>1</v>
      </c>
      <c r="CL1409">
        <v>1</v>
      </c>
      <c r="CM1409">
        <v>0</v>
      </c>
      <c r="CN1409">
        <v>0</v>
      </c>
      <c r="CO1409">
        <v>0</v>
      </c>
      <c r="CP1409" s="17">
        <v>0</v>
      </c>
      <c r="CQ1409">
        <v>1.02</v>
      </c>
      <c r="CR1409">
        <v>494</v>
      </c>
      <c r="CS1409">
        <v>1</v>
      </c>
      <c r="CT1409">
        <v>0</v>
      </c>
      <c r="CU1409">
        <v>29</v>
      </c>
      <c r="DA1409" s="33" t="s">
        <v>85</v>
      </c>
    </row>
    <row r="1410" spans="1:105" x14ac:dyDescent="0.25">
      <c r="A1410">
        <v>1409</v>
      </c>
      <c r="B1410">
        <v>89</v>
      </c>
      <c r="C1410" s="24" t="s">
        <v>4197</v>
      </c>
      <c r="D1410" s="12">
        <v>2.589864035331479</v>
      </c>
      <c r="E1410" s="13">
        <v>0.38319416849292298</v>
      </c>
      <c r="F1410" s="7">
        <v>6.7586206896551726</v>
      </c>
      <c r="G1410" s="7">
        <f t="shared" ref="G1410:G1473" si="244">D1410-E1410</f>
        <v>2.2066698668385563</v>
      </c>
      <c r="H1410" s="15">
        <f t="shared" ref="H1410:H1473" si="245">D1410+E1410</f>
        <v>2.9730582038244018</v>
      </c>
      <c r="I1410" s="11">
        <f>IFERROR(F1410/SQRT(F1410^2+U1410), "X")</f>
        <v>8.5746937448743774E-2</v>
      </c>
      <c r="J1410" s="32">
        <f>IFERROR(SQRT((1-I1410^2)/U1410), "X")</f>
        <v>1.2687046867416171E-2</v>
      </c>
      <c r="K1410" s="32">
        <f t="shared" ref="K1410:K1473" si="246">IFERROR(1/J1410, "X")</f>
        <v>78.820549056871172</v>
      </c>
      <c r="L1410" s="8">
        <v>0</v>
      </c>
      <c r="M1410" s="9">
        <v>1</v>
      </c>
      <c r="N1410" s="8">
        <v>0</v>
      </c>
      <c r="O1410" s="9">
        <v>0</v>
      </c>
      <c r="P1410" s="9">
        <v>0</v>
      </c>
      <c r="Q1410" s="9">
        <v>1</v>
      </c>
      <c r="R1410" s="9">
        <v>0</v>
      </c>
      <c r="S1410" s="8">
        <v>6184</v>
      </c>
      <c r="T1410" s="9">
        <v>16</v>
      </c>
      <c r="U1410" s="9">
        <f t="shared" ref="U1410:U1473" si="247">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42"/>
        <v>1.75E-3</v>
      </c>
      <c r="AL1410" s="32">
        <f t="shared" si="242"/>
        <v>1.75E-3</v>
      </c>
      <c r="AM1410" s="32">
        <f t="shared" si="243"/>
        <v>0.6855</v>
      </c>
      <c r="AN1410" s="42">
        <v>0.311</v>
      </c>
      <c r="AO1410" s="41" t="s">
        <v>98</v>
      </c>
      <c r="AP1410" s="17" t="s">
        <v>98</v>
      </c>
      <c r="AQ1410">
        <v>0.54800000000000004</v>
      </c>
      <c r="AR1410" s="39">
        <f t="shared" si="238"/>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v>0</v>
      </c>
      <c r="BU1410" s="17">
        <v>0</v>
      </c>
      <c r="BV1410">
        <v>1</v>
      </c>
      <c r="BW1410">
        <v>0</v>
      </c>
      <c r="BX1410">
        <v>0</v>
      </c>
      <c r="BY1410" s="17">
        <v>0</v>
      </c>
      <c r="BZ1410">
        <v>0</v>
      </c>
      <c r="CA1410">
        <v>0</v>
      </c>
      <c r="CB1410">
        <v>0</v>
      </c>
      <c r="CC1410">
        <v>0</v>
      </c>
      <c r="CD1410" s="17">
        <v>0</v>
      </c>
      <c r="CE1410">
        <v>0</v>
      </c>
      <c r="CF1410">
        <v>0</v>
      </c>
      <c r="CG1410">
        <v>1</v>
      </c>
      <c r="CH1410">
        <v>0</v>
      </c>
      <c r="CI1410">
        <v>1</v>
      </c>
      <c r="CJ1410">
        <v>0</v>
      </c>
      <c r="CK1410">
        <v>1</v>
      </c>
      <c r="CL1410">
        <v>1</v>
      </c>
      <c r="CM1410">
        <v>0</v>
      </c>
      <c r="CN1410">
        <v>0</v>
      </c>
      <c r="CO1410">
        <v>0</v>
      </c>
      <c r="CP1410" s="17">
        <v>0</v>
      </c>
      <c r="CQ1410">
        <v>1.02</v>
      </c>
      <c r="CR1410">
        <v>494</v>
      </c>
      <c r="CS1410">
        <v>1</v>
      </c>
      <c r="CT1410">
        <v>0</v>
      </c>
      <c r="CU1410">
        <v>29</v>
      </c>
      <c r="DA1410" s="33" t="s">
        <v>85</v>
      </c>
    </row>
    <row r="1411" spans="1:105" x14ac:dyDescent="0.25">
      <c r="A1411">
        <v>1410</v>
      </c>
      <c r="B1411">
        <v>89</v>
      </c>
      <c r="C1411" s="24" t="s">
        <v>4197</v>
      </c>
      <c r="D1411" s="12">
        <v>2.3718711365578131</v>
      </c>
      <c r="E1411" s="13">
        <v>0.9388656582208007</v>
      </c>
      <c r="F1411" s="7">
        <v>2.526315789473685</v>
      </c>
      <c r="G1411" s="7">
        <f t="shared" si="244"/>
        <v>1.4330054783370123</v>
      </c>
      <c r="H1411" s="15">
        <f t="shared" si="245"/>
        <v>3.3107367947786139</v>
      </c>
      <c r="I1411" s="11">
        <f>IFERROR(F1411/SQRT(F1411^2+U1411), "X")</f>
        <v>3.2158546561407972E-2</v>
      </c>
      <c r="J1411" s="32">
        <f>IFERROR(SQRT((1-I1411^2)/U1411), "X")</f>
        <v>1.2729424680557318E-2</v>
      </c>
      <c r="K1411" s="32">
        <f t="shared" si="246"/>
        <v>78.558145799580487</v>
      </c>
      <c r="L1411" s="8">
        <v>0</v>
      </c>
      <c r="M1411" s="9">
        <v>1</v>
      </c>
      <c r="N1411" s="8">
        <v>0</v>
      </c>
      <c r="O1411" s="9">
        <v>0</v>
      </c>
      <c r="P1411" s="9">
        <v>0</v>
      </c>
      <c r="Q1411" s="9">
        <v>1</v>
      </c>
      <c r="R1411" s="9">
        <v>0</v>
      </c>
      <c r="S1411" s="8">
        <v>6184</v>
      </c>
      <c r="T1411" s="9">
        <v>18</v>
      </c>
      <c r="U1411" s="9">
        <f t="shared" si="247"/>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42"/>
        <v>1.75E-3</v>
      </c>
      <c r="AL1411" s="32">
        <f t="shared" si="242"/>
        <v>1.75E-3</v>
      </c>
      <c r="AM1411" s="32">
        <f t="shared" si="243"/>
        <v>0.6855</v>
      </c>
      <c r="AN1411" s="42">
        <v>0.311</v>
      </c>
      <c r="AO1411" s="41" t="s">
        <v>98</v>
      </c>
      <c r="AP1411" s="17" t="s">
        <v>98</v>
      </c>
      <c r="AQ1411">
        <v>0.54800000000000004</v>
      </c>
      <c r="AR1411" s="39">
        <f t="shared" si="238"/>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v>0</v>
      </c>
      <c r="BU1411" s="17">
        <v>0</v>
      </c>
      <c r="BV1411">
        <v>1</v>
      </c>
      <c r="BW1411">
        <v>0</v>
      </c>
      <c r="BX1411">
        <v>0</v>
      </c>
      <c r="BY1411" s="17">
        <v>0</v>
      </c>
      <c r="BZ1411">
        <v>0</v>
      </c>
      <c r="CA1411">
        <v>0</v>
      </c>
      <c r="CB1411">
        <v>0</v>
      </c>
      <c r="CC1411">
        <v>0</v>
      </c>
      <c r="CD1411" s="17">
        <v>0</v>
      </c>
      <c r="CE1411">
        <v>0</v>
      </c>
      <c r="CF1411">
        <v>0</v>
      </c>
      <c r="CG1411">
        <v>1</v>
      </c>
      <c r="CH1411">
        <v>0</v>
      </c>
      <c r="CI1411">
        <v>1</v>
      </c>
      <c r="CJ1411">
        <v>0</v>
      </c>
      <c r="CK1411">
        <v>1</v>
      </c>
      <c r="CL1411">
        <v>1</v>
      </c>
      <c r="CM1411">
        <v>0</v>
      </c>
      <c r="CN1411">
        <v>0</v>
      </c>
      <c r="CO1411">
        <v>0</v>
      </c>
      <c r="CP1411" s="17">
        <v>0</v>
      </c>
      <c r="CQ1411">
        <v>1.02</v>
      </c>
      <c r="CR1411">
        <v>494</v>
      </c>
      <c r="CS1411">
        <v>1</v>
      </c>
      <c r="CT1411">
        <v>0</v>
      </c>
      <c r="CU1411">
        <v>29</v>
      </c>
      <c r="DA1411" s="33" t="s">
        <v>85</v>
      </c>
    </row>
    <row r="1412" spans="1:105" x14ac:dyDescent="0.25">
      <c r="A1412">
        <v>1411</v>
      </c>
      <c r="B1412">
        <v>89</v>
      </c>
      <c r="C1412" s="24" t="s">
        <v>4197</v>
      </c>
      <c r="D1412" s="12">
        <v>2.1763181955584132</v>
      </c>
      <c r="E1412" s="13">
        <v>0.69246488040494969</v>
      </c>
      <c r="F1412" s="7">
        <v>3.1428571428571428</v>
      </c>
      <c r="G1412" s="7">
        <f t="shared" si="244"/>
        <v>1.4838533151534636</v>
      </c>
      <c r="H1412" s="15">
        <f t="shared" si="245"/>
        <v>2.8687830759633628</v>
      </c>
      <c r="I1412" s="11">
        <f>IFERROR(F1412/SQRT(F1412^2+U1412), "X")</f>
        <v>3.9995438796819105E-2</v>
      </c>
      <c r="J1412" s="32">
        <f>IFERROR(SQRT((1-I1412^2)/U1412), "X")</f>
        <v>1.2725821435351533E-2</v>
      </c>
      <c r="K1412" s="32">
        <f t="shared" si="246"/>
        <v>78.580389099446492</v>
      </c>
      <c r="L1412" s="8">
        <v>0</v>
      </c>
      <c r="M1412" s="9">
        <v>1</v>
      </c>
      <c r="N1412" s="8">
        <v>0</v>
      </c>
      <c r="O1412" s="9">
        <v>0</v>
      </c>
      <c r="P1412" s="9">
        <v>0</v>
      </c>
      <c r="Q1412" s="9">
        <v>1</v>
      </c>
      <c r="R1412" s="9">
        <v>0</v>
      </c>
      <c r="S1412" s="8">
        <v>6184</v>
      </c>
      <c r="T1412" s="9">
        <v>18</v>
      </c>
      <c r="U1412" s="9">
        <f t="shared" si="247"/>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42"/>
        <v>1.75E-3</v>
      </c>
      <c r="AL1412" s="32">
        <f t="shared" si="242"/>
        <v>1.75E-3</v>
      </c>
      <c r="AM1412" s="32">
        <f t="shared" si="243"/>
        <v>0.6855</v>
      </c>
      <c r="AN1412" s="42">
        <v>0.311</v>
      </c>
      <c r="AO1412" s="41" t="s">
        <v>98</v>
      </c>
      <c r="AP1412" s="17" t="s">
        <v>98</v>
      </c>
      <c r="AQ1412">
        <v>0.54800000000000004</v>
      </c>
      <c r="AR1412" s="39">
        <f t="shared" si="238"/>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v>0</v>
      </c>
      <c r="BU1412" s="17">
        <v>0</v>
      </c>
      <c r="BV1412">
        <v>1</v>
      </c>
      <c r="BW1412">
        <v>0</v>
      </c>
      <c r="BX1412">
        <v>0</v>
      </c>
      <c r="BY1412" s="17">
        <v>0</v>
      </c>
      <c r="BZ1412">
        <v>0</v>
      </c>
      <c r="CA1412">
        <v>0</v>
      </c>
      <c r="CB1412">
        <v>0</v>
      </c>
      <c r="CC1412">
        <v>0</v>
      </c>
      <c r="CD1412" s="17">
        <v>0</v>
      </c>
      <c r="CE1412">
        <v>0</v>
      </c>
      <c r="CF1412">
        <v>0</v>
      </c>
      <c r="CG1412">
        <v>1</v>
      </c>
      <c r="CH1412">
        <v>0</v>
      </c>
      <c r="CI1412">
        <v>1</v>
      </c>
      <c r="CJ1412">
        <v>0</v>
      </c>
      <c r="CK1412">
        <v>1</v>
      </c>
      <c r="CL1412">
        <v>1</v>
      </c>
      <c r="CM1412">
        <v>0</v>
      </c>
      <c r="CN1412">
        <v>0</v>
      </c>
      <c r="CO1412">
        <v>0</v>
      </c>
      <c r="CP1412" s="17">
        <v>0</v>
      </c>
      <c r="CQ1412">
        <v>1.02</v>
      </c>
      <c r="CR1412">
        <v>494</v>
      </c>
      <c r="CS1412">
        <v>1</v>
      </c>
      <c r="CT1412">
        <v>0</v>
      </c>
      <c r="CU1412">
        <v>29</v>
      </c>
      <c r="DA1412" s="33" t="s">
        <v>85</v>
      </c>
    </row>
    <row r="1413" spans="1:105" x14ac:dyDescent="0.25">
      <c r="A1413">
        <v>1412</v>
      </c>
      <c r="B1413">
        <v>89</v>
      </c>
      <c r="C1413" s="24" t="s">
        <v>4197</v>
      </c>
      <c r="D1413" s="12">
        <v>3.056947547855327</v>
      </c>
      <c r="E1413" s="13">
        <v>0.42988324891715518</v>
      </c>
      <c r="F1413" s="7">
        <v>7.1111111111111116</v>
      </c>
      <c r="G1413" s="7">
        <f t="shared" si="244"/>
        <v>2.6270642989381718</v>
      </c>
      <c r="H1413" s="15">
        <f t="shared" si="245"/>
        <v>3.4868307967724821</v>
      </c>
      <c r="I1413" s="11">
        <f>IFERROR(F1413/SQRT(F1413^2+U1413), "X")</f>
        <v>9.0198030964563858E-2</v>
      </c>
      <c r="J1413" s="32">
        <f>IFERROR(SQRT((1-I1413^2)/U1413), "X")</f>
        <v>1.2684098104391792E-2</v>
      </c>
      <c r="K1413" s="32">
        <f t="shared" si="246"/>
        <v>78.838873033767854</v>
      </c>
      <c r="L1413" s="8">
        <v>0</v>
      </c>
      <c r="M1413" s="9">
        <v>1</v>
      </c>
      <c r="N1413" s="8">
        <v>0</v>
      </c>
      <c r="O1413" s="9">
        <v>0</v>
      </c>
      <c r="P1413" s="9">
        <v>0</v>
      </c>
      <c r="Q1413" s="9">
        <v>1</v>
      </c>
      <c r="R1413" s="9">
        <v>0</v>
      </c>
      <c r="S1413" s="8">
        <v>6184</v>
      </c>
      <c r="T1413" s="9">
        <v>18</v>
      </c>
      <c r="U1413" s="9">
        <f t="shared" si="247"/>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42"/>
        <v>1.75E-3</v>
      </c>
      <c r="AL1413" s="32">
        <f t="shared" si="242"/>
        <v>1.75E-3</v>
      </c>
      <c r="AM1413" s="32">
        <f t="shared" si="243"/>
        <v>0.6855</v>
      </c>
      <c r="AN1413" s="42">
        <v>0.311</v>
      </c>
      <c r="AO1413" s="41" t="s">
        <v>98</v>
      </c>
      <c r="AP1413" s="17" t="s">
        <v>98</v>
      </c>
      <c r="AQ1413">
        <v>0.54800000000000004</v>
      </c>
      <c r="AR1413" s="39">
        <f t="shared" si="238"/>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v>0</v>
      </c>
      <c r="BU1413" s="17">
        <v>0</v>
      </c>
      <c r="BV1413">
        <v>1</v>
      </c>
      <c r="BW1413">
        <v>0</v>
      </c>
      <c r="BX1413">
        <v>0</v>
      </c>
      <c r="BY1413" s="17">
        <v>0</v>
      </c>
      <c r="BZ1413">
        <v>0</v>
      </c>
      <c r="CA1413">
        <v>0</v>
      </c>
      <c r="CB1413">
        <v>0</v>
      </c>
      <c r="CC1413">
        <v>0</v>
      </c>
      <c r="CD1413" s="17">
        <v>0</v>
      </c>
      <c r="CE1413">
        <v>0</v>
      </c>
      <c r="CF1413">
        <v>0</v>
      </c>
      <c r="CG1413">
        <v>1</v>
      </c>
      <c r="CH1413">
        <v>0</v>
      </c>
      <c r="CI1413">
        <v>1</v>
      </c>
      <c r="CJ1413">
        <v>0</v>
      </c>
      <c r="CK1413">
        <v>1</v>
      </c>
      <c r="CL1413">
        <v>1</v>
      </c>
      <c r="CM1413">
        <v>0</v>
      </c>
      <c r="CN1413">
        <v>0</v>
      </c>
      <c r="CO1413">
        <v>0</v>
      </c>
      <c r="CP1413" s="17">
        <v>0</v>
      </c>
      <c r="CQ1413">
        <v>1.02</v>
      </c>
      <c r="CR1413">
        <v>494</v>
      </c>
      <c r="CS1413">
        <v>1</v>
      </c>
      <c r="CT1413">
        <v>0</v>
      </c>
      <c r="CU1413">
        <v>29</v>
      </c>
      <c r="DA1413" s="33" t="s">
        <v>85</v>
      </c>
    </row>
    <row r="1414" spans="1:105" x14ac:dyDescent="0.25">
      <c r="A1414">
        <v>1413</v>
      </c>
      <c r="B1414">
        <v>89</v>
      </c>
      <c r="C1414" s="24" t="s">
        <v>4197</v>
      </c>
      <c r="D1414" s="12">
        <v>2.3802670112758939</v>
      </c>
      <c r="E1414" s="13">
        <v>0.38562985098883201</v>
      </c>
      <c r="F1414" s="7">
        <v>6.1724137931034484</v>
      </c>
      <c r="G1414" s="7">
        <f t="shared" si="244"/>
        <v>1.9946371602870618</v>
      </c>
      <c r="H1414" s="15">
        <f t="shared" si="245"/>
        <v>2.765896862264726</v>
      </c>
      <c r="I1414" s="11">
        <f>IFERROR(F1414/SQRT(F1414^2+U1414), "X")</f>
        <v>7.8370151737218535E-2</v>
      </c>
      <c r="J1414" s="32">
        <f>IFERROR(SQRT((1-I1414^2)/U1414), "X")</f>
        <v>1.269684022558289E-2</v>
      </c>
      <c r="K1414" s="32">
        <f t="shared" si="246"/>
        <v>78.759752996268944</v>
      </c>
      <c r="L1414" s="8">
        <v>0</v>
      </c>
      <c r="M1414" s="9">
        <v>1</v>
      </c>
      <c r="N1414" s="8">
        <v>0</v>
      </c>
      <c r="O1414" s="9">
        <v>0</v>
      </c>
      <c r="P1414" s="9">
        <v>0</v>
      </c>
      <c r="Q1414" s="9">
        <v>1</v>
      </c>
      <c r="R1414" s="9">
        <v>0</v>
      </c>
      <c r="S1414" s="8">
        <v>6184</v>
      </c>
      <c r="T1414" s="9">
        <v>18</v>
      </c>
      <c r="U1414" s="9">
        <f t="shared" si="247"/>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42"/>
        <v>1.75E-3</v>
      </c>
      <c r="AL1414" s="32">
        <f t="shared" si="242"/>
        <v>1.75E-3</v>
      </c>
      <c r="AM1414" s="32">
        <f t="shared" si="243"/>
        <v>0.6855</v>
      </c>
      <c r="AN1414" s="42">
        <v>0.311</v>
      </c>
      <c r="AO1414" s="41" t="s">
        <v>98</v>
      </c>
      <c r="AP1414" s="17" t="s">
        <v>98</v>
      </c>
      <c r="AQ1414">
        <v>0.54800000000000004</v>
      </c>
      <c r="AR1414" s="39">
        <f t="shared" si="238"/>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v>0</v>
      </c>
      <c r="BU1414" s="17">
        <v>0</v>
      </c>
      <c r="BV1414">
        <v>1</v>
      </c>
      <c r="BW1414">
        <v>0</v>
      </c>
      <c r="BX1414">
        <v>0</v>
      </c>
      <c r="BY1414" s="17">
        <v>0</v>
      </c>
      <c r="BZ1414">
        <v>0</v>
      </c>
      <c r="CA1414">
        <v>0</v>
      </c>
      <c r="CB1414">
        <v>0</v>
      </c>
      <c r="CC1414">
        <v>0</v>
      </c>
      <c r="CD1414" s="17">
        <v>0</v>
      </c>
      <c r="CE1414">
        <v>0</v>
      </c>
      <c r="CF1414">
        <v>0</v>
      </c>
      <c r="CG1414">
        <v>1</v>
      </c>
      <c r="CH1414">
        <v>0</v>
      </c>
      <c r="CI1414">
        <v>1</v>
      </c>
      <c r="CJ1414">
        <v>0</v>
      </c>
      <c r="CK1414">
        <v>1</v>
      </c>
      <c r="CL1414">
        <v>1</v>
      </c>
      <c r="CM1414">
        <v>0</v>
      </c>
      <c r="CN1414">
        <v>0</v>
      </c>
      <c r="CO1414">
        <v>0</v>
      </c>
      <c r="CP1414" s="17">
        <v>0</v>
      </c>
      <c r="CQ1414">
        <v>1.02</v>
      </c>
      <c r="CR1414">
        <v>494</v>
      </c>
      <c r="CS1414">
        <v>1</v>
      </c>
      <c r="CT1414">
        <v>0</v>
      </c>
      <c r="CU1414">
        <v>29</v>
      </c>
      <c r="DA1414" s="33" t="s">
        <v>85</v>
      </c>
    </row>
    <row r="1415" spans="1:105" x14ac:dyDescent="0.25">
      <c r="A1415">
        <v>1414</v>
      </c>
      <c r="B1415">
        <v>89</v>
      </c>
      <c r="C1415" s="24" t="s">
        <v>4197</v>
      </c>
      <c r="D1415" s="12">
        <v>1.5381701627520841</v>
      </c>
      <c r="E1415" s="13">
        <v>1.339696593364718</v>
      </c>
      <c r="F1415" s="7">
        <v>1.1481481481481479</v>
      </c>
      <c r="G1415" s="7">
        <f t="shared" si="244"/>
        <v>0.19847356938736604</v>
      </c>
      <c r="H1415" s="15">
        <f t="shared" si="245"/>
        <v>2.8778667561168021</v>
      </c>
      <c r="I1415" s="11">
        <f>IFERROR(F1415/SQRT(F1415^2+U1415), "X")</f>
        <v>1.4231921486535931E-2</v>
      </c>
      <c r="J1415" s="32">
        <f>IFERROR(SQRT((1-I1415^2)/U1415), "X")</f>
        <v>1.2395544520531298E-2</v>
      </c>
      <c r="K1415" s="32">
        <f t="shared" si="246"/>
        <v>80.67414854939652</v>
      </c>
      <c r="L1415" s="8">
        <v>0</v>
      </c>
      <c r="M1415" s="9">
        <v>1</v>
      </c>
      <c r="N1415" s="8">
        <v>0</v>
      </c>
      <c r="O1415" s="9">
        <v>0</v>
      </c>
      <c r="P1415" s="9">
        <v>0</v>
      </c>
      <c r="Q1415" s="9">
        <v>1</v>
      </c>
      <c r="R1415" s="9">
        <v>0</v>
      </c>
      <c r="S1415" s="8">
        <v>6522</v>
      </c>
      <c r="T1415" s="9">
        <v>14</v>
      </c>
      <c r="U1415" s="9">
        <f t="shared" si="247"/>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43"/>
        <v>0.65100000000000002</v>
      </c>
      <c r="AN1415" s="42">
        <v>0.34649999999999997</v>
      </c>
      <c r="AO1415" s="41" t="s">
        <v>98</v>
      </c>
      <c r="AP1415" s="17" t="s">
        <v>98</v>
      </c>
      <c r="AQ1415">
        <v>0.52980000000000005</v>
      </c>
      <c r="AR1415" s="39">
        <f t="shared" si="238"/>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v>0</v>
      </c>
      <c r="BU1415" s="17">
        <v>0</v>
      </c>
      <c r="BV1415">
        <v>1</v>
      </c>
      <c r="BW1415">
        <v>0</v>
      </c>
      <c r="BX1415">
        <v>0</v>
      </c>
      <c r="BY1415" s="17">
        <v>0</v>
      </c>
      <c r="BZ1415">
        <v>0</v>
      </c>
      <c r="CA1415">
        <v>0</v>
      </c>
      <c r="CB1415">
        <v>0</v>
      </c>
      <c r="CC1415">
        <v>0</v>
      </c>
      <c r="CD1415" s="17">
        <v>0</v>
      </c>
      <c r="CE1415">
        <v>0</v>
      </c>
      <c r="CF1415">
        <v>0</v>
      </c>
      <c r="CG1415">
        <v>1</v>
      </c>
      <c r="CH1415">
        <v>0</v>
      </c>
      <c r="CI1415">
        <v>1</v>
      </c>
      <c r="CJ1415">
        <v>0</v>
      </c>
      <c r="CK1415">
        <v>1</v>
      </c>
      <c r="CL1415">
        <v>1</v>
      </c>
      <c r="CM1415">
        <v>0</v>
      </c>
      <c r="CN1415">
        <v>0</v>
      </c>
      <c r="CO1415">
        <v>0</v>
      </c>
      <c r="CP1415" s="17">
        <v>0</v>
      </c>
      <c r="CQ1415">
        <v>1.02</v>
      </c>
      <c r="CR1415">
        <v>494</v>
      </c>
      <c r="CS1415">
        <v>1</v>
      </c>
      <c r="CT1415">
        <v>0</v>
      </c>
      <c r="CU1415">
        <v>29</v>
      </c>
      <c r="DA1415" s="33" t="s">
        <v>85</v>
      </c>
    </row>
    <row r="1416" spans="1:105" x14ac:dyDescent="0.25">
      <c r="A1416">
        <v>1415</v>
      </c>
      <c r="B1416">
        <v>89</v>
      </c>
      <c r="C1416" s="24" t="s">
        <v>4197</v>
      </c>
      <c r="D1416" s="12">
        <v>4.5944549199430584</v>
      </c>
      <c r="E1416" s="13">
        <v>1.1241751399860671</v>
      </c>
      <c r="F1416" s="7">
        <v>4.0869565217391308</v>
      </c>
      <c r="G1416" s="7">
        <f t="shared" si="244"/>
        <v>3.4702797799569911</v>
      </c>
      <c r="H1416" s="15">
        <f t="shared" si="245"/>
        <v>5.7186300599291258</v>
      </c>
      <c r="I1416" s="11">
        <f>IFERROR(F1416/SQRT(F1416^2+U1416), "X")</f>
        <v>5.0600279991548494E-2</v>
      </c>
      <c r="J1416" s="32">
        <f>IFERROR(SQRT((1-I1416^2)/U1416), "X")</f>
        <v>1.2380919572400163E-2</v>
      </c>
      <c r="K1416" s="32">
        <f t="shared" si="246"/>
        <v>80.769444801921139</v>
      </c>
      <c r="L1416" s="8">
        <v>0</v>
      </c>
      <c r="M1416" s="9">
        <v>1</v>
      </c>
      <c r="N1416" s="8">
        <v>0</v>
      </c>
      <c r="O1416" s="9">
        <v>0</v>
      </c>
      <c r="P1416" s="9">
        <v>0</v>
      </c>
      <c r="Q1416" s="9">
        <v>1</v>
      </c>
      <c r="R1416" s="9">
        <v>0</v>
      </c>
      <c r="S1416" s="8">
        <v>6522</v>
      </c>
      <c r="T1416" s="9">
        <v>14</v>
      </c>
      <c r="U1416" s="9">
        <f t="shared" si="247"/>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43"/>
        <v>0.65100000000000002</v>
      </c>
      <c r="AN1416" s="42">
        <v>0.34649999999999997</v>
      </c>
      <c r="AO1416" s="41" t="s">
        <v>98</v>
      </c>
      <c r="AP1416" s="17" t="s">
        <v>98</v>
      </c>
      <c r="AQ1416">
        <v>0.52980000000000005</v>
      </c>
      <c r="AR1416" s="39">
        <f t="shared" si="238"/>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v>0</v>
      </c>
      <c r="BU1416" s="17">
        <v>0</v>
      </c>
      <c r="BV1416">
        <v>1</v>
      </c>
      <c r="BW1416">
        <v>0</v>
      </c>
      <c r="BX1416">
        <v>0</v>
      </c>
      <c r="BY1416" s="17">
        <v>0</v>
      </c>
      <c r="BZ1416">
        <v>0</v>
      </c>
      <c r="CA1416">
        <v>0</v>
      </c>
      <c r="CB1416">
        <v>0</v>
      </c>
      <c r="CC1416">
        <v>0</v>
      </c>
      <c r="CD1416" s="17">
        <v>0</v>
      </c>
      <c r="CE1416">
        <v>0</v>
      </c>
      <c r="CF1416">
        <v>0</v>
      </c>
      <c r="CG1416">
        <v>1</v>
      </c>
      <c r="CH1416">
        <v>0</v>
      </c>
      <c r="CI1416">
        <v>1</v>
      </c>
      <c r="CJ1416">
        <v>0</v>
      </c>
      <c r="CK1416">
        <v>1</v>
      </c>
      <c r="CL1416">
        <v>1</v>
      </c>
      <c r="CM1416">
        <v>0</v>
      </c>
      <c r="CN1416">
        <v>0</v>
      </c>
      <c r="CO1416">
        <v>0</v>
      </c>
      <c r="CP1416" s="17">
        <v>0</v>
      </c>
      <c r="CQ1416">
        <v>1.02</v>
      </c>
      <c r="CR1416">
        <v>494</v>
      </c>
      <c r="CS1416">
        <v>1</v>
      </c>
      <c r="CT1416">
        <v>0</v>
      </c>
      <c r="CU1416">
        <v>29</v>
      </c>
      <c r="DA1416" s="33" t="s">
        <v>85</v>
      </c>
    </row>
    <row r="1417" spans="1:105" x14ac:dyDescent="0.25">
      <c r="A1417">
        <v>1416</v>
      </c>
      <c r="B1417">
        <v>89</v>
      </c>
      <c r="C1417" s="24" t="s">
        <v>4197</v>
      </c>
      <c r="D1417" s="12">
        <v>4.8808848170151631</v>
      </c>
      <c r="E1417" s="13">
        <v>0.62754233361623524</v>
      </c>
      <c r="F1417" s="7">
        <v>7.7777777777777777</v>
      </c>
      <c r="G1417" s="7">
        <f t="shared" si="244"/>
        <v>4.253342483398928</v>
      </c>
      <c r="H1417" s="15">
        <f t="shared" si="245"/>
        <v>5.5084271506313982</v>
      </c>
      <c r="I1417" s="11">
        <f>IFERROR(F1417/SQRT(F1417^2+U1417), "X")</f>
        <v>9.5974463691500686E-2</v>
      </c>
      <c r="J1417" s="32">
        <f>IFERROR(SQRT((1-I1417^2)/U1417), "X")</f>
        <v>1.2339573903192945E-2</v>
      </c>
      <c r="K1417" s="32">
        <f t="shared" si="246"/>
        <v>81.04007543901038</v>
      </c>
      <c r="L1417" s="8">
        <v>0</v>
      </c>
      <c r="M1417" s="9">
        <v>1</v>
      </c>
      <c r="N1417" s="8">
        <v>0</v>
      </c>
      <c r="O1417" s="9">
        <v>0</v>
      </c>
      <c r="P1417" s="9">
        <v>0</v>
      </c>
      <c r="Q1417" s="9">
        <v>1</v>
      </c>
      <c r="R1417" s="9">
        <v>0</v>
      </c>
      <c r="S1417" s="8">
        <v>6522</v>
      </c>
      <c r="T1417" s="9">
        <v>14</v>
      </c>
      <c r="U1417" s="9">
        <f t="shared" si="247"/>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43"/>
        <v>0.65100000000000002</v>
      </c>
      <c r="AN1417" s="42">
        <v>0.34649999999999997</v>
      </c>
      <c r="AO1417" s="41" t="s">
        <v>98</v>
      </c>
      <c r="AP1417" s="17" t="s">
        <v>98</v>
      </c>
      <c r="AQ1417">
        <v>0.52980000000000005</v>
      </c>
      <c r="AR1417" s="39">
        <f t="shared" si="238"/>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v>0</v>
      </c>
      <c r="BU1417" s="17">
        <v>0</v>
      </c>
      <c r="BV1417">
        <v>1</v>
      </c>
      <c r="BW1417">
        <v>0</v>
      </c>
      <c r="BX1417">
        <v>0</v>
      </c>
      <c r="BY1417" s="17">
        <v>0</v>
      </c>
      <c r="BZ1417">
        <v>0</v>
      </c>
      <c r="CA1417">
        <v>0</v>
      </c>
      <c r="CB1417">
        <v>0</v>
      </c>
      <c r="CC1417">
        <v>0</v>
      </c>
      <c r="CD1417" s="17">
        <v>0</v>
      </c>
      <c r="CE1417">
        <v>0</v>
      </c>
      <c r="CF1417">
        <v>0</v>
      </c>
      <c r="CG1417">
        <v>1</v>
      </c>
      <c r="CH1417">
        <v>0</v>
      </c>
      <c r="CI1417">
        <v>1</v>
      </c>
      <c r="CJ1417">
        <v>0</v>
      </c>
      <c r="CK1417">
        <v>1</v>
      </c>
      <c r="CL1417">
        <v>1</v>
      </c>
      <c r="CM1417">
        <v>0</v>
      </c>
      <c r="CN1417">
        <v>0</v>
      </c>
      <c r="CO1417">
        <v>0</v>
      </c>
      <c r="CP1417" s="17">
        <v>0</v>
      </c>
      <c r="CQ1417">
        <v>1.02</v>
      </c>
      <c r="CR1417">
        <v>494</v>
      </c>
      <c r="CS1417">
        <v>1</v>
      </c>
      <c r="CT1417">
        <v>0</v>
      </c>
      <c r="CU1417">
        <v>29</v>
      </c>
      <c r="DA1417" s="33" t="s">
        <v>85</v>
      </c>
    </row>
    <row r="1418" spans="1:105" x14ac:dyDescent="0.25">
      <c r="A1418">
        <v>1417</v>
      </c>
      <c r="B1418">
        <v>89</v>
      </c>
      <c r="C1418" s="24" t="s">
        <v>4197</v>
      </c>
      <c r="D1418" s="12">
        <v>4.0007702094714936</v>
      </c>
      <c r="E1418" s="13">
        <v>0.43046261747478098</v>
      </c>
      <c r="F1418" s="7">
        <v>9.2941176470588225</v>
      </c>
      <c r="G1418" s="7">
        <f t="shared" si="244"/>
        <v>3.5703075919967127</v>
      </c>
      <c r="H1418" s="15">
        <f t="shared" si="245"/>
        <v>4.4312328269462746</v>
      </c>
      <c r="I1418" s="11">
        <f>IFERROR(F1418/SQRT(F1418^2+U1418), "X")</f>
        <v>0.11446009232003097</v>
      </c>
      <c r="J1418" s="32">
        <f>IFERROR(SQRT((1-I1418^2)/U1418), "X")</f>
        <v>1.2315326388864095E-2</v>
      </c>
      <c r="K1418" s="32">
        <f t="shared" si="246"/>
        <v>81.199634376254238</v>
      </c>
      <c r="L1418" s="8">
        <v>0</v>
      </c>
      <c r="M1418" s="9">
        <v>1</v>
      </c>
      <c r="N1418" s="8">
        <v>0</v>
      </c>
      <c r="O1418" s="9">
        <v>0</v>
      </c>
      <c r="P1418" s="9">
        <v>0</v>
      </c>
      <c r="Q1418" s="9">
        <v>1</v>
      </c>
      <c r="R1418" s="9">
        <v>0</v>
      </c>
      <c r="S1418" s="8">
        <v>6522</v>
      </c>
      <c r="T1418" s="9">
        <v>14</v>
      </c>
      <c r="U1418" s="9">
        <f t="shared" si="247"/>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43"/>
        <v>0.65100000000000002</v>
      </c>
      <c r="AN1418" s="42">
        <v>0.34649999999999997</v>
      </c>
      <c r="AO1418" s="41" t="s">
        <v>98</v>
      </c>
      <c r="AP1418" s="17" t="s">
        <v>98</v>
      </c>
      <c r="AQ1418">
        <v>0.52980000000000005</v>
      </c>
      <c r="AR1418" s="39">
        <f t="shared" si="238"/>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v>0</v>
      </c>
      <c r="BU1418" s="17">
        <v>0</v>
      </c>
      <c r="BV1418">
        <v>1</v>
      </c>
      <c r="BW1418">
        <v>0</v>
      </c>
      <c r="BX1418">
        <v>0</v>
      </c>
      <c r="BY1418" s="17">
        <v>0</v>
      </c>
      <c r="BZ1418">
        <v>0</v>
      </c>
      <c r="CA1418">
        <v>0</v>
      </c>
      <c r="CB1418">
        <v>0</v>
      </c>
      <c r="CC1418">
        <v>0</v>
      </c>
      <c r="CD1418" s="17">
        <v>0</v>
      </c>
      <c r="CE1418">
        <v>0</v>
      </c>
      <c r="CF1418">
        <v>0</v>
      </c>
      <c r="CG1418">
        <v>1</v>
      </c>
      <c r="CH1418">
        <v>0</v>
      </c>
      <c r="CI1418">
        <v>1</v>
      </c>
      <c r="CJ1418">
        <v>0</v>
      </c>
      <c r="CK1418">
        <v>1</v>
      </c>
      <c r="CL1418">
        <v>1</v>
      </c>
      <c r="CM1418">
        <v>0</v>
      </c>
      <c r="CN1418">
        <v>0</v>
      </c>
      <c r="CO1418">
        <v>0</v>
      </c>
      <c r="CP1418" s="17">
        <v>0</v>
      </c>
      <c r="CQ1418">
        <v>1.02</v>
      </c>
      <c r="CR1418">
        <v>494</v>
      </c>
      <c r="CS1418">
        <v>1</v>
      </c>
      <c r="CT1418">
        <v>0</v>
      </c>
      <c r="CU1418">
        <v>29</v>
      </c>
      <c r="DA1418" s="33" t="s">
        <v>85</v>
      </c>
    </row>
    <row r="1419" spans="1:105" x14ac:dyDescent="0.25">
      <c r="A1419">
        <v>1418</v>
      </c>
      <c r="B1419">
        <v>89</v>
      </c>
      <c r="C1419" s="24" t="s">
        <v>4197</v>
      </c>
      <c r="D1419" s="12">
        <v>1.390334845092611</v>
      </c>
      <c r="E1419" s="13">
        <v>1.340680029196446</v>
      </c>
      <c r="F1419" s="7">
        <v>1.037037037037037</v>
      </c>
      <c r="G1419" s="7">
        <f t="shared" si="244"/>
        <v>4.9654815896164939E-2</v>
      </c>
      <c r="H1419" s="15">
        <f t="shared" si="245"/>
        <v>2.7310148742890572</v>
      </c>
      <c r="I1419" s="11">
        <f>IFERROR(F1419/SQRT(F1419^2+U1419), "X")</f>
        <v>1.2856854220391076E-2</v>
      </c>
      <c r="J1419" s="32">
        <f>IFERROR(SQRT((1-I1419^2)/U1419), "X")</f>
        <v>1.2397680855377109E-2</v>
      </c>
      <c r="K1419" s="32">
        <f t="shared" si="246"/>
        <v>80.660246998234442</v>
      </c>
      <c r="L1419" s="8">
        <v>0</v>
      </c>
      <c r="M1419" s="9">
        <v>1</v>
      </c>
      <c r="N1419" s="8">
        <v>0</v>
      </c>
      <c r="O1419" s="9">
        <v>0</v>
      </c>
      <c r="P1419" s="9">
        <v>0</v>
      </c>
      <c r="Q1419" s="9">
        <v>1</v>
      </c>
      <c r="R1419" s="9">
        <v>0</v>
      </c>
      <c r="S1419" s="8">
        <v>6522</v>
      </c>
      <c r="T1419" s="9">
        <v>16</v>
      </c>
      <c r="U1419" s="9">
        <f t="shared" si="247"/>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43"/>
        <v>0.65100000000000002</v>
      </c>
      <c r="AN1419" s="42">
        <v>0.34649999999999997</v>
      </c>
      <c r="AO1419" s="41" t="s">
        <v>98</v>
      </c>
      <c r="AP1419" s="17" t="s">
        <v>98</v>
      </c>
      <c r="AQ1419">
        <v>0.52980000000000005</v>
      </c>
      <c r="AR1419" s="39">
        <f t="shared" si="238"/>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v>0</v>
      </c>
      <c r="BU1419" s="17">
        <v>0</v>
      </c>
      <c r="BV1419">
        <v>1</v>
      </c>
      <c r="BW1419">
        <v>0</v>
      </c>
      <c r="BX1419">
        <v>0</v>
      </c>
      <c r="BY1419" s="17">
        <v>0</v>
      </c>
      <c r="BZ1419">
        <v>0</v>
      </c>
      <c r="CA1419">
        <v>0</v>
      </c>
      <c r="CB1419">
        <v>0</v>
      </c>
      <c r="CC1419">
        <v>0</v>
      </c>
      <c r="CD1419" s="17">
        <v>0</v>
      </c>
      <c r="CE1419">
        <v>0</v>
      </c>
      <c r="CF1419">
        <v>0</v>
      </c>
      <c r="CG1419">
        <v>1</v>
      </c>
      <c r="CH1419">
        <v>0</v>
      </c>
      <c r="CI1419">
        <v>1</v>
      </c>
      <c r="CJ1419">
        <v>0</v>
      </c>
      <c r="CK1419">
        <v>1</v>
      </c>
      <c r="CL1419">
        <v>1</v>
      </c>
      <c r="CM1419">
        <v>0</v>
      </c>
      <c r="CN1419">
        <v>0</v>
      </c>
      <c r="CO1419">
        <v>0</v>
      </c>
      <c r="CP1419" s="17">
        <v>0</v>
      </c>
      <c r="CQ1419">
        <v>1.02</v>
      </c>
      <c r="CR1419">
        <v>494</v>
      </c>
      <c r="CS1419">
        <v>1</v>
      </c>
      <c r="CT1419">
        <v>0</v>
      </c>
      <c r="CU1419">
        <v>29</v>
      </c>
      <c r="DA1419" s="33" t="s">
        <v>85</v>
      </c>
    </row>
    <row r="1420" spans="1:105" x14ac:dyDescent="0.25">
      <c r="A1420">
        <v>1419</v>
      </c>
      <c r="B1420">
        <v>89</v>
      </c>
      <c r="C1420" s="24" t="s">
        <v>4197</v>
      </c>
      <c r="D1420" s="12">
        <v>4.3551627855565211</v>
      </c>
      <c r="E1420" s="13">
        <v>1.125491506379775</v>
      </c>
      <c r="F1420" s="7">
        <v>3.8695652173913042</v>
      </c>
      <c r="G1420" s="7">
        <f t="shared" si="244"/>
        <v>3.2296712791767463</v>
      </c>
      <c r="H1420" s="15">
        <f t="shared" si="245"/>
        <v>5.4806542919362959</v>
      </c>
      <c r="I1420" s="11">
        <f>IFERROR(F1420/SQRT(F1420^2+U1420), "X")</f>
        <v>4.7922476619836757E-2</v>
      </c>
      <c r="J1420" s="32">
        <f>IFERROR(SQRT((1-I1420^2)/U1420), "X")</f>
        <v>1.2384460250070175E-2</v>
      </c>
      <c r="K1420" s="32">
        <f t="shared" si="246"/>
        <v>80.746353075365846</v>
      </c>
      <c r="L1420" s="8">
        <v>0</v>
      </c>
      <c r="M1420" s="9">
        <v>1</v>
      </c>
      <c r="N1420" s="8">
        <v>0</v>
      </c>
      <c r="O1420" s="9">
        <v>0</v>
      </c>
      <c r="P1420" s="9">
        <v>0</v>
      </c>
      <c r="Q1420" s="9">
        <v>1</v>
      </c>
      <c r="R1420" s="9">
        <v>0</v>
      </c>
      <c r="S1420" s="8">
        <v>6522</v>
      </c>
      <c r="T1420" s="9">
        <v>16</v>
      </c>
      <c r="U1420" s="9">
        <f t="shared" si="247"/>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43"/>
        <v>0.65100000000000002</v>
      </c>
      <c r="AN1420" s="42">
        <v>0.34649999999999997</v>
      </c>
      <c r="AO1420" s="41" t="s">
        <v>98</v>
      </c>
      <c r="AP1420" s="17" t="s">
        <v>98</v>
      </c>
      <c r="AQ1420">
        <v>0.52980000000000005</v>
      </c>
      <c r="AR1420" s="39">
        <f t="shared" si="238"/>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v>0</v>
      </c>
      <c r="BU1420" s="17">
        <v>0</v>
      </c>
      <c r="BV1420">
        <v>1</v>
      </c>
      <c r="BW1420">
        <v>0</v>
      </c>
      <c r="BX1420">
        <v>0</v>
      </c>
      <c r="BY1420" s="17">
        <v>0</v>
      </c>
      <c r="BZ1420">
        <v>0</v>
      </c>
      <c r="CA1420">
        <v>0</v>
      </c>
      <c r="CB1420">
        <v>0</v>
      </c>
      <c r="CC1420">
        <v>0</v>
      </c>
      <c r="CD1420" s="17">
        <v>0</v>
      </c>
      <c r="CE1420">
        <v>0</v>
      </c>
      <c r="CF1420">
        <v>0</v>
      </c>
      <c r="CG1420">
        <v>1</v>
      </c>
      <c r="CH1420">
        <v>0</v>
      </c>
      <c r="CI1420">
        <v>1</v>
      </c>
      <c r="CJ1420">
        <v>0</v>
      </c>
      <c r="CK1420">
        <v>1</v>
      </c>
      <c r="CL1420">
        <v>1</v>
      </c>
      <c r="CM1420">
        <v>0</v>
      </c>
      <c r="CN1420">
        <v>0</v>
      </c>
      <c r="CO1420">
        <v>0</v>
      </c>
      <c r="CP1420" s="17">
        <v>0</v>
      </c>
      <c r="CQ1420">
        <v>1.02</v>
      </c>
      <c r="CR1420">
        <v>494</v>
      </c>
      <c r="CS1420">
        <v>1</v>
      </c>
      <c r="CT1420">
        <v>0</v>
      </c>
      <c r="CU1420">
        <v>29</v>
      </c>
      <c r="DA1420" s="33" t="s">
        <v>85</v>
      </c>
    </row>
    <row r="1421" spans="1:105" x14ac:dyDescent="0.25">
      <c r="A1421">
        <v>1420</v>
      </c>
      <c r="B1421">
        <v>89</v>
      </c>
      <c r="C1421" s="24" t="s">
        <v>4197</v>
      </c>
      <c r="D1421" s="12">
        <v>4.7288673984255958</v>
      </c>
      <c r="E1421" s="13">
        <v>0.62896265890389691</v>
      </c>
      <c r="F1421" s="7">
        <v>7.518518518518519</v>
      </c>
      <c r="G1421" s="7">
        <f t="shared" si="244"/>
        <v>4.0999047395216985</v>
      </c>
      <c r="H1421" s="15">
        <f t="shared" si="245"/>
        <v>5.357830057329493</v>
      </c>
      <c r="I1421" s="11">
        <f>IFERROR(F1421/SQRT(F1421^2+U1421), "X")</f>
        <v>9.2817480731005889E-2</v>
      </c>
      <c r="J1421" s="32">
        <f>IFERROR(SQRT((1-I1421^2)/U1421), "X")</f>
        <v>1.2345182166192899E-2</v>
      </c>
      <c r="K1421" s="32">
        <f t="shared" si="246"/>
        <v>81.003259938803126</v>
      </c>
      <c r="L1421" s="8">
        <v>0</v>
      </c>
      <c r="M1421" s="9">
        <v>1</v>
      </c>
      <c r="N1421" s="8">
        <v>0</v>
      </c>
      <c r="O1421" s="9">
        <v>0</v>
      </c>
      <c r="P1421" s="9">
        <v>0</v>
      </c>
      <c r="Q1421" s="9">
        <v>1</v>
      </c>
      <c r="R1421" s="9">
        <v>0</v>
      </c>
      <c r="S1421" s="8">
        <v>6522</v>
      </c>
      <c r="T1421" s="9">
        <v>16</v>
      </c>
      <c r="U1421" s="9">
        <f t="shared" si="247"/>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43"/>
        <v>0.65100000000000002</v>
      </c>
      <c r="AN1421" s="42">
        <v>0.34649999999999997</v>
      </c>
      <c r="AO1421" s="41" t="s">
        <v>98</v>
      </c>
      <c r="AP1421" s="17" t="s">
        <v>98</v>
      </c>
      <c r="AQ1421">
        <v>0.52980000000000005</v>
      </c>
      <c r="AR1421" s="39">
        <f t="shared" si="238"/>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v>0</v>
      </c>
      <c r="BU1421" s="17">
        <v>0</v>
      </c>
      <c r="BV1421">
        <v>1</v>
      </c>
      <c r="BW1421">
        <v>0</v>
      </c>
      <c r="BX1421">
        <v>0</v>
      </c>
      <c r="BY1421" s="17">
        <v>0</v>
      </c>
      <c r="BZ1421">
        <v>0</v>
      </c>
      <c r="CA1421">
        <v>0</v>
      </c>
      <c r="CB1421">
        <v>0</v>
      </c>
      <c r="CC1421">
        <v>0</v>
      </c>
      <c r="CD1421" s="17">
        <v>0</v>
      </c>
      <c r="CE1421">
        <v>0</v>
      </c>
      <c r="CF1421">
        <v>0</v>
      </c>
      <c r="CG1421">
        <v>1</v>
      </c>
      <c r="CH1421">
        <v>0</v>
      </c>
      <c r="CI1421">
        <v>1</v>
      </c>
      <c r="CJ1421">
        <v>0</v>
      </c>
      <c r="CK1421">
        <v>1</v>
      </c>
      <c r="CL1421">
        <v>1</v>
      </c>
      <c r="CM1421">
        <v>0</v>
      </c>
      <c r="CN1421">
        <v>0</v>
      </c>
      <c r="CO1421">
        <v>0</v>
      </c>
      <c r="CP1421" s="17">
        <v>0</v>
      </c>
      <c r="CQ1421">
        <v>1.02</v>
      </c>
      <c r="CR1421">
        <v>494</v>
      </c>
      <c r="CS1421">
        <v>1</v>
      </c>
      <c r="CT1421">
        <v>0</v>
      </c>
      <c r="CU1421">
        <v>29</v>
      </c>
      <c r="DA1421" s="33" t="s">
        <v>85</v>
      </c>
    </row>
    <row r="1422" spans="1:105" x14ac:dyDescent="0.25">
      <c r="A1422">
        <v>1421</v>
      </c>
      <c r="B1422">
        <v>89</v>
      </c>
      <c r="C1422" s="24" t="s">
        <v>4197</v>
      </c>
      <c r="D1422" s="12">
        <v>3.8875037491050262</v>
      </c>
      <c r="E1422" s="13">
        <v>0.43194486101166951</v>
      </c>
      <c r="F1422" s="7">
        <v>9</v>
      </c>
      <c r="G1422" s="7">
        <f t="shared" si="244"/>
        <v>3.4555588880933565</v>
      </c>
      <c r="H1422" s="15">
        <f t="shared" si="245"/>
        <v>4.3194486101166953</v>
      </c>
      <c r="I1422" s="11">
        <f>IFERROR(F1422/SQRT(F1422^2+U1422), "X")</f>
        <v>0.11090002556177427</v>
      </c>
      <c r="J1422" s="32">
        <f>IFERROR(SQRT((1-I1422^2)/U1422), "X")</f>
        <v>1.2322225062419362E-2</v>
      </c>
      <c r="K1422" s="32">
        <f t="shared" si="246"/>
        <v>81.154174261093928</v>
      </c>
      <c r="L1422" s="8">
        <v>0</v>
      </c>
      <c r="M1422" s="9">
        <v>1</v>
      </c>
      <c r="N1422" s="8">
        <v>0</v>
      </c>
      <c r="O1422" s="9">
        <v>0</v>
      </c>
      <c r="P1422" s="9">
        <v>0</v>
      </c>
      <c r="Q1422" s="9">
        <v>1</v>
      </c>
      <c r="R1422" s="9">
        <v>0</v>
      </c>
      <c r="S1422" s="8">
        <v>6522</v>
      </c>
      <c r="T1422" s="9">
        <v>16</v>
      </c>
      <c r="U1422" s="9">
        <f t="shared" si="247"/>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43"/>
        <v>0.65100000000000002</v>
      </c>
      <c r="AN1422" s="42">
        <v>0.34649999999999997</v>
      </c>
      <c r="AO1422" s="41" t="s">
        <v>98</v>
      </c>
      <c r="AP1422" s="17" t="s">
        <v>98</v>
      </c>
      <c r="AQ1422">
        <v>0.52980000000000005</v>
      </c>
      <c r="AR1422" s="39">
        <f t="shared" si="238"/>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v>0</v>
      </c>
      <c r="BU1422" s="17">
        <v>0</v>
      </c>
      <c r="BV1422">
        <v>1</v>
      </c>
      <c r="BW1422">
        <v>0</v>
      </c>
      <c r="BX1422">
        <v>0</v>
      </c>
      <c r="BY1422" s="17">
        <v>0</v>
      </c>
      <c r="BZ1422">
        <v>0</v>
      </c>
      <c r="CA1422">
        <v>0</v>
      </c>
      <c r="CB1422">
        <v>0</v>
      </c>
      <c r="CC1422">
        <v>0</v>
      </c>
      <c r="CD1422" s="17">
        <v>0</v>
      </c>
      <c r="CE1422">
        <v>0</v>
      </c>
      <c r="CF1422">
        <v>0</v>
      </c>
      <c r="CG1422">
        <v>1</v>
      </c>
      <c r="CH1422">
        <v>0</v>
      </c>
      <c r="CI1422">
        <v>1</v>
      </c>
      <c r="CJ1422">
        <v>0</v>
      </c>
      <c r="CK1422">
        <v>1</v>
      </c>
      <c r="CL1422">
        <v>1</v>
      </c>
      <c r="CM1422">
        <v>0</v>
      </c>
      <c r="CN1422">
        <v>0</v>
      </c>
      <c r="CO1422">
        <v>0</v>
      </c>
      <c r="CP1422" s="17">
        <v>0</v>
      </c>
      <c r="CQ1422">
        <v>1.02</v>
      </c>
      <c r="CR1422">
        <v>494</v>
      </c>
      <c r="CS1422">
        <v>1</v>
      </c>
      <c r="CT1422">
        <v>0</v>
      </c>
      <c r="CU1422">
        <v>29</v>
      </c>
      <c r="DA1422" s="33" t="s">
        <v>85</v>
      </c>
    </row>
    <row r="1423" spans="1:105" x14ac:dyDescent="0.25">
      <c r="A1423">
        <v>1422</v>
      </c>
      <c r="B1423">
        <v>89</v>
      </c>
      <c r="C1423" s="24" t="s">
        <v>4197</v>
      </c>
      <c r="D1423" s="12">
        <v>1.143462467922252</v>
      </c>
      <c r="E1423" s="13">
        <v>1.342325505821774</v>
      </c>
      <c r="F1423" s="7">
        <v>0.85185185185185186</v>
      </c>
      <c r="G1423" s="7">
        <f t="shared" si="244"/>
        <v>-0.19886303789952198</v>
      </c>
      <c r="H1423" s="15">
        <f t="shared" si="245"/>
        <v>2.485787973744026</v>
      </c>
      <c r="I1423" s="11">
        <f>IFERROR(F1423/SQRT(F1423^2+U1423), "X")</f>
        <v>1.0562895063906431E-2</v>
      </c>
      <c r="J1423" s="32">
        <f>IFERROR(SQRT((1-I1423^2)/U1423), "X")</f>
        <v>1.2399920292411899E-2</v>
      </c>
      <c r="K1423" s="32">
        <f t="shared" si="246"/>
        <v>80.645679683275674</v>
      </c>
      <c r="L1423" s="8">
        <v>0</v>
      </c>
      <c r="M1423" s="9">
        <v>1</v>
      </c>
      <c r="N1423" s="8">
        <v>0</v>
      </c>
      <c r="O1423" s="9">
        <v>0</v>
      </c>
      <c r="P1423" s="9">
        <v>0</v>
      </c>
      <c r="Q1423" s="9">
        <v>1</v>
      </c>
      <c r="R1423" s="9">
        <v>0</v>
      </c>
      <c r="S1423" s="8">
        <v>6522</v>
      </c>
      <c r="T1423" s="9">
        <v>18</v>
      </c>
      <c r="U1423" s="9">
        <f t="shared" si="247"/>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43"/>
        <v>0.65100000000000002</v>
      </c>
      <c r="AN1423" s="42">
        <v>0.34649999999999997</v>
      </c>
      <c r="AO1423" s="41" t="s">
        <v>98</v>
      </c>
      <c r="AP1423" s="17" t="s">
        <v>98</v>
      </c>
      <c r="AQ1423">
        <v>0.52980000000000005</v>
      </c>
      <c r="AR1423" s="39">
        <f t="shared" si="238"/>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v>0</v>
      </c>
      <c r="BU1423" s="17">
        <v>0</v>
      </c>
      <c r="BV1423">
        <v>1</v>
      </c>
      <c r="BW1423">
        <v>0</v>
      </c>
      <c r="BX1423">
        <v>0</v>
      </c>
      <c r="BY1423" s="17">
        <v>0</v>
      </c>
      <c r="BZ1423">
        <v>0</v>
      </c>
      <c r="CA1423">
        <v>0</v>
      </c>
      <c r="CB1423">
        <v>0</v>
      </c>
      <c r="CC1423">
        <v>0</v>
      </c>
      <c r="CD1423" s="17">
        <v>0</v>
      </c>
      <c r="CE1423">
        <v>0</v>
      </c>
      <c r="CF1423">
        <v>0</v>
      </c>
      <c r="CG1423">
        <v>1</v>
      </c>
      <c r="CH1423">
        <v>0</v>
      </c>
      <c r="CI1423">
        <v>1</v>
      </c>
      <c r="CJ1423">
        <v>0</v>
      </c>
      <c r="CK1423">
        <v>1</v>
      </c>
      <c r="CL1423">
        <v>1</v>
      </c>
      <c r="CM1423">
        <v>0</v>
      </c>
      <c r="CN1423">
        <v>0</v>
      </c>
      <c r="CO1423">
        <v>0</v>
      </c>
      <c r="CP1423" s="17">
        <v>0</v>
      </c>
      <c r="CQ1423">
        <v>1.02</v>
      </c>
      <c r="CR1423">
        <v>494</v>
      </c>
      <c r="CS1423">
        <v>1</v>
      </c>
      <c r="CT1423">
        <v>0</v>
      </c>
      <c r="CU1423">
        <v>29</v>
      </c>
      <c r="DA1423" s="33" t="s">
        <v>85</v>
      </c>
    </row>
    <row r="1424" spans="1:105" x14ac:dyDescent="0.25">
      <c r="A1424">
        <v>1423</v>
      </c>
      <c r="B1424">
        <v>89</v>
      </c>
      <c r="C1424" s="24" t="s">
        <v>4197</v>
      </c>
      <c r="D1424" s="12">
        <v>3.97114984456024</v>
      </c>
      <c r="E1424" s="13">
        <v>1.1276104496899451</v>
      </c>
      <c r="F1424" s="7">
        <v>3.5217391304347831</v>
      </c>
      <c r="G1424" s="7">
        <f t="shared" si="244"/>
        <v>2.8435393948702949</v>
      </c>
      <c r="H1424" s="15">
        <f t="shared" si="245"/>
        <v>5.0987602942501855</v>
      </c>
      <c r="I1424" s="11">
        <f>IFERROR(F1424/SQRT(F1424^2+U1424), "X")</f>
        <v>4.3630134610473811E-2</v>
      </c>
      <c r="J1424" s="32">
        <f>IFERROR(SQRT((1-I1424^2)/U1424), "X")</f>
        <v>1.2388803654825895E-2</v>
      </c>
      <c r="K1424" s="32">
        <f t="shared" si="246"/>
        <v>80.718044119656639</v>
      </c>
      <c r="L1424" s="8">
        <v>0</v>
      </c>
      <c r="M1424" s="9">
        <v>1</v>
      </c>
      <c r="N1424" s="8">
        <v>0</v>
      </c>
      <c r="O1424" s="9">
        <v>0</v>
      </c>
      <c r="P1424" s="9">
        <v>0</v>
      </c>
      <c r="Q1424" s="9">
        <v>1</v>
      </c>
      <c r="R1424" s="9">
        <v>0</v>
      </c>
      <c r="S1424" s="8">
        <v>6522</v>
      </c>
      <c r="T1424" s="9">
        <v>18</v>
      </c>
      <c r="U1424" s="9">
        <f t="shared" si="247"/>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43"/>
        <v>0.65100000000000002</v>
      </c>
      <c r="AN1424" s="42">
        <v>0.34649999999999997</v>
      </c>
      <c r="AO1424" s="41" t="s">
        <v>98</v>
      </c>
      <c r="AP1424" s="17" t="s">
        <v>98</v>
      </c>
      <c r="AQ1424">
        <v>0.52980000000000005</v>
      </c>
      <c r="AR1424" s="39">
        <f t="shared" si="238"/>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v>0</v>
      </c>
      <c r="BU1424" s="17">
        <v>0</v>
      </c>
      <c r="BV1424">
        <v>1</v>
      </c>
      <c r="BW1424">
        <v>0</v>
      </c>
      <c r="BX1424">
        <v>0</v>
      </c>
      <c r="BY1424" s="17">
        <v>0</v>
      </c>
      <c r="BZ1424">
        <v>0</v>
      </c>
      <c r="CA1424">
        <v>0</v>
      </c>
      <c r="CB1424">
        <v>0</v>
      </c>
      <c r="CC1424">
        <v>0</v>
      </c>
      <c r="CD1424" s="17">
        <v>0</v>
      </c>
      <c r="CE1424">
        <v>0</v>
      </c>
      <c r="CF1424">
        <v>0</v>
      </c>
      <c r="CG1424">
        <v>1</v>
      </c>
      <c r="CH1424">
        <v>0</v>
      </c>
      <c r="CI1424">
        <v>1</v>
      </c>
      <c r="CJ1424">
        <v>0</v>
      </c>
      <c r="CK1424">
        <v>1</v>
      </c>
      <c r="CL1424">
        <v>1</v>
      </c>
      <c r="CM1424">
        <v>0</v>
      </c>
      <c r="CN1424">
        <v>0</v>
      </c>
      <c r="CO1424">
        <v>0</v>
      </c>
      <c r="CP1424" s="17">
        <v>0</v>
      </c>
      <c r="CQ1424">
        <v>1.02</v>
      </c>
      <c r="CR1424">
        <v>494</v>
      </c>
      <c r="CS1424">
        <v>1</v>
      </c>
      <c r="CT1424">
        <v>0</v>
      </c>
      <c r="CU1424">
        <v>29</v>
      </c>
      <c r="DA1424" s="33" t="s">
        <v>85</v>
      </c>
    </row>
    <row r="1425" spans="1:105" x14ac:dyDescent="0.25">
      <c r="A1425">
        <v>1424</v>
      </c>
      <c r="B1425">
        <v>89</v>
      </c>
      <c r="C1425" s="24" t="s">
        <v>4197</v>
      </c>
      <c r="D1425" s="12">
        <v>4.4228311186168989</v>
      </c>
      <c r="E1425" s="13">
        <v>0.63183301694527128</v>
      </c>
      <c r="F1425" s="7">
        <v>7</v>
      </c>
      <c r="G1425" s="7">
        <f t="shared" si="244"/>
        <v>3.7909981016716277</v>
      </c>
      <c r="H1425" s="15">
        <f t="shared" si="245"/>
        <v>5.0546641355621702</v>
      </c>
      <c r="I1425" s="11">
        <f>IFERROR(F1425/SQRT(F1425^2+U1425), "X")</f>
        <v>8.647908694379515E-2</v>
      </c>
      <c r="J1425" s="32">
        <f>IFERROR(SQRT((1-I1425^2)/U1425), "X")</f>
        <v>1.2354155277685019E-2</v>
      </c>
      <c r="K1425" s="32">
        <f t="shared" si="246"/>
        <v>80.944425379392257</v>
      </c>
      <c r="L1425" s="8">
        <v>0</v>
      </c>
      <c r="M1425" s="9">
        <v>1</v>
      </c>
      <c r="N1425" s="8">
        <v>0</v>
      </c>
      <c r="O1425" s="9">
        <v>0</v>
      </c>
      <c r="P1425" s="9">
        <v>0</v>
      </c>
      <c r="Q1425" s="9">
        <v>1</v>
      </c>
      <c r="R1425" s="9">
        <v>0</v>
      </c>
      <c r="S1425" s="8">
        <v>6522</v>
      </c>
      <c r="T1425" s="9">
        <v>18</v>
      </c>
      <c r="U1425" s="9">
        <f t="shared" si="247"/>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43"/>
        <v>0.65100000000000002</v>
      </c>
      <c r="AN1425" s="42">
        <v>0.34649999999999997</v>
      </c>
      <c r="AO1425" s="41" t="s">
        <v>98</v>
      </c>
      <c r="AP1425" s="17" t="s">
        <v>98</v>
      </c>
      <c r="AQ1425">
        <v>0.52980000000000005</v>
      </c>
      <c r="AR1425" s="39">
        <f t="shared" si="238"/>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v>0</v>
      </c>
      <c r="BU1425" s="17">
        <v>0</v>
      </c>
      <c r="BV1425">
        <v>1</v>
      </c>
      <c r="BW1425">
        <v>0</v>
      </c>
      <c r="BX1425">
        <v>0</v>
      </c>
      <c r="BY1425" s="17">
        <v>0</v>
      </c>
      <c r="BZ1425">
        <v>0</v>
      </c>
      <c r="CA1425">
        <v>0</v>
      </c>
      <c r="CB1425">
        <v>0</v>
      </c>
      <c r="CC1425">
        <v>0</v>
      </c>
      <c r="CD1425" s="17">
        <v>0</v>
      </c>
      <c r="CE1425">
        <v>0</v>
      </c>
      <c r="CF1425">
        <v>0</v>
      </c>
      <c r="CG1425">
        <v>1</v>
      </c>
      <c r="CH1425">
        <v>0</v>
      </c>
      <c r="CI1425">
        <v>1</v>
      </c>
      <c r="CJ1425">
        <v>0</v>
      </c>
      <c r="CK1425">
        <v>1</v>
      </c>
      <c r="CL1425">
        <v>1</v>
      </c>
      <c r="CM1425">
        <v>0</v>
      </c>
      <c r="CN1425">
        <v>0</v>
      </c>
      <c r="CO1425">
        <v>0</v>
      </c>
      <c r="CP1425" s="17">
        <v>0</v>
      </c>
      <c r="CQ1425">
        <v>1.02</v>
      </c>
      <c r="CR1425">
        <v>494</v>
      </c>
      <c r="CS1425">
        <v>1</v>
      </c>
      <c r="CT1425">
        <v>0</v>
      </c>
      <c r="CU1425">
        <v>29</v>
      </c>
      <c r="DA1425" s="33" t="s">
        <v>85</v>
      </c>
    </row>
    <row r="1426" spans="1:105" x14ac:dyDescent="0.25">
      <c r="A1426">
        <v>1425</v>
      </c>
      <c r="B1426">
        <v>89</v>
      </c>
      <c r="C1426" s="24" t="s">
        <v>4197</v>
      </c>
      <c r="D1426" s="12">
        <v>3.6932333398746349</v>
      </c>
      <c r="E1426" s="13">
        <v>0.43449803998525133</v>
      </c>
      <c r="F1426" s="7">
        <v>8.4999999999999982</v>
      </c>
      <c r="G1426" s="7">
        <f t="shared" si="244"/>
        <v>3.2587352998893837</v>
      </c>
      <c r="H1426" s="15">
        <f t="shared" si="245"/>
        <v>4.1277313798598865</v>
      </c>
      <c r="I1426" s="11">
        <f>IFERROR(F1426/SQRT(F1426^2+U1426), "X")</f>
        <v>0.1048244978740621</v>
      </c>
      <c r="J1426" s="32">
        <f>IFERROR(SQRT((1-I1426^2)/U1426), "X")</f>
        <v>1.2332293867536722E-2</v>
      </c>
      <c r="K1426" s="32">
        <f t="shared" si="246"/>
        <v>81.08791525252083</v>
      </c>
      <c r="L1426" s="8">
        <v>0</v>
      </c>
      <c r="M1426" s="9">
        <v>1</v>
      </c>
      <c r="N1426" s="8">
        <v>0</v>
      </c>
      <c r="O1426" s="9">
        <v>0</v>
      </c>
      <c r="P1426" s="9">
        <v>0</v>
      </c>
      <c r="Q1426" s="9">
        <v>1</v>
      </c>
      <c r="R1426" s="9">
        <v>0</v>
      </c>
      <c r="S1426" s="8">
        <v>6522</v>
      </c>
      <c r="T1426" s="9">
        <v>18</v>
      </c>
      <c r="U1426" s="9">
        <f t="shared" si="247"/>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43"/>
        <v>0.64149999999999996</v>
      </c>
      <c r="AN1426" s="42">
        <v>0.35249999999999998</v>
      </c>
      <c r="AO1426" s="41" t="s">
        <v>98</v>
      </c>
      <c r="AP1426" s="17" t="s">
        <v>98</v>
      </c>
      <c r="AQ1426">
        <v>0.52980000000000005</v>
      </c>
      <c r="AR1426" s="39">
        <f t="shared" si="238"/>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v>0</v>
      </c>
      <c r="BU1426" s="17">
        <v>0</v>
      </c>
      <c r="BV1426">
        <v>1</v>
      </c>
      <c r="BW1426">
        <v>0</v>
      </c>
      <c r="BX1426">
        <v>0</v>
      </c>
      <c r="BY1426" s="17">
        <v>0</v>
      </c>
      <c r="BZ1426">
        <v>0</v>
      </c>
      <c r="CA1426">
        <v>0</v>
      </c>
      <c r="CB1426">
        <v>0</v>
      </c>
      <c r="CC1426">
        <v>0</v>
      </c>
      <c r="CD1426" s="17">
        <v>0</v>
      </c>
      <c r="CE1426">
        <v>0</v>
      </c>
      <c r="CF1426">
        <v>0</v>
      </c>
      <c r="CG1426">
        <v>1</v>
      </c>
      <c r="CH1426">
        <v>0</v>
      </c>
      <c r="CI1426">
        <v>1</v>
      </c>
      <c r="CJ1426">
        <v>0</v>
      </c>
      <c r="CK1426">
        <v>1</v>
      </c>
      <c r="CL1426">
        <v>1</v>
      </c>
      <c r="CM1426">
        <v>0</v>
      </c>
      <c r="CN1426">
        <v>0</v>
      </c>
      <c r="CO1426">
        <v>0</v>
      </c>
      <c r="CP1426" s="17">
        <v>0</v>
      </c>
      <c r="CQ1426">
        <v>1.02</v>
      </c>
      <c r="CR1426">
        <v>494</v>
      </c>
      <c r="CS1426">
        <v>1</v>
      </c>
      <c r="CT1426">
        <v>0</v>
      </c>
      <c r="CU1426">
        <v>29</v>
      </c>
      <c r="DA1426" s="33" t="s">
        <v>85</v>
      </c>
    </row>
    <row r="1427" spans="1:105" x14ac:dyDescent="0.25">
      <c r="A1427">
        <v>1426</v>
      </c>
      <c r="B1427">
        <v>89</v>
      </c>
      <c r="C1427" s="24" t="s">
        <v>4197</v>
      </c>
      <c r="D1427" s="12">
        <v>4.1153206785629726</v>
      </c>
      <c r="E1427" s="13">
        <v>1.077822082480778</v>
      </c>
      <c r="F1427" s="7">
        <v>3.8181818181818188</v>
      </c>
      <c r="G1427" s="7">
        <f t="shared" si="244"/>
        <v>3.0374985960821945</v>
      </c>
      <c r="H1427" s="15">
        <f t="shared" si="245"/>
        <v>5.1931427610437506</v>
      </c>
      <c r="I1427" s="11">
        <f>IFERROR(F1427/SQRT(F1427^2+U1427), "X")</f>
        <v>4.7447935274824424E-2</v>
      </c>
      <c r="J1427" s="32">
        <f>IFERROR(SQRT((1-I1427^2)/U1427), "X")</f>
        <v>1.2426840191025442E-2</v>
      </c>
      <c r="K1427" s="32">
        <f t="shared" si="246"/>
        <v>80.47097931799199</v>
      </c>
      <c r="L1427" s="8">
        <v>0</v>
      </c>
      <c r="M1427" s="9">
        <v>1</v>
      </c>
      <c r="N1427" s="8">
        <v>0</v>
      </c>
      <c r="O1427" s="9">
        <v>0</v>
      </c>
      <c r="P1427" s="9">
        <v>0</v>
      </c>
      <c r="Q1427" s="9">
        <v>1</v>
      </c>
      <c r="R1427" s="9">
        <v>0</v>
      </c>
      <c r="S1427" s="8">
        <v>6476</v>
      </c>
      <c r="T1427" s="9">
        <v>14</v>
      </c>
      <c r="U1427" s="9">
        <f t="shared" si="247"/>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43"/>
        <v>0.64149999999999996</v>
      </c>
      <c r="AN1427" s="42">
        <v>0.35249999999999998</v>
      </c>
      <c r="AO1427" s="41" t="s">
        <v>98</v>
      </c>
      <c r="AP1427" s="17" t="s">
        <v>98</v>
      </c>
      <c r="AQ1427">
        <v>0.49149999999999999</v>
      </c>
      <c r="AR1427" s="39">
        <f t="shared" si="238"/>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v>0</v>
      </c>
      <c r="BU1427" s="17">
        <v>0</v>
      </c>
      <c r="BV1427">
        <v>1</v>
      </c>
      <c r="BW1427">
        <v>0</v>
      </c>
      <c r="BX1427">
        <v>0</v>
      </c>
      <c r="BY1427" s="17">
        <v>0</v>
      </c>
      <c r="BZ1427">
        <v>0</v>
      </c>
      <c r="CA1427">
        <v>0</v>
      </c>
      <c r="CB1427">
        <v>0</v>
      </c>
      <c r="CC1427">
        <v>0</v>
      </c>
      <c r="CD1427" s="17">
        <v>0</v>
      </c>
      <c r="CE1427">
        <v>0</v>
      </c>
      <c r="CF1427">
        <v>0</v>
      </c>
      <c r="CG1427">
        <v>1</v>
      </c>
      <c r="CH1427">
        <v>0</v>
      </c>
      <c r="CI1427">
        <v>1</v>
      </c>
      <c r="CJ1427">
        <v>0</v>
      </c>
      <c r="CK1427">
        <v>1</v>
      </c>
      <c r="CL1427">
        <v>1</v>
      </c>
      <c r="CM1427">
        <v>0</v>
      </c>
      <c r="CN1427">
        <v>0</v>
      </c>
      <c r="CO1427">
        <v>0</v>
      </c>
      <c r="CP1427" s="17">
        <v>0</v>
      </c>
      <c r="CQ1427">
        <v>1.02</v>
      </c>
      <c r="CR1427">
        <v>494</v>
      </c>
      <c r="CS1427">
        <v>1</v>
      </c>
      <c r="CT1427">
        <v>0</v>
      </c>
      <c r="CU1427">
        <v>29</v>
      </c>
      <c r="DA1427" s="33" t="s">
        <v>85</v>
      </c>
    </row>
    <row r="1428" spans="1:105" x14ac:dyDescent="0.25">
      <c r="A1428">
        <v>1427</v>
      </c>
      <c r="B1428">
        <v>89</v>
      </c>
      <c r="C1428" s="24" t="s">
        <v>4197</v>
      </c>
      <c r="D1428" s="12">
        <v>3.5374328443582792</v>
      </c>
      <c r="E1428" s="13">
        <v>0.83522719936237166</v>
      </c>
      <c r="F1428" s="7">
        <v>4.235294117647058</v>
      </c>
      <c r="G1428" s="7">
        <f t="shared" si="244"/>
        <v>2.7022056449959075</v>
      </c>
      <c r="H1428" s="15">
        <f t="shared" si="245"/>
        <v>4.3726600437206509</v>
      </c>
      <c r="I1428" s="11">
        <f>IFERROR(F1428/SQRT(F1428^2+U1428), "X")</f>
        <v>5.2617677231538242E-2</v>
      </c>
      <c r="J1428" s="32">
        <f>IFERROR(SQRT((1-I1428^2)/U1428), "X")</f>
        <v>1.242361823522431E-2</v>
      </c>
      <c r="K1428" s="32">
        <f t="shared" si="246"/>
        <v>80.491848756647258</v>
      </c>
      <c r="L1428" s="8">
        <v>0</v>
      </c>
      <c r="M1428" s="9">
        <v>1</v>
      </c>
      <c r="N1428" s="8">
        <v>0</v>
      </c>
      <c r="O1428" s="9">
        <v>0</v>
      </c>
      <c r="P1428" s="9">
        <v>0</v>
      </c>
      <c r="Q1428" s="9">
        <v>1</v>
      </c>
      <c r="R1428" s="9">
        <v>0</v>
      </c>
      <c r="S1428" s="8">
        <v>6476</v>
      </c>
      <c r="T1428" s="9">
        <v>14</v>
      </c>
      <c r="U1428" s="9">
        <f t="shared" si="247"/>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43"/>
        <v>0.64149999999999996</v>
      </c>
      <c r="AN1428" s="42">
        <v>0.35249999999999998</v>
      </c>
      <c r="AO1428" s="41" t="s">
        <v>98</v>
      </c>
      <c r="AP1428" s="17" t="s">
        <v>98</v>
      </c>
      <c r="AQ1428">
        <v>0.49149999999999999</v>
      </c>
      <c r="AR1428" s="39">
        <f t="shared" si="238"/>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v>0</v>
      </c>
      <c r="BU1428" s="17">
        <v>0</v>
      </c>
      <c r="BV1428">
        <v>1</v>
      </c>
      <c r="BW1428">
        <v>0</v>
      </c>
      <c r="BX1428">
        <v>0</v>
      </c>
      <c r="BY1428" s="17">
        <v>0</v>
      </c>
      <c r="BZ1428">
        <v>0</v>
      </c>
      <c r="CA1428">
        <v>0</v>
      </c>
      <c r="CB1428">
        <v>0</v>
      </c>
      <c r="CC1428">
        <v>0</v>
      </c>
      <c r="CD1428" s="17">
        <v>0</v>
      </c>
      <c r="CE1428">
        <v>0</v>
      </c>
      <c r="CF1428">
        <v>0</v>
      </c>
      <c r="CG1428">
        <v>1</v>
      </c>
      <c r="CH1428">
        <v>0</v>
      </c>
      <c r="CI1428">
        <v>1</v>
      </c>
      <c r="CJ1428">
        <v>0</v>
      </c>
      <c r="CK1428">
        <v>1</v>
      </c>
      <c r="CL1428">
        <v>1</v>
      </c>
      <c r="CM1428">
        <v>0</v>
      </c>
      <c r="CN1428">
        <v>0</v>
      </c>
      <c r="CO1428">
        <v>0</v>
      </c>
      <c r="CP1428" s="17">
        <v>0</v>
      </c>
      <c r="CQ1428">
        <v>1.02</v>
      </c>
      <c r="CR1428">
        <v>494</v>
      </c>
      <c r="CS1428">
        <v>1</v>
      </c>
      <c r="CT1428">
        <v>0</v>
      </c>
      <c r="CU1428">
        <v>29</v>
      </c>
      <c r="DA1428" s="33" t="s">
        <v>85</v>
      </c>
    </row>
    <row r="1429" spans="1:105" x14ac:dyDescent="0.25">
      <c r="A1429">
        <v>1428</v>
      </c>
      <c r="B1429">
        <v>89</v>
      </c>
      <c r="C1429" s="24" t="s">
        <v>4197</v>
      </c>
      <c r="D1429" s="12">
        <v>5.6948060928972746</v>
      </c>
      <c r="E1429" s="13">
        <v>0.48222148367275319</v>
      </c>
      <c r="F1429" s="7">
        <v>11.80952380952381</v>
      </c>
      <c r="G1429" s="7">
        <f t="shared" si="244"/>
        <v>5.2125846092245212</v>
      </c>
      <c r="H1429" s="15">
        <f t="shared" si="245"/>
        <v>6.177027576570028</v>
      </c>
      <c r="I1429" s="11">
        <f>IFERROR(F1429/SQRT(F1429^2+U1429), "X")</f>
        <v>0.14536007042141241</v>
      </c>
      <c r="J1429" s="32">
        <f>IFERROR(SQRT((1-I1429^2)/U1429), "X")</f>
        <v>1.2308715640522824E-2</v>
      </c>
      <c r="K1429" s="32">
        <f t="shared" si="246"/>
        <v>81.243244966013705</v>
      </c>
      <c r="L1429" s="8">
        <v>0</v>
      </c>
      <c r="M1429" s="9">
        <v>1</v>
      </c>
      <c r="N1429" s="8">
        <v>0</v>
      </c>
      <c r="O1429" s="9">
        <v>0</v>
      </c>
      <c r="P1429" s="9">
        <v>0</v>
      </c>
      <c r="Q1429" s="9">
        <v>1</v>
      </c>
      <c r="R1429" s="9">
        <v>0</v>
      </c>
      <c r="S1429" s="8">
        <v>6476</v>
      </c>
      <c r="T1429" s="9">
        <v>14</v>
      </c>
      <c r="U1429" s="9">
        <f t="shared" si="247"/>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43"/>
        <v>0.64149999999999996</v>
      </c>
      <c r="AN1429" s="42">
        <v>0.35249999999999998</v>
      </c>
      <c r="AO1429" s="41" t="s">
        <v>98</v>
      </c>
      <c r="AP1429" s="17" t="s">
        <v>98</v>
      </c>
      <c r="AQ1429">
        <v>0.49149999999999999</v>
      </c>
      <c r="AR1429" s="39">
        <f t="shared" si="238"/>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v>0</v>
      </c>
      <c r="BU1429" s="17">
        <v>0</v>
      </c>
      <c r="BV1429">
        <v>1</v>
      </c>
      <c r="BW1429">
        <v>0</v>
      </c>
      <c r="BX1429">
        <v>0</v>
      </c>
      <c r="BY1429" s="17">
        <v>0</v>
      </c>
      <c r="BZ1429">
        <v>0</v>
      </c>
      <c r="CA1429">
        <v>0</v>
      </c>
      <c r="CB1429">
        <v>0</v>
      </c>
      <c r="CC1429">
        <v>0</v>
      </c>
      <c r="CD1429" s="17">
        <v>0</v>
      </c>
      <c r="CE1429">
        <v>0</v>
      </c>
      <c r="CF1429">
        <v>0</v>
      </c>
      <c r="CG1429">
        <v>1</v>
      </c>
      <c r="CH1429">
        <v>0</v>
      </c>
      <c r="CI1429">
        <v>1</v>
      </c>
      <c r="CJ1429">
        <v>0</v>
      </c>
      <c r="CK1429">
        <v>1</v>
      </c>
      <c r="CL1429">
        <v>1</v>
      </c>
      <c r="CM1429">
        <v>0</v>
      </c>
      <c r="CN1429">
        <v>0</v>
      </c>
      <c r="CO1429">
        <v>0</v>
      </c>
      <c r="CP1429" s="17">
        <v>0</v>
      </c>
      <c r="CQ1429">
        <v>1.02</v>
      </c>
      <c r="CR1429">
        <v>494</v>
      </c>
      <c r="CS1429">
        <v>1</v>
      </c>
      <c r="CT1429">
        <v>0</v>
      </c>
      <c r="CU1429">
        <v>29</v>
      </c>
      <c r="DA1429" s="33" t="s">
        <v>85</v>
      </c>
    </row>
    <row r="1430" spans="1:105" x14ac:dyDescent="0.25">
      <c r="A1430">
        <v>1429</v>
      </c>
      <c r="B1430">
        <v>89</v>
      </c>
      <c r="C1430" s="24" t="s">
        <v>4197</v>
      </c>
      <c r="D1430" s="12">
        <v>5.4202582729393711</v>
      </c>
      <c r="E1430" s="13">
        <v>0.43653086761927817</v>
      </c>
      <c r="F1430" s="7">
        <v>12.41666666666667</v>
      </c>
      <c r="G1430" s="7">
        <f t="shared" si="244"/>
        <v>4.9837274053200931</v>
      </c>
      <c r="H1430" s="15">
        <f t="shared" si="245"/>
        <v>5.8567891405586492</v>
      </c>
      <c r="I1430" s="11">
        <f>IFERROR(F1430/SQRT(F1430^2+U1430), "X")</f>
        <v>0.15266321324194931</v>
      </c>
      <c r="J1430" s="32">
        <f>IFERROR(SQRT((1-I1430^2)/U1430), "X")</f>
        <v>1.2295023885257661E-2</v>
      </c>
      <c r="K1430" s="32">
        <f t="shared" si="246"/>
        <v>81.333717553737273</v>
      </c>
      <c r="L1430" s="8">
        <v>0</v>
      </c>
      <c r="M1430" s="9">
        <v>1</v>
      </c>
      <c r="N1430" s="8">
        <v>0</v>
      </c>
      <c r="O1430" s="9">
        <v>0</v>
      </c>
      <c r="P1430" s="9">
        <v>0</v>
      </c>
      <c r="Q1430" s="9">
        <v>1</v>
      </c>
      <c r="R1430" s="9">
        <v>0</v>
      </c>
      <c r="S1430" s="8">
        <v>6476</v>
      </c>
      <c r="T1430" s="9">
        <v>14</v>
      </c>
      <c r="U1430" s="9">
        <f t="shared" si="247"/>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43"/>
        <v>0.64149999999999996</v>
      </c>
      <c r="AN1430" s="42">
        <v>0.35249999999999998</v>
      </c>
      <c r="AO1430" s="41" t="s">
        <v>98</v>
      </c>
      <c r="AP1430" s="17" t="s">
        <v>98</v>
      </c>
      <c r="AQ1430">
        <v>0.49149999999999999</v>
      </c>
      <c r="AR1430" s="39">
        <f t="shared" si="238"/>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v>0</v>
      </c>
      <c r="BU1430" s="17">
        <v>0</v>
      </c>
      <c r="BV1430">
        <v>1</v>
      </c>
      <c r="BW1430">
        <v>0</v>
      </c>
      <c r="BX1430">
        <v>0</v>
      </c>
      <c r="BY1430" s="17">
        <v>0</v>
      </c>
      <c r="BZ1430">
        <v>0</v>
      </c>
      <c r="CA1430">
        <v>0</v>
      </c>
      <c r="CB1430">
        <v>0</v>
      </c>
      <c r="CC1430">
        <v>0</v>
      </c>
      <c r="CD1430" s="17">
        <v>0</v>
      </c>
      <c r="CE1430">
        <v>0</v>
      </c>
      <c r="CF1430">
        <v>0</v>
      </c>
      <c r="CG1430">
        <v>1</v>
      </c>
      <c r="CH1430">
        <v>0</v>
      </c>
      <c r="CI1430">
        <v>1</v>
      </c>
      <c r="CJ1430">
        <v>0</v>
      </c>
      <c r="CK1430">
        <v>1</v>
      </c>
      <c r="CL1430">
        <v>1</v>
      </c>
      <c r="CM1430">
        <v>0</v>
      </c>
      <c r="CN1430">
        <v>0</v>
      </c>
      <c r="CO1430">
        <v>0</v>
      </c>
      <c r="CP1430" s="17">
        <v>0</v>
      </c>
      <c r="CQ1430">
        <v>1.02</v>
      </c>
      <c r="CR1430">
        <v>494</v>
      </c>
      <c r="CS1430">
        <v>1</v>
      </c>
      <c r="CT1430">
        <v>0</v>
      </c>
      <c r="CU1430">
        <v>29</v>
      </c>
      <c r="DA1430" s="33" t="s">
        <v>85</v>
      </c>
    </row>
    <row r="1431" spans="1:105" x14ac:dyDescent="0.25">
      <c r="A1431">
        <v>1430</v>
      </c>
      <c r="B1431">
        <v>89</v>
      </c>
      <c r="C1431" s="24" t="s">
        <v>4197</v>
      </c>
      <c r="D1431" s="12">
        <v>4.0192289915667478</v>
      </c>
      <c r="E1431" s="13">
        <v>1.127344717146771</v>
      </c>
      <c r="F1431" s="7">
        <v>3.5652173913043481</v>
      </c>
      <c r="G1431" s="7">
        <f t="shared" si="244"/>
        <v>2.8918842744199766</v>
      </c>
      <c r="H1431" s="15">
        <f t="shared" si="245"/>
        <v>5.146573708713519</v>
      </c>
      <c r="I1431" s="11">
        <f>IFERROR(F1431/SQRT(F1431^2+U1431), "X")</f>
        <v>4.4317623773070566E-2</v>
      </c>
      <c r="J1431" s="32">
        <f>IFERROR(SQRT((1-I1431^2)/U1431), "X")</f>
        <v>1.2430553009519793E-2</v>
      </c>
      <c r="K1431" s="32">
        <f t="shared" si="246"/>
        <v>80.446943851505381</v>
      </c>
      <c r="L1431" s="8">
        <v>0</v>
      </c>
      <c r="M1431" s="9">
        <v>1</v>
      </c>
      <c r="N1431" s="8">
        <v>0</v>
      </c>
      <c r="O1431" s="9">
        <v>0</v>
      </c>
      <c r="P1431" s="9">
        <v>0</v>
      </c>
      <c r="Q1431" s="9">
        <v>1</v>
      </c>
      <c r="R1431" s="9">
        <v>0</v>
      </c>
      <c r="S1431" s="8">
        <v>6476</v>
      </c>
      <c r="T1431" s="9">
        <v>16</v>
      </c>
      <c r="U1431" s="9">
        <f t="shared" si="247"/>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43"/>
        <v>0.64149999999999996</v>
      </c>
      <c r="AN1431" s="42">
        <v>0.35249999999999998</v>
      </c>
      <c r="AO1431" s="41" t="s">
        <v>98</v>
      </c>
      <c r="AP1431" s="17" t="s">
        <v>98</v>
      </c>
      <c r="AQ1431">
        <v>0.49149999999999999</v>
      </c>
      <c r="AR1431" s="39">
        <f t="shared" si="238"/>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v>0</v>
      </c>
      <c r="BU1431" s="17">
        <v>0</v>
      </c>
      <c r="BV1431">
        <v>1</v>
      </c>
      <c r="BW1431">
        <v>0</v>
      </c>
      <c r="BX1431">
        <v>0</v>
      </c>
      <c r="BY1431" s="17">
        <v>0</v>
      </c>
      <c r="BZ1431">
        <v>0</v>
      </c>
      <c r="CA1431">
        <v>0</v>
      </c>
      <c r="CB1431">
        <v>0</v>
      </c>
      <c r="CC1431">
        <v>0</v>
      </c>
      <c r="CD1431" s="17">
        <v>0</v>
      </c>
      <c r="CE1431">
        <v>0</v>
      </c>
      <c r="CF1431">
        <v>0</v>
      </c>
      <c r="CG1431">
        <v>1</v>
      </c>
      <c r="CH1431">
        <v>0</v>
      </c>
      <c r="CI1431">
        <v>1</v>
      </c>
      <c r="CJ1431">
        <v>0</v>
      </c>
      <c r="CK1431">
        <v>1</v>
      </c>
      <c r="CL1431">
        <v>1</v>
      </c>
      <c r="CM1431">
        <v>0</v>
      </c>
      <c r="CN1431">
        <v>0</v>
      </c>
      <c r="CO1431">
        <v>0</v>
      </c>
      <c r="CP1431" s="17">
        <v>0</v>
      </c>
      <c r="CQ1431">
        <v>1.02</v>
      </c>
      <c r="CR1431">
        <v>494</v>
      </c>
      <c r="CS1431">
        <v>1</v>
      </c>
      <c r="CT1431">
        <v>0</v>
      </c>
      <c r="CU1431">
        <v>29</v>
      </c>
      <c r="DA1431" s="33" t="s">
        <v>85</v>
      </c>
    </row>
    <row r="1432" spans="1:105" x14ac:dyDescent="0.25">
      <c r="A1432">
        <v>1431</v>
      </c>
      <c r="B1432">
        <v>89</v>
      </c>
      <c r="C1432" s="24" t="s">
        <v>4197</v>
      </c>
      <c r="D1432" s="12">
        <v>3.585713300628468</v>
      </c>
      <c r="E1432" s="13">
        <v>0.8350291248038898</v>
      </c>
      <c r="F1432" s="7">
        <v>4.2941176470588234</v>
      </c>
      <c r="G1432" s="7">
        <f t="shared" si="244"/>
        <v>2.7506841758245781</v>
      </c>
      <c r="H1432" s="15">
        <f t="shared" si="245"/>
        <v>4.4207424254323575</v>
      </c>
      <c r="I1432" s="11">
        <f>IFERROR(F1432/SQRT(F1432^2+U1432), "X")</f>
        <v>5.3354647856083397E-2</v>
      </c>
      <c r="J1432" s="32">
        <f>IFERROR(SQRT((1-I1432^2)/U1432), "X")</f>
        <v>1.2425054980183805E-2</v>
      </c>
      <c r="K1432" s="32">
        <f t="shared" si="246"/>
        <v>80.482541251918619</v>
      </c>
      <c r="L1432" s="8">
        <v>0</v>
      </c>
      <c r="M1432" s="9">
        <v>1</v>
      </c>
      <c r="N1432" s="8">
        <v>0</v>
      </c>
      <c r="O1432" s="9">
        <v>0</v>
      </c>
      <c r="P1432" s="9">
        <v>0</v>
      </c>
      <c r="Q1432" s="9">
        <v>1</v>
      </c>
      <c r="R1432" s="9">
        <v>0</v>
      </c>
      <c r="S1432" s="8">
        <v>6476</v>
      </c>
      <c r="T1432" s="9">
        <v>16</v>
      </c>
      <c r="U1432" s="9">
        <f t="shared" si="247"/>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43"/>
        <v>0.64149999999999996</v>
      </c>
      <c r="AN1432" s="42">
        <v>0.35249999999999998</v>
      </c>
      <c r="AO1432" s="41" t="s">
        <v>98</v>
      </c>
      <c r="AP1432" s="17" t="s">
        <v>98</v>
      </c>
      <c r="AQ1432">
        <v>0.49149999999999999</v>
      </c>
      <c r="AR1432" s="39">
        <f t="shared" si="238"/>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v>0</v>
      </c>
      <c r="BU1432" s="17">
        <v>0</v>
      </c>
      <c r="BV1432">
        <v>1</v>
      </c>
      <c r="BW1432">
        <v>0</v>
      </c>
      <c r="BX1432">
        <v>0</v>
      </c>
      <c r="BY1432" s="17">
        <v>0</v>
      </c>
      <c r="BZ1432">
        <v>0</v>
      </c>
      <c r="CA1432">
        <v>0</v>
      </c>
      <c r="CB1432">
        <v>0</v>
      </c>
      <c r="CC1432">
        <v>0</v>
      </c>
      <c r="CD1432" s="17">
        <v>0</v>
      </c>
      <c r="CE1432">
        <v>0</v>
      </c>
      <c r="CF1432">
        <v>0</v>
      </c>
      <c r="CG1432">
        <v>1</v>
      </c>
      <c r="CH1432">
        <v>0</v>
      </c>
      <c r="CI1432">
        <v>1</v>
      </c>
      <c r="CJ1432">
        <v>0</v>
      </c>
      <c r="CK1432">
        <v>1</v>
      </c>
      <c r="CL1432">
        <v>1</v>
      </c>
      <c r="CM1432">
        <v>0</v>
      </c>
      <c r="CN1432">
        <v>0</v>
      </c>
      <c r="CO1432">
        <v>0</v>
      </c>
      <c r="CP1432" s="17">
        <v>0</v>
      </c>
      <c r="CQ1432">
        <v>1.02</v>
      </c>
      <c r="CR1432">
        <v>494</v>
      </c>
      <c r="CS1432">
        <v>1</v>
      </c>
      <c r="CT1432">
        <v>0</v>
      </c>
      <c r="CU1432">
        <v>29</v>
      </c>
      <c r="DA1432" s="33" t="s">
        <v>85</v>
      </c>
    </row>
    <row r="1433" spans="1:105" x14ac:dyDescent="0.25">
      <c r="A1433">
        <v>1432</v>
      </c>
      <c r="B1433">
        <v>89</v>
      </c>
      <c r="C1433" s="24" t="s">
        <v>4197</v>
      </c>
      <c r="D1433" s="12">
        <v>5.6524349454410761</v>
      </c>
      <c r="E1433" s="13">
        <v>0.48252493436692118</v>
      </c>
      <c r="F1433" s="7">
        <v>11.71428571428571</v>
      </c>
      <c r="G1433" s="7">
        <f t="shared" si="244"/>
        <v>5.1699100110741547</v>
      </c>
      <c r="H1433" s="15">
        <f t="shared" si="245"/>
        <v>6.1349598798079974</v>
      </c>
      <c r="I1433" s="11">
        <f>IFERROR(F1433/SQRT(F1433^2+U1433), "X")</f>
        <v>0.14423414969083709</v>
      </c>
      <c r="J1433" s="32">
        <f>IFERROR(SQRT((1-I1433^2)/U1433), "X")</f>
        <v>1.2312671315071463E-2</v>
      </c>
      <c r="K1433" s="32">
        <f t="shared" si="246"/>
        <v>81.217144063282092</v>
      </c>
      <c r="L1433" s="8">
        <v>0</v>
      </c>
      <c r="M1433" s="9">
        <v>1</v>
      </c>
      <c r="N1433" s="8">
        <v>0</v>
      </c>
      <c r="O1433" s="9">
        <v>0</v>
      </c>
      <c r="P1433" s="9">
        <v>0</v>
      </c>
      <c r="Q1433" s="9">
        <v>1</v>
      </c>
      <c r="R1433" s="9">
        <v>0</v>
      </c>
      <c r="S1433" s="8">
        <v>6476</v>
      </c>
      <c r="T1433" s="9">
        <v>16</v>
      </c>
      <c r="U1433" s="9">
        <f t="shared" si="247"/>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43"/>
        <v>0.64149999999999996</v>
      </c>
      <c r="AN1433" s="42">
        <v>0.35249999999999998</v>
      </c>
      <c r="AO1433" s="41" t="s">
        <v>98</v>
      </c>
      <c r="AP1433" s="17" t="s">
        <v>98</v>
      </c>
      <c r="AQ1433">
        <v>0.49149999999999999</v>
      </c>
      <c r="AR1433" s="39">
        <f t="shared" si="238"/>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v>0</v>
      </c>
      <c r="BU1433" s="17">
        <v>0</v>
      </c>
      <c r="BV1433">
        <v>1</v>
      </c>
      <c r="BW1433">
        <v>0</v>
      </c>
      <c r="BX1433">
        <v>0</v>
      </c>
      <c r="BY1433" s="17">
        <v>0</v>
      </c>
      <c r="BZ1433">
        <v>0</v>
      </c>
      <c r="CA1433">
        <v>0</v>
      </c>
      <c r="CB1433">
        <v>0</v>
      </c>
      <c r="CC1433">
        <v>0</v>
      </c>
      <c r="CD1433" s="17">
        <v>0</v>
      </c>
      <c r="CE1433">
        <v>0</v>
      </c>
      <c r="CF1433">
        <v>0</v>
      </c>
      <c r="CG1433">
        <v>1</v>
      </c>
      <c r="CH1433">
        <v>0</v>
      </c>
      <c r="CI1433">
        <v>1</v>
      </c>
      <c r="CJ1433">
        <v>0</v>
      </c>
      <c r="CK1433">
        <v>1</v>
      </c>
      <c r="CL1433">
        <v>1</v>
      </c>
      <c r="CM1433">
        <v>0</v>
      </c>
      <c r="CN1433">
        <v>0</v>
      </c>
      <c r="CO1433">
        <v>0</v>
      </c>
      <c r="CP1433" s="17">
        <v>0</v>
      </c>
      <c r="CQ1433">
        <v>1.02</v>
      </c>
      <c r="CR1433">
        <v>494</v>
      </c>
      <c r="CS1433">
        <v>1</v>
      </c>
      <c r="CT1433">
        <v>0</v>
      </c>
      <c r="CU1433">
        <v>29</v>
      </c>
      <c r="DA1433" s="33" t="s">
        <v>85</v>
      </c>
    </row>
    <row r="1434" spans="1:105" x14ac:dyDescent="0.25">
      <c r="A1434">
        <v>1433</v>
      </c>
      <c r="B1434">
        <v>89</v>
      </c>
      <c r="C1434" s="24" t="s">
        <v>4197</v>
      </c>
      <c r="D1434" s="12">
        <v>5.3785778047359623</v>
      </c>
      <c r="E1434" s="13">
        <v>0.43708532950450252</v>
      </c>
      <c r="F1434" s="7">
        <v>12.305555555555561</v>
      </c>
      <c r="G1434" s="7">
        <f t="shared" si="244"/>
        <v>4.9414924752314597</v>
      </c>
      <c r="H1434" s="15">
        <f t="shared" si="245"/>
        <v>5.8156631342404648</v>
      </c>
      <c r="I1434" s="11">
        <f>IFERROR(F1434/SQRT(F1434^2+U1434), "X")</f>
        <v>0.15135141256459131</v>
      </c>
      <c r="J1434" s="32">
        <f>IFERROR(SQRT((1-I1434^2)/U1434), "X")</f>
        <v>1.2299437589899063E-2</v>
      </c>
      <c r="K1434" s="32">
        <f t="shared" si="246"/>
        <v>81.304530608883439</v>
      </c>
      <c r="L1434" s="8">
        <v>0</v>
      </c>
      <c r="M1434" s="9">
        <v>1</v>
      </c>
      <c r="N1434" s="8">
        <v>0</v>
      </c>
      <c r="O1434" s="9">
        <v>0</v>
      </c>
      <c r="P1434" s="9">
        <v>0</v>
      </c>
      <c r="Q1434" s="9">
        <v>1</v>
      </c>
      <c r="R1434" s="9">
        <v>0</v>
      </c>
      <c r="S1434" s="8">
        <v>6476</v>
      </c>
      <c r="T1434" s="9">
        <v>16</v>
      </c>
      <c r="U1434" s="9">
        <f t="shared" si="247"/>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43"/>
        <v>0.64149999999999996</v>
      </c>
      <c r="AN1434" s="42">
        <v>0.35249999999999998</v>
      </c>
      <c r="AO1434" s="41" t="s">
        <v>98</v>
      </c>
      <c r="AP1434" s="17" t="s">
        <v>98</v>
      </c>
      <c r="AQ1434">
        <v>0.49149999999999999</v>
      </c>
      <c r="AR1434" s="39">
        <f t="shared" si="238"/>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v>0</v>
      </c>
      <c r="BU1434" s="17">
        <v>0</v>
      </c>
      <c r="BV1434">
        <v>1</v>
      </c>
      <c r="BW1434">
        <v>0</v>
      </c>
      <c r="BX1434">
        <v>0</v>
      </c>
      <c r="BY1434" s="17">
        <v>0</v>
      </c>
      <c r="BZ1434">
        <v>0</v>
      </c>
      <c r="CA1434">
        <v>0</v>
      </c>
      <c r="CB1434">
        <v>0</v>
      </c>
      <c r="CC1434">
        <v>0</v>
      </c>
      <c r="CD1434" s="17">
        <v>0</v>
      </c>
      <c r="CE1434">
        <v>0</v>
      </c>
      <c r="CF1434">
        <v>0</v>
      </c>
      <c r="CG1434">
        <v>1</v>
      </c>
      <c r="CH1434">
        <v>0</v>
      </c>
      <c r="CI1434">
        <v>1</v>
      </c>
      <c r="CJ1434">
        <v>0</v>
      </c>
      <c r="CK1434">
        <v>1</v>
      </c>
      <c r="CL1434">
        <v>1</v>
      </c>
      <c r="CM1434">
        <v>0</v>
      </c>
      <c r="CN1434">
        <v>0</v>
      </c>
      <c r="CO1434">
        <v>0</v>
      </c>
      <c r="CP1434" s="17">
        <v>0</v>
      </c>
      <c r="CQ1434">
        <v>1.02</v>
      </c>
      <c r="CR1434">
        <v>494</v>
      </c>
      <c r="CS1434">
        <v>1</v>
      </c>
      <c r="CT1434">
        <v>0</v>
      </c>
      <c r="CU1434">
        <v>29</v>
      </c>
      <c r="DA1434" s="33" t="s">
        <v>85</v>
      </c>
    </row>
    <row r="1435" spans="1:105" x14ac:dyDescent="0.25">
      <c r="A1435">
        <v>1434</v>
      </c>
      <c r="B1435">
        <v>89</v>
      </c>
      <c r="C1435" s="24" t="s">
        <v>4197</v>
      </c>
      <c r="D1435" s="12">
        <v>4.2113237609042287</v>
      </c>
      <c r="E1435" s="13">
        <v>1.322159785400165</v>
      </c>
      <c r="F1435" s="7">
        <v>3.1851851851851851</v>
      </c>
      <c r="G1435" s="7">
        <f t="shared" si="244"/>
        <v>2.8891639755040637</v>
      </c>
      <c r="H1435" s="15">
        <f t="shared" si="245"/>
        <v>5.5334835463043941</v>
      </c>
      <c r="I1435" s="11">
        <f>IFERROR(F1435/SQRT(F1435^2+U1435), "X")</f>
        <v>3.9607586040185508E-2</v>
      </c>
      <c r="J1435" s="32">
        <f>IFERROR(SQRT((1-I1435^2)/U1435), "X")</f>
        <v>1.2434939803314055E-2</v>
      </c>
      <c r="K1435" s="32">
        <f t="shared" si="246"/>
        <v>80.418563806275003</v>
      </c>
      <c r="L1435" s="8">
        <v>0</v>
      </c>
      <c r="M1435" s="9">
        <v>1</v>
      </c>
      <c r="N1435" s="8">
        <v>0</v>
      </c>
      <c r="O1435" s="9">
        <v>0</v>
      </c>
      <c r="P1435" s="9">
        <v>0</v>
      </c>
      <c r="Q1435" s="9">
        <v>1</v>
      </c>
      <c r="R1435" s="9">
        <v>0</v>
      </c>
      <c r="S1435" s="8">
        <v>6476</v>
      </c>
      <c r="T1435" s="9">
        <v>18</v>
      </c>
      <c r="U1435" s="9">
        <f t="shared" si="247"/>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43"/>
        <v>0.64149999999999996</v>
      </c>
      <c r="AN1435" s="42">
        <v>0.35249999999999998</v>
      </c>
      <c r="AO1435" s="41" t="s">
        <v>98</v>
      </c>
      <c r="AP1435" s="17" t="s">
        <v>98</v>
      </c>
      <c r="AQ1435">
        <v>0.49149999999999999</v>
      </c>
      <c r="AR1435" s="39">
        <f t="shared" si="238"/>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v>0</v>
      </c>
      <c r="BU1435" s="17">
        <v>0</v>
      </c>
      <c r="BV1435">
        <v>1</v>
      </c>
      <c r="BW1435">
        <v>0</v>
      </c>
      <c r="BX1435">
        <v>0</v>
      </c>
      <c r="BY1435" s="17">
        <v>0</v>
      </c>
      <c r="BZ1435">
        <v>0</v>
      </c>
      <c r="CA1435">
        <v>0</v>
      </c>
      <c r="CB1435">
        <v>0</v>
      </c>
      <c r="CC1435">
        <v>0</v>
      </c>
      <c r="CD1435" s="17">
        <v>0</v>
      </c>
      <c r="CE1435">
        <v>0</v>
      </c>
      <c r="CF1435">
        <v>0</v>
      </c>
      <c r="CG1435">
        <v>1</v>
      </c>
      <c r="CH1435">
        <v>0</v>
      </c>
      <c r="CI1435">
        <v>1</v>
      </c>
      <c r="CJ1435">
        <v>0</v>
      </c>
      <c r="CK1435">
        <v>1</v>
      </c>
      <c r="CL1435">
        <v>1</v>
      </c>
      <c r="CM1435">
        <v>0</v>
      </c>
      <c r="CN1435">
        <v>0</v>
      </c>
      <c r="CO1435">
        <v>0</v>
      </c>
      <c r="CP1435" s="17">
        <v>0</v>
      </c>
      <c r="CQ1435">
        <v>1.02</v>
      </c>
      <c r="CR1435">
        <v>494</v>
      </c>
      <c r="CS1435">
        <v>1</v>
      </c>
      <c r="CT1435">
        <v>0</v>
      </c>
      <c r="CU1435">
        <v>29</v>
      </c>
      <c r="DA1435" s="33" t="s">
        <v>85</v>
      </c>
    </row>
    <row r="1436" spans="1:105" x14ac:dyDescent="0.25">
      <c r="A1436">
        <v>1435</v>
      </c>
      <c r="B1436">
        <v>89</v>
      </c>
      <c r="C1436" s="24" t="s">
        <v>4197</v>
      </c>
      <c r="D1436" s="12">
        <v>3.3440854621105132</v>
      </c>
      <c r="E1436" s="13">
        <v>0.83602136552762829</v>
      </c>
      <c r="F1436" s="7">
        <v>4</v>
      </c>
      <c r="G1436" s="7">
        <f t="shared" si="244"/>
        <v>2.5080640965828849</v>
      </c>
      <c r="H1436" s="15">
        <f t="shared" si="245"/>
        <v>4.1801068276381415</v>
      </c>
      <c r="I1436" s="11">
        <f>IFERROR(F1436/SQRT(F1436^2+U1436), "X")</f>
        <v>4.9717260214455564E-2</v>
      </c>
      <c r="J1436" s="32">
        <f>IFERROR(SQRT((1-I1436^2)/U1436), "X")</f>
        <v>1.2429315053613891E-2</v>
      </c>
      <c r="K1436" s="32">
        <f t="shared" si="246"/>
        <v>80.454956342042721</v>
      </c>
      <c r="L1436" s="8">
        <v>0</v>
      </c>
      <c r="M1436" s="9">
        <v>1</v>
      </c>
      <c r="N1436" s="8">
        <v>0</v>
      </c>
      <c r="O1436" s="9">
        <v>0</v>
      </c>
      <c r="P1436" s="9">
        <v>0</v>
      </c>
      <c r="Q1436" s="9">
        <v>1</v>
      </c>
      <c r="R1436" s="9">
        <v>0</v>
      </c>
      <c r="S1436" s="8">
        <v>6476</v>
      </c>
      <c r="T1436" s="9">
        <v>18</v>
      </c>
      <c r="U1436" s="9">
        <f t="shared" si="247"/>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43"/>
        <v>0.64149999999999996</v>
      </c>
      <c r="AN1436" s="42">
        <v>0.35249999999999998</v>
      </c>
      <c r="AO1436" s="41" t="s">
        <v>98</v>
      </c>
      <c r="AP1436" s="17" t="s">
        <v>98</v>
      </c>
      <c r="AQ1436">
        <v>0.49149999999999999</v>
      </c>
      <c r="AR1436" s="39">
        <f t="shared" si="238"/>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v>0</v>
      </c>
      <c r="BU1436" s="17">
        <v>0</v>
      </c>
      <c r="BV1436">
        <v>1</v>
      </c>
      <c r="BW1436">
        <v>0</v>
      </c>
      <c r="BX1436">
        <v>0</v>
      </c>
      <c r="BY1436" s="17">
        <v>0</v>
      </c>
      <c r="BZ1436">
        <v>0</v>
      </c>
      <c r="CA1436">
        <v>0</v>
      </c>
      <c r="CB1436">
        <v>0</v>
      </c>
      <c r="CC1436">
        <v>0</v>
      </c>
      <c r="CD1436" s="17">
        <v>0</v>
      </c>
      <c r="CE1436">
        <v>0</v>
      </c>
      <c r="CF1436">
        <v>0</v>
      </c>
      <c r="CG1436">
        <v>1</v>
      </c>
      <c r="CH1436">
        <v>0</v>
      </c>
      <c r="CI1436">
        <v>1</v>
      </c>
      <c r="CJ1436">
        <v>0</v>
      </c>
      <c r="CK1436">
        <v>1</v>
      </c>
      <c r="CL1436">
        <v>1</v>
      </c>
      <c r="CM1436">
        <v>0</v>
      </c>
      <c r="CN1436">
        <v>0</v>
      </c>
      <c r="CO1436">
        <v>0</v>
      </c>
      <c r="CP1436" s="17">
        <v>0</v>
      </c>
      <c r="CQ1436">
        <v>1.02</v>
      </c>
      <c r="CR1436">
        <v>494</v>
      </c>
      <c r="CS1436">
        <v>1</v>
      </c>
      <c r="CT1436">
        <v>0</v>
      </c>
      <c r="CU1436">
        <v>29</v>
      </c>
      <c r="DA1436" s="33" t="s">
        <v>85</v>
      </c>
    </row>
    <row r="1437" spans="1:105" x14ac:dyDescent="0.25">
      <c r="A1437">
        <v>1436</v>
      </c>
      <c r="B1437">
        <v>89</v>
      </c>
      <c r="C1437" s="24" t="s">
        <v>4197</v>
      </c>
      <c r="D1437" s="12">
        <v>5.4824385220634708</v>
      </c>
      <c r="E1437" s="13">
        <v>0.48374457547618871</v>
      </c>
      <c r="F1437" s="7">
        <v>11.33333333333333</v>
      </c>
      <c r="G1437" s="7">
        <f t="shared" si="244"/>
        <v>4.9986939465872817</v>
      </c>
      <c r="H1437" s="15">
        <f t="shared" si="245"/>
        <v>5.9661830975396599</v>
      </c>
      <c r="I1437" s="11">
        <f>IFERROR(F1437/SQRT(F1437^2+U1437), "X")</f>
        <v>0.13965777451211497</v>
      </c>
      <c r="J1437" s="32">
        <f>IFERROR(SQRT((1-I1437^2)/U1437), "X")</f>
        <v>1.2322744809892502E-2</v>
      </c>
      <c r="K1437" s="32">
        <f t="shared" si="246"/>
        <v>81.150751348613184</v>
      </c>
      <c r="L1437" s="8">
        <v>0</v>
      </c>
      <c r="M1437" s="9">
        <v>1</v>
      </c>
      <c r="N1437" s="8">
        <v>0</v>
      </c>
      <c r="O1437" s="9">
        <v>0</v>
      </c>
      <c r="P1437" s="9">
        <v>0</v>
      </c>
      <c r="Q1437" s="9">
        <v>1</v>
      </c>
      <c r="R1437" s="9">
        <v>0</v>
      </c>
      <c r="S1437" s="8">
        <v>6476</v>
      </c>
      <c r="T1437" s="9">
        <v>18</v>
      </c>
      <c r="U1437" s="9">
        <f t="shared" si="247"/>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43"/>
        <v>0.64149999999999996</v>
      </c>
      <c r="AN1437" s="42">
        <v>0.35249999999999998</v>
      </c>
      <c r="AO1437" s="41" t="s">
        <v>98</v>
      </c>
      <c r="AP1437" s="17" t="s">
        <v>98</v>
      </c>
      <c r="AQ1437">
        <v>0.49149999999999999</v>
      </c>
      <c r="AR1437" s="39">
        <f t="shared" ref="AR1437:AR1456" si="2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v>0</v>
      </c>
      <c r="BU1437" s="17">
        <v>0</v>
      </c>
      <c r="BV1437">
        <v>1</v>
      </c>
      <c r="BW1437">
        <v>0</v>
      </c>
      <c r="BX1437">
        <v>0</v>
      </c>
      <c r="BY1437" s="17">
        <v>0</v>
      </c>
      <c r="BZ1437">
        <v>0</v>
      </c>
      <c r="CA1437">
        <v>0</v>
      </c>
      <c r="CB1437">
        <v>0</v>
      </c>
      <c r="CC1437">
        <v>0</v>
      </c>
      <c r="CD1437" s="17">
        <v>0</v>
      </c>
      <c r="CE1437">
        <v>0</v>
      </c>
      <c r="CF1437">
        <v>0</v>
      </c>
      <c r="CG1437">
        <v>1</v>
      </c>
      <c r="CH1437">
        <v>0</v>
      </c>
      <c r="CI1437">
        <v>1</v>
      </c>
      <c r="CJ1437">
        <v>0</v>
      </c>
      <c r="CK1437">
        <v>1</v>
      </c>
      <c r="CL1437">
        <v>1</v>
      </c>
      <c r="CM1437">
        <v>0</v>
      </c>
      <c r="CN1437">
        <v>0</v>
      </c>
      <c r="CO1437">
        <v>0</v>
      </c>
      <c r="CP1437" s="17">
        <v>0</v>
      </c>
      <c r="CQ1437">
        <v>1.02</v>
      </c>
      <c r="CR1437">
        <v>494</v>
      </c>
      <c r="CS1437">
        <v>1</v>
      </c>
      <c r="CT1437">
        <v>0</v>
      </c>
      <c r="CU1437">
        <v>29</v>
      </c>
      <c r="DA1437" s="33" t="s">
        <v>85</v>
      </c>
    </row>
    <row r="1438" spans="1:105" x14ac:dyDescent="0.25">
      <c r="A1438">
        <v>1437</v>
      </c>
      <c r="B1438">
        <v>89</v>
      </c>
      <c r="C1438" s="24" t="s">
        <v>4197</v>
      </c>
      <c r="D1438" s="12">
        <v>5.2634437270888226</v>
      </c>
      <c r="E1438" s="13">
        <v>0.43862031059073531</v>
      </c>
      <c r="F1438" s="7">
        <v>12</v>
      </c>
      <c r="G1438" s="7">
        <f t="shared" si="244"/>
        <v>4.824823416498087</v>
      </c>
      <c r="H1438" s="15">
        <f t="shared" si="245"/>
        <v>5.7020640376795582</v>
      </c>
      <c r="I1438" s="11">
        <f>IFERROR(F1438/SQRT(F1438^2+U1438), "X")</f>
        <v>0.14769860031110146</v>
      </c>
      <c r="J1438" s="32">
        <f>IFERROR(SQRT((1-I1438^2)/U1438), "X")</f>
        <v>1.230821669259179E-2</v>
      </c>
      <c r="K1438" s="32">
        <f t="shared" si="246"/>
        <v>81.24653838779841</v>
      </c>
      <c r="L1438" s="8">
        <v>0</v>
      </c>
      <c r="M1438" s="9">
        <v>1</v>
      </c>
      <c r="N1438" s="8">
        <v>0</v>
      </c>
      <c r="O1438" s="9">
        <v>0</v>
      </c>
      <c r="P1438" s="9">
        <v>0</v>
      </c>
      <c r="Q1438" s="9">
        <v>1</v>
      </c>
      <c r="R1438" s="9">
        <v>0</v>
      </c>
      <c r="S1438" s="8">
        <v>6476</v>
      </c>
      <c r="T1438" s="9">
        <v>18</v>
      </c>
      <c r="U1438" s="9">
        <f t="shared" si="247"/>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43"/>
        <v>0.64149999999999996</v>
      </c>
      <c r="AN1438" s="42">
        <v>0.35249999999999998</v>
      </c>
      <c r="AO1438" s="41" t="s">
        <v>98</v>
      </c>
      <c r="AP1438" s="17" t="s">
        <v>98</v>
      </c>
      <c r="AQ1438">
        <v>0.49149999999999999</v>
      </c>
      <c r="AR1438" s="39">
        <f t="shared" si="2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v>0</v>
      </c>
      <c r="BU1438" s="17">
        <v>0</v>
      </c>
      <c r="BV1438">
        <v>1</v>
      </c>
      <c r="BW1438">
        <v>0</v>
      </c>
      <c r="BX1438">
        <v>0</v>
      </c>
      <c r="BY1438" s="17">
        <v>0</v>
      </c>
      <c r="BZ1438">
        <v>0</v>
      </c>
      <c r="CA1438">
        <v>0</v>
      </c>
      <c r="CB1438">
        <v>0</v>
      </c>
      <c r="CC1438">
        <v>0</v>
      </c>
      <c r="CD1438" s="17">
        <v>0</v>
      </c>
      <c r="CE1438">
        <v>0</v>
      </c>
      <c r="CF1438">
        <v>0</v>
      </c>
      <c r="CG1438">
        <v>1</v>
      </c>
      <c r="CH1438">
        <v>0</v>
      </c>
      <c r="CI1438">
        <v>1</v>
      </c>
      <c r="CJ1438">
        <v>0</v>
      </c>
      <c r="CK1438">
        <v>1</v>
      </c>
      <c r="CL1438">
        <v>1</v>
      </c>
      <c r="CM1438">
        <v>0</v>
      </c>
      <c r="CN1438">
        <v>0</v>
      </c>
      <c r="CO1438">
        <v>0</v>
      </c>
      <c r="CP1438" s="17">
        <v>0</v>
      </c>
      <c r="CQ1438">
        <v>1.02</v>
      </c>
      <c r="CR1438">
        <v>494</v>
      </c>
      <c r="CS1438">
        <v>1</v>
      </c>
      <c r="CT1438">
        <v>0</v>
      </c>
      <c r="CU1438">
        <v>29</v>
      </c>
      <c r="DA1438" s="33" t="s">
        <v>85</v>
      </c>
    </row>
    <row r="1439" spans="1:105" x14ac:dyDescent="0.25">
      <c r="A1439">
        <v>1438</v>
      </c>
      <c r="B1439">
        <v>90</v>
      </c>
      <c r="C1439" s="24" t="s">
        <v>4207</v>
      </c>
      <c r="D1439" s="12">
        <v>7.6568622986941781</v>
      </c>
      <c r="E1439" s="13">
        <v>1.4446909997536179</v>
      </c>
      <c r="F1439" s="7">
        <v>5.3000000000000007</v>
      </c>
      <c r="G1439" s="7">
        <f t="shared" si="244"/>
        <v>6.21217129894056</v>
      </c>
      <c r="H1439" s="15">
        <f t="shared" si="245"/>
        <v>9.1015532984477954</v>
      </c>
      <c r="I1439" s="11">
        <f>IFERROR(F1439/SQRT(F1439^2+U1439), "X")</f>
        <v>0.13350125944584387</v>
      </c>
      <c r="J1439" s="32">
        <f>IFERROR(SQRT((1-I1439^2)/U1439), "X")</f>
        <v>2.5188916876574308E-2</v>
      </c>
      <c r="K1439" s="32">
        <f t="shared" si="246"/>
        <v>39.699999999999996</v>
      </c>
      <c r="L1439" s="8">
        <v>1</v>
      </c>
      <c r="M1439" s="9">
        <v>0</v>
      </c>
      <c r="N1439" s="8">
        <v>0</v>
      </c>
      <c r="O1439" s="9">
        <v>0</v>
      </c>
      <c r="P1439" s="9">
        <v>0</v>
      </c>
      <c r="Q1439" s="9">
        <v>1</v>
      </c>
      <c r="R1439" s="9">
        <v>0</v>
      </c>
      <c r="S1439" s="8">
        <v>1566</v>
      </c>
      <c r="T1439" s="9">
        <v>17</v>
      </c>
      <c r="U1439" s="9">
        <f t="shared" si="247"/>
        <v>1548</v>
      </c>
      <c r="V1439" s="9">
        <f>COUNTIF(B:B,B1439)</f>
        <v>18</v>
      </c>
      <c r="W1439" s="7">
        <v>13</v>
      </c>
      <c r="X1439" s="7">
        <f t="shared" ref="X1439:X1447" si="2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50">1-AM1439-AL1439-AK1439</f>
        <v>0.61099999999999999</v>
      </c>
      <c r="AO1439" s="41">
        <v>1</v>
      </c>
      <c r="AP1439" s="17">
        <v>0</v>
      </c>
      <c r="AQ1439">
        <v>1</v>
      </c>
      <c r="AR1439" s="39">
        <f t="shared" si="2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v>0</v>
      </c>
      <c r="BU1439" s="17">
        <v>0</v>
      </c>
      <c r="BV1439">
        <v>0</v>
      </c>
      <c r="BW1439">
        <v>0</v>
      </c>
      <c r="BX1439">
        <v>0</v>
      </c>
      <c r="BY1439" s="17">
        <v>1</v>
      </c>
      <c r="BZ1439">
        <v>0</v>
      </c>
      <c r="CA1439">
        <v>0</v>
      </c>
      <c r="CB1439">
        <v>0</v>
      </c>
      <c r="CC1439">
        <v>0</v>
      </c>
      <c r="CD1439" s="17">
        <v>0</v>
      </c>
      <c r="CE1439">
        <v>0</v>
      </c>
      <c r="CF1439">
        <v>0</v>
      </c>
      <c r="CG1439">
        <v>1</v>
      </c>
      <c r="CH1439">
        <v>0</v>
      </c>
      <c r="CI1439">
        <v>1</v>
      </c>
      <c r="CJ1439">
        <v>0</v>
      </c>
      <c r="CK1439">
        <v>0</v>
      </c>
      <c r="CL1439">
        <v>0</v>
      </c>
      <c r="CM1439">
        <v>0</v>
      </c>
      <c r="CN1439">
        <v>0</v>
      </c>
      <c r="CO1439">
        <v>0</v>
      </c>
      <c r="CP1439" s="17">
        <v>0</v>
      </c>
      <c r="CQ1439">
        <v>0.186</v>
      </c>
      <c r="CR1439">
        <v>101</v>
      </c>
      <c r="CS1439">
        <v>1</v>
      </c>
      <c r="CT1439">
        <v>0</v>
      </c>
      <c r="CU1439">
        <v>21</v>
      </c>
      <c r="DA1439" s="33" t="s">
        <v>85</v>
      </c>
    </row>
    <row r="1440" spans="1:105" x14ac:dyDescent="0.25">
      <c r="A1440">
        <v>1439</v>
      </c>
      <c r="B1440">
        <v>90</v>
      </c>
      <c r="C1440" s="24" t="s">
        <v>4207</v>
      </c>
      <c r="D1440" s="12">
        <v>7.9704382534185436</v>
      </c>
      <c r="E1440" s="13">
        <v>0.73265866953429526</v>
      </c>
      <c r="F1440" s="7">
        <v>10.878787878787881</v>
      </c>
      <c r="G1440" s="7">
        <f t="shared" si="244"/>
        <v>7.2377795838842482</v>
      </c>
      <c r="H1440" s="15">
        <f t="shared" si="245"/>
        <v>8.7030969229528381</v>
      </c>
      <c r="I1440" s="11">
        <f>IFERROR(F1440/SQRT(F1440^2+U1440), "X")</f>
        <v>0.26650026981793479</v>
      </c>
      <c r="J1440" s="32">
        <f>IFERROR(SQRT((1-I1440^2)/U1440), "X")</f>
        <v>2.4497239286885367E-2</v>
      </c>
      <c r="K1440" s="32">
        <f t="shared" si="246"/>
        <v>40.820926321087597</v>
      </c>
      <c r="L1440" s="8">
        <v>1</v>
      </c>
      <c r="M1440" s="9">
        <v>0</v>
      </c>
      <c r="N1440" s="8">
        <v>0</v>
      </c>
      <c r="O1440" s="9">
        <v>0</v>
      </c>
      <c r="P1440" s="9">
        <v>0</v>
      </c>
      <c r="Q1440" s="9">
        <v>1</v>
      </c>
      <c r="R1440" s="9">
        <v>0</v>
      </c>
      <c r="S1440" s="8">
        <v>1566</v>
      </c>
      <c r="T1440" s="9">
        <v>17</v>
      </c>
      <c r="U1440" s="9">
        <f t="shared" si="247"/>
        <v>1548</v>
      </c>
      <c r="V1440" s="9">
        <f>COUNTIF(B:B,B1440)</f>
        <v>18</v>
      </c>
      <c r="W1440" s="7">
        <v>15</v>
      </c>
      <c r="X1440" s="7">
        <f t="shared" si="2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50"/>
        <v>0.61099999999999999</v>
      </c>
      <c r="AO1440" s="41">
        <v>1</v>
      </c>
      <c r="AP1440" s="17">
        <v>0</v>
      </c>
      <c r="AQ1440">
        <v>1</v>
      </c>
      <c r="AR1440" s="39">
        <f t="shared" si="2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v>0</v>
      </c>
      <c r="BU1440" s="17">
        <v>0</v>
      </c>
      <c r="BV1440">
        <v>0</v>
      </c>
      <c r="BW1440">
        <v>0</v>
      </c>
      <c r="BX1440">
        <v>0</v>
      </c>
      <c r="BY1440" s="17">
        <v>1</v>
      </c>
      <c r="BZ1440">
        <v>0</v>
      </c>
      <c r="CA1440">
        <v>0</v>
      </c>
      <c r="CB1440">
        <v>0</v>
      </c>
      <c r="CC1440">
        <v>0</v>
      </c>
      <c r="CD1440" s="17">
        <v>0</v>
      </c>
      <c r="CE1440">
        <v>0</v>
      </c>
      <c r="CF1440">
        <v>0</v>
      </c>
      <c r="CG1440">
        <v>1</v>
      </c>
      <c r="CH1440">
        <v>0</v>
      </c>
      <c r="CI1440">
        <v>1</v>
      </c>
      <c r="CJ1440">
        <v>0</v>
      </c>
      <c r="CK1440">
        <v>0</v>
      </c>
      <c r="CL1440">
        <v>0</v>
      </c>
      <c r="CM1440">
        <v>0</v>
      </c>
      <c r="CN1440">
        <v>0</v>
      </c>
      <c r="CO1440">
        <v>0</v>
      </c>
      <c r="CP1440" s="17">
        <v>0</v>
      </c>
      <c r="CQ1440">
        <v>0.186</v>
      </c>
      <c r="CR1440">
        <v>101</v>
      </c>
      <c r="CS1440">
        <v>1</v>
      </c>
      <c r="CT1440">
        <v>0</v>
      </c>
      <c r="CU1440">
        <v>21</v>
      </c>
      <c r="DA1440" s="33" t="s">
        <v>85</v>
      </c>
    </row>
    <row r="1441" spans="1:105" x14ac:dyDescent="0.25">
      <c r="A1441">
        <v>1440</v>
      </c>
      <c r="B1441">
        <v>90</v>
      </c>
      <c r="C1441" s="24" t="s">
        <v>4207</v>
      </c>
      <c r="D1441" s="12">
        <v>7.2512696422972533</v>
      </c>
      <c r="E1441" s="13">
        <v>0.77791398461426475</v>
      </c>
      <c r="F1441" s="7">
        <v>9.3214285714285712</v>
      </c>
      <c r="G1441" s="7">
        <f t="shared" si="244"/>
        <v>6.4733556576829887</v>
      </c>
      <c r="H1441" s="15">
        <f t="shared" si="245"/>
        <v>8.029183626911518</v>
      </c>
      <c r="I1441" s="11">
        <f>IFERROR(F1441/SQRT(F1441^2+U1441), "X")</f>
        <v>0.23053577839832154</v>
      </c>
      <c r="J1441" s="32">
        <f>IFERROR(SQRT((1-I1441^2)/U1441), "X")</f>
        <v>2.4731807644264379E-2</v>
      </c>
      <c r="K1441" s="32">
        <f t="shared" si="246"/>
        <v>40.433761024819901</v>
      </c>
      <c r="L1441" s="8">
        <v>1</v>
      </c>
      <c r="M1441" s="9">
        <v>0</v>
      </c>
      <c r="N1441" s="8">
        <v>0</v>
      </c>
      <c r="O1441" s="9">
        <v>0</v>
      </c>
      <c r="P1441" s="9">
        <v>0</v>
      </c>
      <c r="Q1441" s="9">
        <v>1</v>
      </c>
      <c r="R1441" s="9">
        <v>0</v>
      </c>
      <c r="S1441" s="8">
        <v>1566</v>
      </c>
      <c r="T1441" s="9">
        <v>17</v>
      </c>
      <c r="U1441" s="9">
        <f t="shared" si="247"/>
        <v>1548</v>
      </c>
      <c r="V1441" s="9">
        <f>COUNTIF(B:B,B1441)</f>
        <v>18</v>
      </c>
      <c r="W1441" s="7">
        <v>17</v>
      </c>
      <c r="X1441" s="7">
        <f t="shared" si="2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50"/>
        <v>0.61099999999999999</v>
      </c>
      <c r="AO1441" s="41">
        <v>1</v>
      </c>
      <c r="AP1441" s="17">
        <v>0</v>
      </c>
      <c r="AQ1441">
        <v>1</v>
      </c>
      <c r="AR1441" s="39">
        <f t="shared" si="2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v>0</v>
      </c>
      <c r="BU1441" s="17">
        <v>0</v>
      </c>
      <c r="BV1441">
        <v>0</v>
      </c>
      <c r="BW1441">
        <v>0</v>
      </c>
      <c r="BX1441">
        <v>0</v>
      </c>
      <c r="BY1441" s="17">
        <v>1</v>
      </c>
      <c r="BZ1441">
        <v>0</v>
      </c>
      <c r="CA1441">
        <v>0</v>
      </c>
      <c r="CB1441">
        <v>0</v>
      </c>
      <c r="CC1441">
        <v>0</v>
      </c>
      <c r="CD1441" s="17">
        <v>0</v>
      </c>
      <c r="CE1441">
        <v>0</v>
      </c>
      <c r="CF1441">
        <v>0</v>
      </c>
      <c r="CG1441">
        <v>1</v>
      </c>
      <c r="CH1441">
        <v>0</v>
      </c>
      <c r="CI1441">
        <v>1</v>
      </c>
      <c r="CJ1441">
        <v>0</v>
      </c>
      <c r="CK1441">
        <v>0</v>
      </c>
      <c r="CL1441">
        <v>0</v>
      </c>
      <c r="CM1441">
        <v>0</v>
      </c>
      <c r="CN1441">
        <v>0</v>
      </c>
      <c r="CO1441">
        <v>0</v>
      </c>
      <c r="CP1441" s="17">
        <v>0</v>
      </c>
      <c r="CQ1441">
        <v>0.186</v>
      </c>
      <c r="CR1441">
        <v>101</v>
      </c>
      <c r="CS1441">
        <v>1</v>
      </c>
      <c r="CT1441">
        <v>0</v>
      </c>
      <c r="CU1441">
        <v>21</v>
      </c>
      <c r="DA1441" s="33" t="s">
        <v>85</v>
      </c>
    </row>
    <row r="1442" spans="1:105" x14ac:dyDescent="0.25">
      <c r="A1442">
        <v>1441</v>
      </c>
      <c r="B1442">
        <v>90</v>
      </c>
      <c r="C1442" s="24" t="s">
        <v>4207</v>
      </c>
      <c r="D1442" s="12">
        <v>10.905365064094161</v>
      </c>
      <c r="E1442" s="13">
        <v>1.8965852285381151</v>
      </c>
      <c r="F1442" s="7">
        <v>5.75</v>
      </c>
      <c r="G1442" s="7">
        <f t="shared" si="244"/>
        <v>9.0087798355560462</v>
      </c>
      <c r="H1442" s="15">
        <f t="shared" si="245"/>
        <v>12.801950292632275</v>
      </c>
      <c r="I1442" s="11">
        <f>IFERROR(F1442/SQRT(F1442^2+U1442), "X")</f>
        <v>0.14488350667597027</v>
      </c>
      <c r="J1442" s="32">
        <f>IFERROR(SQRT((1-I1442^2)/U1442), "X")</f>
        <v>2.5197131595820918E-2</v>
      </c>
      <c r="K1442" s="32">
        <f t="shared" si="246"/>
        <v>39.687057084142687</v>
      </c>
      <c r="L1442" s="8">
        <v>1</v>
      </c>
      <c r="M1442" s="9">
        <v>0</v>
      </c>
      <c r="N1442" s="8">
        <v>0</v>
      </c>
      <c r="O1442" s="9">
        <v>0</v>
      </c>
      <c r="P1442" s="9">
        <v>0</v>
      </c>
      <c r="Q1442" s="9">
        <v>1</v>
      </c>
      <c r="R1442" s="9">
        <v>0</v>
      </c>
      <c r="S1442" s="8">
        <v>1566</v>
      </c>
      <c r="T1442" s="9">
        <v>23</v>
      </c>
      <c r="U1442" s="9">
        <f t="shared" si="247"/>
        <v>1542</v>
      </c>
      <c r="V1442" s="9">
        <f>COUNTIF(B:B,B1442)</f>
        <v>18</v>
      </c>
      <c r="W1442" s="7">
        <v>13</v>
      </c>
      <c r="X1442" s="7">
        <f t="shared" si="2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50"/>
        <v>0.61099999999999999</v>
      </c>
      <c r="AO1442" s="41">
        <v>1</v>
      </c>
      <c r="AP1442" s="17">
        <v>0</v>
      </c>
      <c r="AQ1442">
        <v>1</v>
      </c>
      <c r="AR1442" s="39">
        <f t="shared" si="2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v>0</v>
      </c>
      <c r="BU1442" s="17">
        <v>0</v>
      </c>
      <c r="BV1442">
        <v>0</v>
      </c>
      <c r="BW1442">
        <v>0</v>
      </c>
      <c r="BX1442">
        <v>0</v>
      </c>
      <c r="BY1442" s="17">
        <v>1</v>
      </c>
      <c r="BZ1442">
        <v>0</v>
      </c>
      <c r="CA1442">
        <v>0</v>
      </c>
      <c r="CB1442">
        <v>0</v>
      </c>
      <c r="CC1442">
        <v>0</v>
      </c>
      <c r="CD1442" s="17">
        <v>0</v>
      </c>
      <c r="CE1442">
        <v>0</v>
      </c>
      <c r="CF1442">
        <v>0</v>
      </c>
      <c r="CG1442">
        <v>1</v>
      </c>
      <c r="CH1442">
        <v>0</v>
      </c>
      <c r="CI1442">
        <v>1</v>
      </c>
      <c r="CJ1442">
        <v>0</v>
      </c>
      <c r="CK1442">
        <v>0</v>
      </c>
      <c r="CL1442">
        <v>0</v>
      </c>
      <c r="CM1442">
        <v>0</v>
      </c>
      <c r="CN1442">
        <v>0</v>
      </c>
      <c r="CO1442">
        <v>0</v>
      </c>
      <c r="CP1442" s="17">
        <v>0</v>
      </c>
      <c r="CQ1442">
        <v>0.186</v>
      </c>
      <c r="CR1442">
        <v>101</v>
      </c>
      <c r="CS1442">
        <v>1</v>
      </c>
      <c r="CT1442">
        <v>0</v>
      </c>
      <c r="CU1442">
        <v>21</v>
      </c>
      <c r="DA1442" s="33" t="s">
        <v>85</v>
      </c>
    </row>
    <row r="1443" spans="1:105" x14ac:dyDescent="0.25">
      <c r="A1443">
        <v>1442</v>
      </c>
      <c r="B1443">
        <v>90</v>
      </c>
      <c r="C1443" s="24" t="s">
        <v>4207</v>
      </c>
      <c r="D1443" s="12">
        <v>9.046656055817671</v>
      </c>
      <c r="E1443" s="13">
        <v>0.78666574398414535</v>
      </c>
      <c r="F1443" s="7">
        <v>11.5</v>
      </c>
      <c r="G1443" s="7">
        <f t="shared" si="244"/>
        <v>8.2599903118335263</v>
      </c>
      <c r="H1443" s="15">
        <f t="shared" si="245"/>
        <v>9.8333217998018156</v>
      </c>
      <c r="I1443" s="11">
        <f>IFERROR(F1443/SQRT(F1443^2+U1443), "X")</f>
        <v>0.28105265129997881</v>
      </c>
      <c r="J1443" s="32">
        <f>IFERROR(SQRT((1-I1443^2)/U1443), "X")</f>
        <v>2.4439360982606857E-2</v>
      </c>
      <c r="K1443" s="32">
        <f t="shared" si="246"/>
        <v>40.917600125129525</v>
      </c>
      <c r="L1443" s="8">
        <v>1</v>
      </c>
      <c r="M1443" s="9">
        <v>0</v>
      </c>
      <c r="N1443" s="8">
        <v>0</v>
      </c>
      <c r="O1443" s="9">
        <v>0</v>
      </c>
      <c r="P1443" s="9">
        <v>0</v>
      </c>
      <c r="Q1443" s="9">
        <v>1</v>
      </c>
      <c r="R1443" s="9">
        <v>0</v>
      </c>
      <c r="S1443" s="8">
        <v>1566</v>
      </c>
      <c r="T1443" s="9">
        <v>23</v>
      </c>
      <c r="U1443" s="9">
        <f t="shared" si="247"/>
        <v>1542</v>
      </c>
      <c r="V1443" s="9">
        <f>COUNTIF(B:B,B1443)</f>
        <v>18</v>
      </c>
      <c r="W1443" s="7">
        <v>15</v>
      </c>
      <c r="X1443" s="7">
        <f t="shared" si="2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50"/>
        <v>0.61099999999999999</v>
      </c>
      <c r="AO1443" s="41">
        <v>1</v>
      </c>
      <c r="AP1443" s="17">
        <v>0</v>
      </c>
      <c r="AQ1443">
        <v>1</v>
      </c>
      <c r="AR1443" s="39">
        <f t="shared" si="2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v>0</v>
      </c>
      <c r="BU1443" s="17">
        <v>0</v>
      </c>
      <c r="BV1443">
        <v>0</v>
      </c>
      <c r="BW1443">
        <v>0</v>
      </c>
      <c r="BX1443">
        <v>0</v>
      </c>
      <c r="BY1443" s="17">
        <v>1</v>
      </c>
      <c r="BZ1443">
        <v>0</v>
      </c>
      <c r="CA1443">
        <v>0</v>
      </c>
      <c r="CB1443">
        <v>0</v>
      </c>
      <c r="CC1443">
        <v>0</v>
      </c>
      <c r="CD1443" s="17">
        <v>0</v>
      </c>
      <c r="CE1443">
        <v>0</v>
      </c>
      <c r="CF1443">
        <v>0</v>
      </c>
      <c r="CG1443">
        <v>1</v>
      </c>
      <c r="CH1443">
        <v>0</v>
      </c>
      <c r="CI1443">
        <v>1</v>
      </c>
      <c r="CJ1443">
        <v>0</v>
      </c>
      <c r="CK1443">
        <v>0</v>
      </c>
      <c r="CL1443">
        <v>0</v>
      </c>
      <c r="CM1443">
        <v>0</v>
      </c>
      <c r="CN1443">
        <v>0</v>
      </c>
      <c r="CO1443">
        <v>0</v>
      </c>
      <c r="CP1443" s="17">
        <v>0</v>
      </c>
      <c r="CQ1443">
        <v>0.186</v>
      </c>
      <c r="CR1443">
        <v>101</v>
      </c>
      <c r="CS1443">
        <v>1</v>
      </c>
      <c r="CT1443">
        <v>0</v>
      </c>
      <c r="CU1443">
        <v>21</v>
      </c>
      <c r="DA1443" s="33" t="s">
        <v>85</v>
      </c>
    </row>
    <row r="1444" spans="1:105" x14ac:dyDescent="0.25">
      <c r="A1444">
        <v>1443</v>
      </c>
      <c r="B1444">
        <v>90</v>
      </c>
      <c r="C1444" s="24" t="s">
        <v>4207</v>
      </c>
      <c r="D1444" s="12">
        <v>7.9218830688083894</v>
      </c>
      <c r="E1444" s="13">
        <v>0.79218830688083897</v>
      </c>
      <c r="F1444" s="7">
        <v>9.9999999999999982</v>
      </c>
      <c r="G1444" s="7">
        <f t="shared" si="244"/>
        <v>7.1296947619275501</v>
      </c>
      <c r="H1444" s="15">
        <f t="shared" si="245"/>
        <v>8.7140713756892278</v>
      </c>
      <c r="I1444" s="11">
        <f>IFERROR(F1444/SQRT(F1444^2+U1444), "X")</f>
        <v>0.24678196820164194</v>
      </c>
      <c r="J1444" s="32">
        <f>IFERROR(SQRT((1-I1444^2)/U1444), "X")</f>
        <v>2.4678196820164203E-2</v>
      </c>
      <c r="K1444" s="32">
        <f t="shared" si="246"/>
        <v>40.521599178709614</v>
      </c>
      <c r="L1444" s="8">
        <v>1</v>
      </c>
      <c r="M1444" s="9">
        <v>0</v>
      </c>
      <c r="N1444" s="8">
        <v>0</v>
      </c>
      <c r="O1444" s="9">
        <v>0</v>
      </c>
      <c r="P1444" s="9">
        <v>0</v>
      </c>
      <c r="Q1444" s="9">
        <v>1</v>
      </c>
      <c r="R1444" s="9">
        <v>0</v>
      </c>
      <c r="S1444" s="8">
        <v>1566</v>
      </c>
      <c r="T1444" s="9">
        <v>23</v>
      </c>
      <c r="U1444" s="9">
        <f t="shared" si="247"/>
        <v>1542</v>
      </c>
      <c r="V1444" s="9">
        <f>COUNTIF(B:B,B1444)</f>
        <v>18</v>
      </c>
      <c r="W1444" s="7">
        <v>17</v>
      </c>
      <c r="X1444" s="7">
        <f t="shared" si="2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50"/>
        <v>0.61099999999999999</v>
      </c>
      <c r="AO1444" s="41">
        <v>1</v>
      </c>
      <c r="AP1444" s="17">
        <v>0</v>
      </c>
      <c r="AQ1444">
        <v>1</v>
      </c>
      <c r="AR1444" s="39">
        <f t="shared" si="2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v>0</v>
      </c>
      <c r="BU1444" s="17">
        <v>0</v>
      </c>
      <c r="BV1444">
        <v>0</v>
      </c>
      <c r="BW1444">
        <v>0</v>
      </c>
      <c r="BX1444">
        <v>0</v>
      </c>
      <c r="BY1444" s="17">
        <v>1</v>
      </c>
      <c r="BZ1444">
        <v>0</v>
      </c>
      <c r="CA1444">
        <v>0</v>
      </c>
      <c r="CB1444">
        <v>0</v>
      </c>
      <c r="CC1444">
        <v>0</v>
      </c>
      <c r="CD1444" s="17">
        <v>0</v>
      </c>
      <c r="CE1444">
        <v>0</v>
      </c>
      <c r="CF1444">
        <v>0</v>
      </c>
      <c r="CG1444">
        <v>1</v>
      </c>
      <c r="CH1444">
        <v>0</v>
      </c>
      <c r="CI1444">
        <v>1</v>
      </c>
      <c r="CJ1444">
        <v>0</v>
      </c>
      <c r="CK1444">
        <v>0</v>
      </c>
      <c r="CL1444">
        <v>0</v>
      </c>
      <c r="CM1444">
        <v>0</v>
      </c>
      <c r="CN1444">
        <v>0</v>
      </c>
      <c r="CO1444">
        <v>0</v>
      </c>
      <c r="CP1444" s="17">
        <v>0</v>
      </c>
      <c r="CQ1444">
        <v>0.186</v>
      </c>
      <c r="CR1444">
        <v>101</v>
      </c>
      <c r="CS1444">
        <v>1</v>
      </c>
      <c r="CT1444">
        <v>0</v>
      </c>
      <c r="CU1444">
        <v>21</v>
      </c>
      <c r="DA1444" s="33" t="s">
        <v>85</v>
      </c>
    </row>
    <row r="1445" spans="1:105" x14ac:dyDescent="0.25">
      <c r="A1445">
        <v>1444</v>
      </c>
      <c r="B1445">
        <v>90</v>
      </c>
      <c r="C1445" s="24" t="s">
        <v>4207</v>
      </c>
      <c r="D1445" s="12">
        <v>7.2846680565308084</v>
      </c>
      <c r="E1445" s="13">
        <v>2.7980844190648129</v>
      </c>
      <c r="F1445" s="7">
        <v>2.603448275862069</v>
      </c>
      <c r="G1445" s="7">
        <f t="shared" si="244"/>
        <v>4.486583637465996</v>
      </c>
      <c r="H1445" s="15">
        <f t="shared" si="245"/>
        <v>10.082752475595621</v>
      </c>
      <c r="I1445" s="11">
        <f>IFERROR(F1445/SQRT(F1445^2+U1445), "X")</f>
        <v>6.6325254849382717E-2</v>
      </c>
      <c r="J1445" s="32">
        <f>IFERROR(SQRT((1-I1445^2)/U1445), "X")</f>
        <v>2.5475925703736413E-2</v>
      </c>
      <c r="K1445" s="32">
        <f t="shared" si="246"/>
        <v>39.252744399915386</v>
      </c>
      <c r="L1445" s="8">
        <v>1</v>
      </c>
      <c r="M1445" s="9">
        <v>0</v>
      </c>
      <c r="N1445" s="8">
        <v>0</v>
      </c>
      <c r="O1445" s="9">
        <v>0</v>
      </c>
      <c r="P1445" s="9">
        <v>0</v>
      </c>
      <c r="Q1445" s="9">
        <v>1</v>
      </c>
      <c r="R1445" s="9">
        <v>0</v>
      </c>
      <c r="S1445" s="8">
        <v>1566</v>
      </c>
      <c r="T1445" s="9">
        <v>31</v>
      </c>
      <c r="U1445" s="9">
        <f t="shared" si="247"/>
        <v>1534</v>
      </c>
      <c r="V1445" s="9">
        <f>COUNTIF(B:B,B1445)</f>
        <v>18</v>
      </c>
      <c r="W1445" s="7">
        <v>13</v>
      </c>
      <c r="X1445" s="7">
        <f t="shared" si="2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50"/>
        <v>0.61099999999999999</v>
      </c>
      <c r="AO1445" s="41">
        <v>1</v>
      </c>
      <c r="AP1445" s="17">
        <v>0</v>
      </c>
      <c r="AQ1445">
        <v>1</v>
      </c>
      <c r="AR1445" s="39">
        <f t="shared" si="2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v>0</v>
      </c>
      <c r="BU1445" s="17">
        <v>0</v>
      </c>
      <c r="BV1445">
        <v>0</v>
      </c>
      <c r="BW1445">
        <v>0</v>
      </c>
      <c r="BX1445">
        <v>0</v>
      </c>
      <c r="BY1445" s="17">
        <v>1</v>
      </c>
      <c r="BZ1445">
        <v>0</v>
      </c>
      <c r="CA1445">
        <v>0</v>
      </c>
      <c r="CB1445">
        <v>0</v>
      </c>
      <c r="CC1445">
        <v>0</v>
      </c>
      <c r="CD1445" s="17">
        <v>0</v>
      </c>
      <c r="CE1445">
        <v>0</v>
      </c>
      <c r="CF1445">
        <v>0</v>
      </c>
      <c r="CG1445">
        <v>1</v>
      </c>
      <c r="CH1445">
        <v>0</v>
      </c>
      <c r="CI1445">
        <v>1</v>
      </c>
      <c r="CJ1445">
        <v>0</v>
      </c>
      <c r="CK1445">
        <v>0</v>
      </c>
      <c r="CL1445">
        <v>0</v>
      </c>
      <c r="CM1445">
        <v>0</v>
      </c>
      <c r="CN1445">
        <v>0</v>
      </c>
      <c r="CO1445">
        <v>0</v>
      </c>
      <c r="CP1445" s="17">
        <v>0</v>
      </c>
      <c r="CQ1445">
        <v>0.186</v>
      </c>
      <c r="CR1445">
        <v>101</v>
      </c>
      <c r="CS1445">
        <v>1</v>
      </c>
      <c r="CT1445">
        <v>0</v>
      </c>
      <c r="CU1445">
        <v>21</v>
      </c>
      <c r="DA1445" s="33" t="s">
        <v>85</v>
      </c>
    </row>
    <row r="1446" spans="1:105" x14ac:dyDescent="0.25">
      <c r="A1446">
        <v>1445</v>
      </c>
      <c r="B1446">
        <v>90</v>
      </c>
      <c r="C1446" s="24" t="s">
        <v>4207</v>
      </c>
      <c r="D1446" s="12">
        <v>7.2279155884504176</v>
      </c>
      <c r="E1446" s="13">
        <v>1.3019226836339259</v>
      </c>
      <c r="F1446" s="7">
        <v>5.5517241379310347</v>
      </c>
      <c r="G1446" s="7">
        <f t="shared" si="244"/>
        <v>5.9259929048164919</v>
      </c>
      <c r="H1446" s="15">
        <f t="shared" si="245"/>
        <v>8.5298382720843442</v>
      </c>
      <c r="I1446" s="11">
        <f>IFERROR(F1446/SQRT(F1446^2+U1446), "X")</f>
        <v>0.14034451897206907</v>
      </c>
      <c r="J1446" s="32">
        <f>IFERROR(SQRT((1-I1446^2)/U1446), "X")</f>
        <v>2.5279447516708096E-2</v>
      </c>
      <c r="K1446" s="32">
        <f t="shared" si="246"/>
        <v>39.55782654423377</v>
      </c>
      <c r="L1446" s="8">
        <v>1</v>
      </c>
      <c r="M1446" s="9">
        <v>0</v>
      </c>
      <c r="N1446" s="8">
        <v>0</v>
      </c>
      <c r="O1446" s="9">
        <v>0</v>
      </c>
      <c r="P1446" s="9">
        <v>0</v>
      </c>
      <c r="Q1446" s="9">
        <v>1</v>
      </c>
      <c r="R1446" s="9">
        <v>0</v>
      </c>
      <c r="S1446" s="8">
        <v>1566</v>
      </c>
      <c r="T1446" s="9">
        <v>31</v>
      </c>
      <c r="U1446" s="9">
        <f t="shared" si="247"/>
        <v>1534</v>
      </c>
      <c r="V1446" s="9">
        <f>COUNTIF(B:B,B1446)</f>
        <v>18</v>
      </c>
      <c r="W1446" s="7">
        <v>15</v>
      </c>
      <c r="X1446" s="7">
        <f t="shared" si="2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50"/>
        <v>0.61099999999999999</v>
      </c>
      <c r="AO1446" s="41">
        <v>1</v>
      </c>
      <c r="AP1446" s="17">
        <v>0</v>
      </c>
      <c r="AQ1446">
        <v>1</v>
      </c>
      <c r="AR1446" s="39">
        <f t="shared" si="2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v>0</v>
      </c>
      <c r="BU1446" s="17">
        <v>0</v>
      </c>
      <c r="BV1446">
        <v>0</v>
      </c>
      <c r="BW1446">
        <v>0</v>
      </c>
      <c r="BX1446">
        <v>0</v>
      </c>
      <c r="BY1446" s="17">
        <v>1</v>
      </c>
      <c r="BZ1446">
        <v>0</v>
      </c>
      <c r="CA1446">
        <v>0</v>
      </c>
      <c r="CB1446">
        <v>0</v>
      </c>
      <c r="CC1446">
        <v>0</v>
      </c>
      <c r="CD1446" s="17">
        <v>0</v>
      </c>
      <c r="CE1446">
        <v>0</v>
      </c>
      <c r="CF1446">
        <v>0</v>
      </c>
      <c r="CG1446">
        <v>1</v>
      </c>
      <c r="CH1446">
        <v>0</v>
      </c>
      <c r="CI1446">
        <v>1</v>
      </c>
      <c r="CJ1446">
        <v>0</v>
      </c>
      <c r="CK1446">
        <v>0</v>
      </c>
      <c r="CL1446">
        <v>0</v>
      </c>
      <c r="CM1446">
        <v>0</v>
      </c>
      <c r="CN1446">
        <v>0</v>
      </c>
      <c r="CO1446">
        <v>0</v>
      </c>
      <c r="CP1446" s="17">
        <v>0</v>
      </c>
      <c r="CQ1446">
        <v>0.186</v>
      </c>
      <c r="CR1446">
        <v>101</v>
      </c>
      <c r="CS1446">
        <v>1</v>
      </c>
      <c r="CT1446">
        <v>0</v>
      </c>
      <c r="CU1446">
        <v>21</v>
      </c>
      <c r="DA1446" s="33" t="s">
        <v>85</v>
      </c>
    </row>
    <row r="1447" spans="1:105" x14ac:dyDescent="0.25">
      <c r="A1447">
        <v>1446</v>
      </c>
      <c r="B1447">
        <v>90</v>
      </c>
      <c r="C1447" s="24" t="s">
        <v>4207</v>
      </c>
      <c r="D1447" s="12">
        <v>7.9218830688083894</v>
      </c>
      <c r="E1447" s="13">
        <v>0.77852988779668653</v>
      </c>
      <c r="F1447" s="7">
        <v>10.17543859649123</v>
      </c>
      <c r="G1447" s="7">
        <f t="shared" si="244"/>
        <v>7.1433531810117028</v>
      </c>
      <c r="H1447" s="15">
        <f t="shared" si="245"/>
        <v>8.7004129566050761</v>
      </c>
      <c r="I1447" s="11">
        <f>IFERROR(F1447/SQRT(F1447^2+U1447), "X")</f>
        <v>0.25145324169736732</v>
      </c>
      <c r="J1447" s="32">
        <f>IFERROR(SQRT((1-I1447^2)/U1447), "X")</f>
        <v>2.4711784097844719E-2</v>
      </c>
      <c r="K1447" s="32">
        <f t="shared" si="246"/>
        <v>40.466523826874024</v>
      </c>
      <c r="L1447" s="8">
        <v>1</v>
      </c>
      <c r="M1447" s="9">
        <v>0</v>
      </c>
      <c r="N1447" s="8">
        <v>0</v>
      </c>
      <c r="O1447" s="9">
        <v>0</v>
      </c>
      <c r="P1447" s="9">
        <v>0</v>
      </c>
      <c r="Q1447" s="9">
        <v>1</v>
      </c>
      <c r="R1447" s="9">
        <v>0</v>
      </c>
      <c r="S1447" s="8">
        <v>1566</v>
      </c>
      <c r="T1447" s="9">
        <v>31</v>
      </c>
      <c r="U1447" s="9">
        <f t="shared" si="247"/>
        <v>1534</v>
      </c>
      <c r="V1447" s="9">
        <f>COUNTIF(B:B,B1447)</f>
        <v>18</v>
      </c>
      <c r="W1447" s="7">
        <v>17</v>
      </c>
      <c r="X1447" s="7">
        <f t="shared" si="2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50"/>
        <v>0.61099999999999999</v>
      </c>
      <c r="AO1447" s="41">
        <v>1</v>
      </c>
      <c r="AP1447" s="17">
        <v>0</v>
      </c>
      <c r="AQ1447">
        <v>1</v>
      </c>
      <c r="AR1447" s="39">
        <f t="shared" si="2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v>0</v>
      </c>
      <c r="BU1447" s="17">
        <v>0</v>
      </c>
      <c r="BV1447">
        <v>0</v>
      </c>
      <c r="BW1447">
        <v>0</v>
      </c>
      <c r="BX1447">
        <v>0</v>
      </c>
      <c r="BY1447" s="17">
        <v>1</v>
      </c>
      <c r="BZ1447">
        <v>0</v>
      </c>
      <c r="CA1447">
        <v>0</v>
      </c>
      <c r="CB1447">
        <v>0</v>
      </c>
      <c r="CC1447">
        <v>0</v>
      </c>
      <c r="CD1447" s="17">
        <v>0</v>
      </c>
      <c r="CE1447">
        <v>0</v>
      </c>
      <c r="CF1447">
        <v>0</v>
      </c>
      <c r="CG1447">
        <v>1</v>
      </c>
      <c r="CH1447">
        <v>0</v>
      </c>
      <c r="CI1447">
        <v>1</v>
      </c>
      <c r="CJ1447">
        <v>0</v>
      </c>
      <c r="CK1447">
        <v>0</v>
      </c>
      <c r="CL1447">
        <v>0</v>
      </c>
      <c r="CM1447">
        <v>0</v>
      </c>
      <c r="CN1447">
        <v>0</v>
      </c>
      <c r="CO1447">
        <v>0</v>
      </c>
      <c r="CP1447" s="17">
        <v>0</v>
      </c>
      <c r="CQ1447">
        <v>0.186</v>
      </c>
      <c r="CR1447">
        <v>101</v>
      </c>
      <c r="CS1447">
        <v>1</v>
      </c>
      <c r="CT1447">
        <v>0</v>
      </c>
      <c r="CU1447">
        <v>21</v>
      </c>
      <c r="DA1447" s="33" t="s">
        <v>85</v>
      </c>
    </row>
    <row r="1448" spans="1:105" x14ac:dyDescent="0.25">
      <c r="A1448">
        <v>1447</v>
      </c>
      <c r="B1448">
        <v>90</v>
      </c>
      <c r="C1448" s="24" t="s">
        <v>4207</v>
      </c>
      <c r="D1448" s="12">
        <v>4.833200847823016</v>
      </c>
      <c r="E1448" s="13">
        <v>1.464606317522126</v>
      </c>
      <c r="F1448" s="7">
        <v>3.3</v>
      </c>
      <c r="G1448" s="7">
        <f t="shared" si="244"/>
        <v>3.3685945303008902</v>
      </c>
      <c r="H1448" s="15">
        <f t="shared" si="245"/>
        <v>6.2978071653451417</v>
      </c>
      <c r="I1448" s="11">
        <f>IFERROR(F1448/SQRT(F1448^2+U1448), "X")</f>
        <v>9.278709123312523E-2</v>
      </c>
      <c r="J1448" s="32">
        <f>IFERROR(SQRT((1-I1448^2)/U1448), "X")</f>
        <v>2.8117300373674312E-2</v>
      </c>
      <c r="K1448" s="32">
        <f t="shared" si="246"/>
        <v>35.565292069656898</v>
      </c>
      <c r="L1448" s="8">
        <v>1</v>
      </c>
      <c r="M1448" s="9">
        <v>0</v>
      </c>
      <c r="N1448" s="8">
        <v>0</v>
      </c>
      <c r="O1448" s="9">
        <v>0</v>
      </c>
      <c r="P1448" s="9">
        <v>0</v>
      </c>
      <c r="Q1448" s="9">
        <v>1</v>
      </c>
      <c r="R1448" s="9">
        <v>0</v>
      </c>
      <c r="S1448" s="8">
        <v>1272</v>
      </c>
      <c r="T1448" s="9">
        <v>17</v>
      </c>
      <c r="U1448" s="9">
        <f t="shared" si="247"/>
        <v>1254</v>
      </c>
      <c r="V1448" s="9">
        <f>COUNTIF(B:B,B1448)</f>
        <v>18</v>
      </c>
      <c r="W1448" s="7">
        <v>13</v>
      </c>
      <c r="X1448" s="7">
        <f t="shared" ref="X1448:X1456" si="2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50"/>
        <v>0.70400000000000007</v>
      </c>
      <c r="AO1448" s="41">
        <v>1</v>
      </c>
      <c r="AP1448" s="17">
        <v>0</v>
      </c>
      <c r="AQ1448">
        <v>0</v>
      </c>
      <c r="AR1448" s="39">
        <f t="shared" si="2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v>0</v>
      </c>
      <c r="BU1448" s="17">
        <v>0</v>
      </c>
      <c r="BV1448">
        <v>0</v>
      </c>
      <c r="BW1448">
        <v>0</v>
      </c>
      <c r="BX1448">
        <v>0</v>
      </c>
      <c r="BY1448" s="17">
        <v>1</v>
      </c>
      <c r="BZ1448">
        <v>0</v>
      </c>
      <c r="CA1448">
        <v>0</v>
      </c>
      <c r="CB1448">
        <v>0</v>
      </c>
      <c r="CC1448">
        <v>0</v>
      </c>
      <c r="CD1448" s="17">
        <v>0</v>
      </c>
      <c r="CE1448">
        <v>0</v>
      </c>
      <c r="CF1448">
        <v>0</v>
      </c>
      <c r="CG1448">
        <v>1</v>
      </c>
      <c r="CH1448">
        <v>0</v>
      </c>
      <c r="CI1448">
        <v>1</v>
      </c>
      <c r="CJ1448">
        <v>0</v>
      </c>
      <c r="CK1448">
        <v>0</v>
      </c>
      <c r="CL1448">
        <v>0</v>
      </c>
      <c r="CM1448">
        <v>0</v>
      </c>
      <c r="CN1448">
        <v>0</v>
      </c>
      <c r="CO1448">
        <v>0</v>
      </c>
      <c r="CP1448" s="17">
        <v>0</v>
      </c>
      <c r="CQ1448">
        <v>0.186</v>
      </c>
      <c r="CR1448">
        <v>101</v>
      </c>
      <c r="CS1448">
        <v>1</v>
      </c>
      <c r="CT1448">
        <v>0</v>
      </c>
      <c r="CU1448">
        <v>21</v>
      </c>
      <c r="DA1448" s="33" t="s">
        <v>85</v>
      </c>
    </row>
    <row r="1449" spans="1:105" x14ac:dyDescent="0.25">
      <c r="A1449">
        <v>1448</v>
      </c>
      <c r="B1449">
        <v>90</v>
      </c>
      <c r="C1449" s="24" t="s">
        <v>4207</v>
      </c>
      <c r="D1449" s="12">
        <v>9.046656055817671</v>
      </c>
      <c r="E1449" s="13">
        <v>0.76481391776236352</v>
      </c>
      <c r="F1449" s="7">
        <v>11.828571428571429</v>
      </c>
      <c r="G1449" s="7">
        <f t="shared" si="244"/>
        <v>8.2818421380553069</v>
      </c>
      <c r="H1449" s="15">
        <f t="shared" si="245"/>
        <v>9.811469973580035</v>
      </c>
      <c r="I1449" s="11">
        <f>IFERROR(F1449/SQRT(F1449^2+U1449), "X")</f>
        <v>0.31682112741525387</v>
      </c>
      <c r="J1449" s="32">
        <f>IFERROR(SQRT((1-I1449^2)/U1449), "X")</f>
        <v>2.6784394829791988E-2</v>
      </c>
      <c r="K1449" s="32">
        <f t="shared" si="246"/>
        <v>37.335172452271017</v>
      </c>
      <c r="L1449" s="8">
        <v>1</v>
      </c>
      <c r="M1449" s="9">
        <v>0</v>
      </c>
      <c r="N1449" s="8">
        <v>0</v>
      </c>
      <c r="O1449" s="9">
        <v>0</v>
      </c>
      <c r="P1449" s="9">
        <v>0</v>
      </c>
      <c r="Q1449" s="9">
        <v>1</v>
      </c>
      <c r="R1449" s="9">
        <v>0</v>
      </c>
      <c r="S1449" s="8">
        <v>1272</v>
      </c>
      <c r="T1449" s="9">
        <v>17</v>
      </c>
      <c r="U1449" s="9">
        <f t="shared" si="247"/>
        <v>1254</v>
      </c>
      <c r="V1449" s="9">
        <f>COUNTIF(B:B,B1449)</f>
        <v>18</v>
      </c>
      <c r="W1449" s="7">
        <v>15</v>
      </c>
      <c r="X1449" s="7">
        <f t="shared" si="2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50"/>
        <v>0.70400000000000007</v>
      </c>
      <c r="AO1449" s="41">
        <v>1</v>
      </c>
      <c r="AP1449" s="17">
        <v>0</v>
      </c>
      <c r="AQ1449">
        <v>0</v>
      </c>
      <c r="AR1449" s="39">
        <f t="shared" si="2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v>0</v>
      </c>
      <c r="BU1449" s="17">
        <v>0</v>
      </c>
      <c r="BV1449">
        <v>0</v>
      </c>
      <c r="BW1449">
        <v>0</v>
      </c>
      <c r="BX1449">
        <v>0</v>
      </c>
      <c r="BY1449" s="17">
        <v>1</v>
      </c>
      <c r="BZ1449">
        <v>0</v>
      </c>
      <c r="CA1449">
        <v>0</v>
      </c>
      <c r="CB1449">
        <v>0</v>
      </c>
      <c r="CC1449">
        <v>0</v>
      </c>
      <c r="CD1449" s="17">
        <v>0</v>
      </c>
      <c r="CE1449">
        <v>0</v>
      </c>
      <c r="CF1449">
        <v>0</v>
      </c>
      <c r="CG1449">
        <v>1</v>
      </c>
      <c r="CH1449">
        <v>0</v>
      </c>
      <c r="CI1449">
        <v>1</v>
      </c>
      <c r="CJ1449">
        <v>0</v>
      </c>
      <c r="CK1449">
        <v>0</v>
      </c>
      <c r="CL1449">
        <v>0</v>
      </c>
      <c r="CM1449">
        <v>0</v>
      </c>
      <c r="CN1449">
        <v>0</v>
      </c>
      <c r="CO1449">
        <v>0</v>
      </c>
      <c r="CP1449" s="17">
        <v>0</v>
      </c>
      <c r="CQ1449">
        <v>0.186</v>
      </c>
      <c r="CR1449">
        <v>101</v>
      </c>
      <c r="CS1449">
        <v>1</v>
      </c>
      <c r="CT1449">
        <v>0</v>
      </c>
      <c r="CU1449">
        <v>21</v>
      </c>
      <c r="DA1449" s="33" t="s">
        <v>85</v>
      </c>
    </row>
    <row r="1450" spans="1:105" x14ac:dyDescent="0.25">
      <c r="A1450">
        <v>1449</v>
      </c>
      <c r="B1450">
        <v>90</v>
      </c>
      <c r="C1450" s="24" t="s">
        <v>4207</v>
      </c>
      <c r="D1450" s="12">
        <v>8.2383111716979087</v>
      </c>
      <c r="E1450" s="13">
        <v>0.8400909418507736</v>
      </c>
      <c r="F1450" s="7">
        <v>9.806451612903226</v>
      </c>
      <c r="G1450" s="7">
        <f t="shared" si="244"/>
        <v>7.3982202298471353</v>
      </c>
      <c r="H1450" s="15">
        <f t="shared" si="245"/>
        <v>9.0784021135486821</v>
      </c>
      <c r="I1450" s="11">
        <f>IFERROR(F1450/SQRT(F1450^2+U1450), "X")</f>
        <v>0.26688135059160811</v>
      </c>
      <c r="J1450" s="32">
        <f>IFERROR(SQRT((1-I1450^2)/U1450), "X")</f>
        <v>2.72148745669074E-2</v>
      </c>
      <c r="K1450" s="32">
        <f t="shared" si="246"/>
        <v>36.744611757864753</v>
      </c>
      <c r="L1450" s="8">
        <v>1</v>
      </c>
      <c r="M1450" s="9">
        <v>0</v>
      </c>
      <c r="N1450" s="8">
        <v>0</v>
      </c>
      <c r="O1450" s="9">
        <v>0</v>
      </c>
      <c r="P1450" s="9">
        <v>0</v>
      </c>
      <c r="Q1450" s="9">
        <v>1</v>
      </c>
      <c r="R1450" s="9">
        <v>0</v>
      </c>
      <c r="S1450" s="8">
        <v>1272</v>
      </c>
      <c r="T1450" s="9">
        <v>17</v>
      </c>
      <c r="U1450" s="9">
        <f t="shared" si="247"/>
        <v>1254</v>
      </c>
      <c r="V1450" s="9">
        <f>COUNTIF(B:B,B1450)</f>
        <v>18</v>
      </c>
      <c r="W1450" s="7">
        <v>17</v>
      </c>
      <c r="X1450" s="7">
        <f t="shared" si="2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50"/>
        <v>0.70400000000000007</v>
      </c>
      <c r="AO1450" s="41">
        <v>1</v>
      </c>
      <c r="AP1450" s="17">
        <v>0</v>
      </c>
      <c r="AQ1450">
        <v>0</v>
      </c>
      <c r="AR1450" s="39">
        <f t="shared" si="2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v>0</v>
      </c>
      <c r="BU1450" s="17">
        <v>0</v>
      </c>
      <c r="BV1450">
        <v>0</v>
      </c>
      <c r="BW1450">
        <v>0</v>
      </c>
      <c r="BX1450">
        <v>0</v>
      </c>
      <c r="BY1450" s="17">
        <v>1</v>
      </c>
      <c r="BZ1450">
        <v>0</v>
      </c>
      <c r="CA1450">
        <v>0</v>
      </c>
      <c r="CB1450">
        <v>0</v>
      </c>
      <c r="CC1450">
        <v>0</v>
      </c>
      <c r="CD1450" s="17">
        <v>0</v>
      </c>
      <c r="CE1450">
        <v>0</v>
      </c>
      <c r="CF1450">
        <v>0</v>
      </c>
      <c r="CG1450">
        <v>1</v>
      </c>
      <c r="CH1450">
        <v>0</v>
      </c>
      <c r="CI1450">
        <v>1</v>
      </c>
      <c r="CJ1450">
        <v>0</v>
      </c>
      <c r="CK1450">
        <v>0</v>
      </c>
      <c r="CL1450">
        <v>0</v>
      </c>
      <c r="CM1450">
        <v>0</v>
      </c>
      <c r="CN1450">
        <v>0</v>
      </c>
      <c r="CO1450">
        <v>0</v>
      </c>
      <c r="CP1450" s="17">
        <v>0</v>
      </c>
      <c r="CQ1450">
        <v>0.186</v>
      </c>
      <c r="CR1450">
        <v>101</v>
      </c>
      <c r="CS1450">
        <v>1</v>
      </c>
      <c r="CT1450">
        <v>0</v>
      </c>
      <c r="CU1450">
        <v>21</v>
      </c>
      <c r="DA1450" s="33" t="s">
        <v>85</v>
      </c>
    </row>
    <row r="1451" spans="1:105" x14ac:dyDescent="0.25">
      <c r="A1451">
        <v>1450</v>
      </c>
      <c r="B1451">
        <v>90</v>
      </c>
      <c r="C1451" s="24" t="s">
        <v>4207</v>
      </c>
      <c r="D1451" s="12">
        <v>7.4709263010233951</v>
      </c>
      <c r="E1451" s="13">
        <v>2.024380029954727</v>
      </c>
      <c r="F1451" s="7">
        <v>3.6904761904761898</v>
      </c>
      <c r="G1451" s="7">
        <f t="shared" si="244"/>
        <v>5.4465462710686676</v>
      </c>
      <c r="H1451" s="15">
        <f t="shared" si="245"/>
        <v>9.4953063309781225</v>
      </c>
      <c r="I1451" s="11">
        <f>IFERROR(F1451/SQRT(F1451^2+U1451), "X")</f>
        <v>0.1039006325537985</v>
      </c>
      <c r="J1451" s="32">
        <f>IFERROR(SQRT((1-I1451^2)/U1451), "X")</f>
        <v>2.8153719788771216E-2</v>
      </c>
      <c r="K1451" s="32">
        <f t="shared" si="246"/>
        <v>35.519285107001686</v>
      </c>
      <c r="L1451" s="8">
        <v>1</v>
      </c>
      <c r="M1451" s="9">
        <v>0</v>
      </c>
      <c r="N1451" s="8">
        <v>0</v>
      </c>
      <c r="O1451" s="9">
        <v>0</v>
      </c>
      <c r="P1451" s="9">
        <v>0</v>
      </c>
      <c r="Q1451" s="9">
        <v>1</v>
      </c>
      <c r="R1451" s="9">
        <v>0</v>
      </c>
      <c r="S1451" s="8">
        <v>1272</v>
      </c>
      <c r="T1451" s="9">
        <v>23</v>
      </c>
      <c r="U1451" s="9">
        <f t="shared" si="247"/>
        <v>1248</v>
      </c>
      <c r="V1451" s="9">
        <f>COUNTIF(B:B,B1451)</f>
        <v>18</v>
      </c>
      <c r="W1451" s="7">
        <v>13</v>
      </c>
      <c r="X1451" s="7">
        <f t="shared" si="2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50"/>
        <v>0.70400000000000007</v>
      </c>
      <c r="AO1451" s="41">
        <v>1</v>
      </c>
      <c r="AP1451" s="17">
        <v>0</v>
      </c>
      <c r="AQ1451">
        <v>0</v>
      </c>
      <c r="AR1451" s="39">
        <f t="shared" si="2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v>0</v>
      </c>
      <c r="BU1451" s="17">
        <v>0</v>
      </c>
      <c r="BV1451">
        <v>0</v>
      </c>
      <c r="BW1451">
        <v>0</v>
      </c>
      <c r="BX1451">
        <v>0</v>
      </c>
      <c r="BY1451" s="17">
        <v>1</v>
      </c>
      <c r="BZ1451">
        <v>0</v>
      </c>
      <c r="CA1451">
        <v>0</v>
      </c>
      <c r="CB1451">
        <v>0</v>
      </c>
      <c r="CC1451">
        <v>0</v>
      </c>
      <c r="CD1451" s="17">
        <v>0</v>
      </c>
      <c r="CE1451">
        <v>0</v>
      </c>
      <c r="CF1451">
        <v>0</v>
      </c>
      <c r="CG1451">
        <v>1</v>
      </c>
      <c r="CH1451">
        <v>0</v>
      </c>
      <c r="CI1451">
        <v>1</v>
      </c>
      <c r="CJ1451">
        <v>0</v>
      </c>
      <c r="CK1451">
        <v>0</v>
      </c>
      <c r="CL1451">
        <v>0</v>
      </c>
      <c r="CM1451">
        <v>0</v>
      </c>
      <c r="CN1451">
        <v>0</v>
      </c>
      <c r="CO1451">
        <v>0</v>
      </c>
      <c r="CP1451" s="17">
        <v>0</v>
      </c>
      <c r="CQ1451">
        <v>0.186</v>
      </c>
      <c r="CR1451">
        <v>101</v>
      </c>
      <c r="CS1451">
        <v>1</v>
      </c>
      <c r="CT1451">
        <v>0</v>
      </c>
      <c r="CU1451">
        <v>21</v>
      </c>
      <c r="DA1451" s="33" t="s">
        <v>85</v>
      </c>
    </row>
    <row r="1452" spans="1:105" x14ac:dyDescent="0.25">
      <c r="A1452">
        <v>1451</v>
      </c>
      <c r="B1452">
        <v>90</v>
      </c>
      <c r="C1452" s="24" t="s">
        <v>4207</v>
      </c>
      <c r="D1452" s="12">
        <v>10.241502538451799</v>
      </c>
      <c r="E1452" s="13">
        <v>0.83735555345832313</v>
      </c>
      <c r="F1452" s="7">
        <v>12.23076923076923</v>
      </c>
      <c r="G1452" s="7">
        <f t="shared" si="244"/>
        <v>9.404146984993476</v>
      </c>
      <c r="H1452" s="15">
        <f t="shared" si="245"/>
        <v>11.078858091910122</v>
      </c>
      <c r="I1452" s="11">
        <f>IFERROR(F1452/SQRT(F1452^2+U1452), "X")</f>
        <v>0.3271625715313366</v>
      </c>
      <c r="J1452" s="32">
        <f>IFERROR(SQRT((1-I1452^2)/U1452), "X")</f>
        <v>2.6749141068599849E-2</v>
      </c>
      <c r="K1452" s="32">
        <f t="shared" si="246"/>
        <v>37.384377966957416</v>
      </c>
      <c r="L1452" s="8">
        <v>1</v>
      </c>
      <c r="M1452" s="9">
        <v>0</v>
      </c>
      <c r="N1452" s="8">
        <v>0</v>
      </c>
      <c r="O1452" s="9">
        <v>0</v>
      </c>
      <c r="P1452" s="9">
        <v>0</v>
      </c>
      <c r="Q1452" s="9">
        <v>1</v>
      </c>
      <c r="R1452" s="9">
        <v>0</v>
      </c>
      <c r="S1452" s="8">
        <v>1272</v>
      </c>
      <c r="T1452" s="9">
        <v>23</v>
      </c>
      <c r="U1452" s="9">
        <f t="shared" si="247"/>
        <v>1248</v>
      </c>
      <c r="V1452" s="9">
        <f>COUNTIF(B:B,B1452)</f>
        <v>18</v>
      </c>
      <c r="W1452" s="7">
        <v>15</v>
      </c>
      <c r="X1452" s="7">
        <f t="shared" si="2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50"/>
        <v>0.70400000000000007</v>
      </c>
      <c r="AO1452" s="41">
        <v>1</v>
      </c>
      <c r="AP1452" s="17">
        <v>0</v>
      </c>
      <c r="AQ1452">
        <v>0</v>
      </c>
      <c r="AR1452" s="39">
        <f t="shared" si="2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v>0</v>
      </c>
      <c r="BU1452" s="17">
        <v>0</v>
      </c>
      <c r="BV1452">
        <v>0</v>
      </c>
      <c r="BW1452">
        <v>0</v>
      </c>
      <c r="BX1452">
        <v>0</v>
      </c>
      <c r="BY1452" s="17">
        <v>1</v>
      </c>
      <c r="BZ1452">
        <v>0</v>
      </c>
      <c r="CA1452">
        <v>0</v>
      </c>
      <c r="CB1452">
        <v>0</v>
      </c>
      <c r="CC1452">
        <v>0</v>
      </c>
      <c r="CD1452" s="17">
        <v>0</v>
      </c>
      <c r="CE1452">
        <v>0</v>
      </c>
      <c r="CF1452">
        <v>0</v>
      </c>
      <c r="CG1452">
        <v>1</v>
      </c>
      <c r="CH1452">
        <v>0</v>
      </c>
      <c r="CI1452">
        <v>1</v>
      </c>
      <c r="CJ1452">
        <v>0</v>
      </c>
      <c r="CK1452">
        <v>0</v>
      </c>
      <c r="CL1452">
        <v>0</v>
      </c>
      <c r="CM1452">
        <v>0</v>
      </c>
      <c r="CN1452">
        <v>0</v>
      </c>
      <c r="CO1452">
        <v>0</v>
      </c>
      <c r="CP1452" s="17">
        <v>0</v>
      </c>
      <c r="CQ1452">
        <v>0.186</v>
      </c>
      <c r="CR1452">
        <v>101</v>
      </c>
      <c r="CS1452">
        <v>1</v>
      </c>
      <c r="CT1452">
        <v>0</v>
      </c>
      <c r="CU1452">
        <v>21</v>
      </c>
      <c r="DA1452" s="33" t="s">
        <v>85</v>
      </c>
    </row>
    <row r="1453" spans="1:105" x14ac:dyDescent="0.25">
      <c r="A1453">
        <v>1452</v>
      </c>
      <c r="B1453">
        <v>90</v>
      </c>
      <c r="C1453" s="24" t="s">
        <v>4207</v>
      </c>
      <c r="D1453" s="12">
        <v>8.9338220753653275</v>
      </c>
      <c r="E1453" s="13">
        <v>0.85210821583216234</v>
      </c>
      <c r="F1453" s="7">
        <v>10.484375</v>
      </c>
      <c r="G1453" s="7">
        <f t="shared" si="244"/>
        <v>8.0817138595331652</v>
      </c>
      <c r="H1453" s="15">
        <f t="shared" si="245"/>
        <v>9.7859302911974897</v>
      </c>
      <c r="I1453" s="11">
        <f>IFERROR(F1453/SQRT(F1453^2+U1453), "X")</f>
        <v>0.28451496527239201</v>
      </c>
      <c r="J1453" s="32">
        <f>IFERROR(SQRT((1-I1453^2)/U1453), "X")</f>
        <v>2.7137045868007581E-2</v>
      </c>
      <c r="K1453" s="32">
        <f t="shared" si="246"/>
        <v>36.849994832301199</v>
      </c>
      <c r="L1453" s="8">
        <v>1</v>
      </c>
      <c r="M1453" s="9">
        <v>0</v>
      </c>
      <c r="N1453" s="8">
        <v>0</v>
      </c>
      <c r="O1453" s="9">
        <v>0</v>
      </c>
      <c r="P1453" s="9">
        <v>0</v>
      </c>
      <c r="Q1453" s="9">
        <v>1</v>
      </c>
      <c r="R1453" s="9">
        <v>0</v>
      </c>
      <c r="S1453" s="8">
        <v>1272</v>
      </c>
      <c r="T1453" s="9">
        <v>23</v>
      </c>
      <c r="U1453" s="9">
        <f t="shared" si="247"/>
        <v>1248</v>
      </c>
      <c r="V1453" s="9">
        <f>COUNTIF(B:B,B1453)</f>
        <v>18</v>
      </c>
      <c r="W1453" s="7">
        <v>17</v>
      </c>
      <c r="X1453" s="7">
        <f t="shared" si="2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50"/>
        <v>0.70400000000000007</v>
      </c>
      <c r="AO1453" s="41">
        <v>1</v>
      </c>
      <c r="AP1453" s="17">
        <v>0</v>
      </c>
      <c r="AQ1453">
        <v>0</v>
      </c>
      <c r="AR1453" s="39">
        <f t="shared" si="2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v>0</v>
      </c>
      <c r="BU1453" s="17">
        <v>0</v>
      </c>
      <c r="BV1453">
        <v>0</v>
      </c>
      <c r="BW1453">
        <v>0</v>
      </c>
      <c r="BX1453">
        <v>0</v>
      </c>
      <c r="BY1453" s="17">
        <v>1</v>
      </c>
      <c r="BZ1453">
        <v>0</v>
      </c>
      <c r="CA1453">
        <v>0</v>
      </c>
      <c r="CB1453">
        <v>0</v>
      </c>
      <c r="CC1453">
        <v>0</v>
      </c>
      <c r="CD1453" s="17">
        <v>0</v>
      </c>
      <c r="CE1453">
        <v>0</v>
      </c>
      <c r="CF1453">
        <v>0</v>
      </c>
      <c r="CG1453">
        <v>1</v>
      </c>
      <c r="CH1453">
        <v>0</v>
      </c>
      <c r="CI1453">
        <v>1</v>
      </c>
      <c r="CJ1453">
        <v>0</v>
      </c>
      <c r="CK1453">
        <v>0</v>
      </c>
      <c r="CL1453">
        <v>0</v>
      </c>
      <c r="CM1453">
        <v>0</v>
      </c>
      <c r="CN1453">
        <v>0</v>
      </c>
      <c r="CO1453">
        <v>0</v>
      </c>
      <c r="CP1453" s="17">
        <v>0</v>
      </c>
      <c r="CQ1453">
        <v>0.186</v>
      </c>
      <c r="CR1453">
        <v>101</v>
      </c>
      <c r="CS1453">
        <v>1</v>
      </c>
      <c r="CT1453">
        <v>0</v>
      </c>
      <c r="CU1453">
        <v>21</v>
      </c>
      <c r="DA1453" s="33" t="s">
        <v>85</v>
      </c>
    </row>
    <row r="1454" spans="1:105" x14ac:dyDescent="0.25">
      <c r="A1454">
        <v>1453</v>
      </c>
      <c r="B1454">
        <v>90</v>
      </c>
      <c r="C1454" s="24" t="s">
        <v>4207</v>
      </c>
      <c r="D1454" s="12">
        <v>7.5174404457248878</v>
      </c>
      <c r="E1454" s="13">
        <v>2.7949458067438679</v>
      </c>
      <c r="F1454" s="7">
        <v>2.6896551724137931</v>
      </c>
      <c r="G1454" s="7">
        <f t="shared" si="244"/>
        <v>4.7224946389810203</v>
      </c>
      <c r="H1454" s="15">
        <f t="shared" si="245"/>
        <v>10.312386252468755</v>
      </c>
      <c r="I1454" s="11">
        <f>IFERROR(F1454/SQRT(F1454^2+U1454), "X")</f>
        <v>7.6159238235334756E-2</v>
      </c>
      <c r="J1454" s="32">
        <f>IFERROR(SQRT((1-I1454^2)/U1454), "X")</f>
        <v>2.8315614215701383E-2</v>
      </c>
      <c r="K1454" s="32">
        <f t="shared" si="246"/>
        <v>35.316203716516476</v>
      </c>
      <c r="L1454" s="8">
        <v>1</v>
      </c>
      <c r="M1454" s="9">
        <v>0</v>
      </c>
      <c r="N1454" s="8">
        <v>0</v>
      </c>
      <c r="O1454" s="9">
        <v>0</v>
      </c>
      <c r="P1454" s="9">
        <v>0</v>
      </c>
      <c r="Q1454" s="9">
        <v>1</v>
      </c>
      <c r="R1454" s="9">
        <v>0</v>
      </c>
      <c r="S1454" s="8">
        <v>1272</v>
      </c>
      <c r="T1454" s="9">
        <v>31</v>
      </c>
      <c r="U1454" s="9">
        <f t="shared" si="247"/>
        <v>1240</v>
      </c>
      <c r="V1454" s="9">
        <f>COUNTIF(B:B,B1454)</f>
        <v>18</v>
      </c>
      <c r="W1454" s="7">
        <v>13</v>
      </c>
      <c r="X1454" s="7">
        <f t="shared" si="2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50"/>
        <v>0.70400000000000007</v>
      </c>
      <c r="AO1454" s="41">
        <v>1</v>
      </c>
      <c r="AP1454" s="17">
        <v>0</v>
      </c>
      <c r="AQ1454">
        <v>0</v>
      </c>
      <c r="AR1454" s="39">
        <f t="shared" si="2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v>0</v>
      </c>
      <c r="BU1454" s="17">
        <v>0</v>
      </c>
      <c r="BV1454">
        <v>0</v>
      </c>
      <c r="BW1454">
        <v>0</v>
      </c>
      <c r="BX1454">
        <v>0</v>
      </c>
      <c r="BY1454" s="17">
        <v>1</v>
      </c>
      <c r="BZ1454">
        <v>0</v>
      </c>
      <c r="CA1454">
        <v>0</v>
      </c>
      <c r="CB1454">
        <v>0</v>
      </c>
      <c r="CC1454">
        <v>0</v>
      </c>
      <c r="CD1454" s="17">
        <v>0</v>
      </c>
      <c r="CE1454">
        <v>0</v>
      </c>
      <c r="CF1454">
        <v>0</v>
      </c>
      <c r="CG1454">
        <v>1</v>
      </c>
      <c r="CH1454">
        <v>0</v>
      </c>
      <c r="CI1454">
        <v>1</v>
      </c>
      <c r="CJ1454">
        <v>0</v>
      </c>
      <c r="CK1454">
        <v>0</v>
      </c>
      <c r="CL1454">
        <v>0</v>
      </c>
      <c r="CM1454">
        <v>0</v>
      </c>
      <c r="CN1454">
        <v>0</v>
      </c>
      <c r="CO1454">
        <v>0</v>
      </c>
      <c r="CP1454" s="17">
        <v>0</v>
      </c>
      <c r="CQ1454">
        <v>0.186</v>
      </c>
      <c r="CR1454">
        <v>101</v>
      </c>
      <c r="CS1454">
        <v>1</v>
      </c>
      <c r="CT1454">
        <v>0</v>
      </c>
      <c r="CU1454">
        <v>21</v>
      </c>
      <c r="DA1454" s="33" t="s">
        <v>85</v>
      </c>
    </row>
    <row r="1455" spans="1:105" x14ac:dyDescent="0.25">
      <c r="A1455">
        <v>1454</v>
      </c>
      <c r="B1455">
        <v>90</v>
      </c>
      <c r="C1455" s="24" t="s">
        <v>4207</v>
      </c>
      <c r="D1455" s="12">
        <v>10.390477881717411</v>
      </c>
      <c r="E1455" s="13">
        <v>1.2854199441299889</v>
      </c>
      <c r="F1455" s="7">
        <v>8.0833333333333339</v>
      </c>
      <c r="G1455" s="7">
        <f t="shared" si="244"/>
        <v>9.1050579375874214</v>
      </c>
      <c r="H1455" s="15">
        <f t="shared" si="245"/>
        <v>11.6758978258474</v>
      </c>
      <c r="I1455" s="11">
        <f>IFERROR(F1455/SQRT(F1455^2+U1455), "X")</f>
        <v>0.22373226471866162</v>
      </c>
      <c r="J1455" s="32">
        <f>IFERROR(SQRT((1-I1455^2)/U1455), "X")</f>
        <v>2.7678218315710715E-2</v>
      </c>
      <c r="K1455" s="32">
        <f t="shared" si="246"/>
        <v>36.129493184623804</v>
      </c>
      <c r="L1455" s="8">
        <v>1</v>
      </c>
      <c r="M1455" s="9">
        <v>0</v>
      </c>
      <c r="N1455" s="8">
        <v>0</v>
      </c>
      <c r="O1455" s="9">
        <v>0</v>
      </c>
      <c r="P1455" s="9">
        <v>0</v>
      </c>
      <c r="Q1455" s="9">
        <v>1</v>
      </c>
      <c r="R1455" s="9">
        <v>0</v>
      </c>
      <c r="S1455" s="8">
        <v>1272</v>
      </c>
      <c r="T1455" s="9">
        <v>31</v>
      </c>
      <c r="U1455" s="9">
        <f t="shared" si="247"/>
        <v>1240</v>
      </c>
      <c r="V1455" s="9">
        <f>COUNTIF(B:B,B1455)</f>
        <v>18</v>
      </c>
      <c r="W1455" s="7">
        <v>15</v>
      </c>
      <c r="X1455" s="7">
        <f t="shared" si="2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50"/>
        <v>0.70400000000000007</v>
      </c>
      <c r="AO1455" s="41">
        <v>1</v>
      </c>
      <c r="AP1455" s="17">
        <v>0</v>
      </c>
      <c r="AQ1455">
        <v>0</v>
      </c>
      <c r="AR1455" s="39">
        <f t="shared" si="2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v>0</v>
      </c>
      <c r="BU1455" s="17">
        <v>0</v>
      </c>
      <c r="BV1455">
        <v>0</v>
      </c>
      <c r="BW1455">
        <v>0</v>
      </c>
      <c r="BX1455">
        <v>0</v>
      </c>
      <c r="BY1455" s="17">
        <v>1</v>
      </c>
      <c r="BZ1455">
        <v>0</v>
      </c>
      <c r="CA1455">
        <v>0</v>
      </c>
      <c r="CB1455">
        <v>0</v>
      </c>
      <c r="CC1455">
        <v>0</v>
      </c>
      <c r="CD1455" s="17">
        <v>0</v>
      </c>
      <c r="CE1455">
        <v>0</v>
      </c>
      <c r="CF1455">
        <v>0</v>
      </c>
      <c r="CG1455">
        <v>1</v>
      </c>
      <c r="CH1455">
        <v>0</v>
      </c>
      <c r="CI1455">
        <v>1</v>
      </c>
      <c r="CJ1455">
        <v>0</v>
      </c>
      <c r="CK1455">
        <v>0</v>
      </c>
      <c r="CL1455">
        <v>0</v>
      </c>
      <c r="CM1455">
        <v>0</v>
      </c>
      <c r="CN1455">
        <v>0</v>
      </c>
      <c r="CO1455">
        <v>0</v>
      </c>
      <c r="CP1455" s="17">
        <v>0</v>
      </c>
      <c r="CQ1455">
        <v>0.186</v>
      </c>
      <c r="CR1455">
        <v>101</v>
      </c>
      <c r="CS1455">
        <v>1</v>
      </c>
      <c r="CT1455">
        <v>0</v>
      </c>
      <c r="CU1455">
        <v>21</v>
      </c>
      <c r="DA1455" s="33" t="s">
        <v>85</v>
      </c>
    </row>
    <row r="1456" spans="1:105" x14ac:dyDescent="0.25">
      <c r="A1456">
        <v>1455</v>
      </c>
      <c r="B1456">
        <v>90</v>
      </c>
      <c r="C1456" s="24" t="s">
        <v>4207</v>
      </c>
      <c r="D1456" s="12">
        <v>8.9555415120525339</v>
      </c>
      <c r="E1456" s="13">
        <v>0.85164139193367339</v>
      </c>
      <c r="F1456" s="7">
        <v>10.515625</v>
      </c>
      <c r="G1456" s="7">
        <f t="shared" si="244"/>
        <v>8.1039001201188601</v>
      </c>
      <c r="H1456" s="15">
        <f t="shared" si="245"/>
        <v>9.8071829039862077</v>
      </c>
      <c r="I1456" s="11">
        <f>IFERROR(F1456/SQRT(F1456^2+U1456), "X")</f>
        <v>0.28613777472451407</v>
      </c>
      <c r="J1456" s="32">
        <f>IFERROR(SQRT((1-I1456^2)/U1456), "X")</f>
        <v>2.72107244908899E-2</v>
      </c>
      <c r="K1456" s="32">
        <f t="shared" si="246"/>
        <v>36.75021590604095</v>
      </c>
      <c r="L1456" s="8">
        <v>1</v>
      </c>
      <c r="M1456" s="9">
        <v>0</v>
      </c>
      <c r="N1456" s="8">
        <v>0</v>
      </c>
      <c r="O1456" s="9">
        <v>0</v>
      </c>
      <c r="P1456" s="9">
        <v>0</v>
      </c>
      <c r="Q1456" s="9">
        <v>1</v>
      </c>
      <c r="R1456" s="9">
        <v>0</v>
      </c>
      <c r="S1456" s="8">
        <v>1272</v>
      </c>
      <c r="T1456" s="9">
        <v>31</v>
      </c>
      <c r="U1456" s="9">
        <f t="shared" si="247"/>
        <v>1240</v>
      </c>
      <c r="V1456" s="9">
        <f>COUNTIF(B:B,B1456)</f>
        <v>18</v>
      </c>
      <c r="W1456" s="7">
        <v>17</v>
      </c>
      <c r="X1456" s="7">
        <f t="shared" si="2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50"/>
        <v>0.70400000000000007</v>
      </c>
      <c r="AO1456" s="41">
        <v>1</v>
      </c>
      <c r="AP1456" s="17">
        <v>0</v>
      </c>
      <c r="AQ1456">
        <v>0</v>
      </c>
      <c r="AR1456" s="39">
        <f t="shared" si="2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v>0</v>
      </c>
      <c r="BU1456" s="17">
        <v>0</v>
      </c>
      <c r="BV1456">
        <v>0</v>
      </c>
      <c r="BW1456">
        <v>0</v>
      </c>
      <c r="BX1456">
        <v>0</v>
      </c>
      <c r="BY1456" s="17">
        <v>1</v>
      </c>
      <c r="BZ1456">
        <v>0</v>
      </c>
      <c r="CA1456">
        <v>0</v>
      </c>
      <c r="CB1456">
        <v>0</v>
      </c>
      <c r="CC1456">
        <v>0</v>
      </c>
      <c r="CD1456" s="17">
        <v>0</v>
      </c>
      <c r="CE1456">
        <v>0</v>
      </c>
      <c r="CF1456">
        <v>0</v>
      </c>
      <c r="CG1456">
        <v>1</v>
      </c>
      <c r="CH1456">
        <v>0</v>
      </c>
      <c r="CI1456">
        <v>1</v>
      </c>
      <c r="CJ1456">
        <v>0</v>
      </c>
      <c r="CK1456">
        <v>0</v>
      </c>
      <c r="CL1456">
        <v>0</v>
      </c>
      <c r="CM1456">
        <v>0</v>
      </c>
      <c r="CN1456">
        <v>0</v>
      </c>
      <c r="CO1456">
        <v>0</v>
      </c>
      <c r="CP1456" s="17">
        <v>0</v>
      </c>
      <c r="CQ1456">
        <v>0.186</v>
      </c>
      <c r="CR1456">
        <v>101</v>
      </c>
      <c r="CS1456">
        <v>1</v>
      </c>
      <c r="CT1456">
        <v>0</v>
      </c>
      <c r="CU1456">
        <v>21</v>
      </c>
      <c r="DA1456" s="33" t="s">
        <v>85</v>
      </c>
    </row>
    <row r="1457" spans="1:105" x14ac:dyDescent="0.25">
      <c r="A1457">
        <v>1456</v>
      </c>
      <c r="B1457">
        <v>91</v>
      </c>
      <c r="C1457" s="24" t="s">
        <v>4215</v>
      </c>
      <c r="D1457" s="12">
        <v>2.8</v>
      </c>
      <c r="E1457" s="13">
        <v>0.3</v>
      </c>
      <c r="F1457" s="7">
        <f t="shared" ref="F1457:F1476" si="252">D1457/E1457</f>
        <v>9.3333333333333339</v>
      </c>
      <c r="G1457" s="7">
        <f t="shared" si="244"/>
        <v>2.5</v>
      </c>
      <c r="H1457" s="15">
        <f t="shared" si="245"/>
        <v>3.0999999999999996</v>
      </c>
      <c r="I1457" s="11">
        <f>IFERROR(F1457/SQRT(F1457^2+U1457), "X")</f>
        <v>0.14415190435277792</v>
      </c>
      <c r="J1457" s="32">
        <f>IFERROR(SQRT((1-I1457^2)/U1457), "X")</f>
        <v>1.544484689494049E-2</v>
      </c>
      <c r="K1457" s="32">
        <f t="shared" si="246"/>
        <v>64.746514277689968</v>
      </c>
      <c r="L1457" s="8">
        <v>0</v>
      </c>
      <c r="M1457" s="9">
        <v>1</v>
      </c>
      <c r="N1457" s="8">
        <v>0</v>
      </c>
      <c r="O1457" s="9">
        <v>0</v>
      </c>
      <c r="P1457" s="9">
        <v>0</v>
      </c>
      <c r="Q1457" s="9">
        <v>0</v>
      </c>
      <c r="R1457" s="9">
        <v>1</v>
      </c>
      <c r="S1457" s="8">
        <v>4111</v>
      </c>
      <c r="T1457" s="9">
        <v>5</v>
      </c>
      <c r="U1457" s="9">
        <f t="shared" si="247"/>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253">1-AP1457</f>
        <v>0.72199999999999998</v>
      </c>
      <c r="AP1457" s="17">
        <v>0.27800000000000002</v>
      </c>
      <c r="AQ1457" s="38">
        <f t="shared" ref="AQ1457:AQ1476" si="254">1-AR1457</f>
        <v>0.51800000000000002</v>
      </c>
      <c r="AR1457" s="39">
        <v>0.48199999999999998</v>
      </c>
      <c r="AS1457" s="38">
        <v>0.33943833943833951</v>
      </c>
      <c r="AT1457" s="39">
        <f t="shared" ref="AT1457:AT1476" si="255">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v>4.7E-2</v>
      </c>
      <c r="BM1457" s="90">
        <f>X1457+W1457+6</f>
        <v>38.132000000000005</v>
      </c>
      <c r="BN1457">
        <v>1</v>
      </c>
      <c r="BO1457">
        <v>0</v>
      </c>
      <c r="BP1457">
        <v>0</v>
      </c>
      <c r="BQ1457">
        <v>0</v>
      </c>
      <c r="BR1457">
        <v>0</v>
      </c>
      <c r="BS1457">
        <v>0</v>
      </c>
      <c r="BT1457">
        <v>0</v>
      </c>
      <c r="BU1457" s="17">
        <v>0</v>
      </c>
      <c r="BV1457">
        <v>0</v>
      </c>
      <c r="BW1457">
        <v>0</v>
      </c>
      <c r="BX1457">
        <v>1</v>
      </c>
      <c r="BY1457" s="17">
        <v>0</v>
      </c>
      <c r="BZ1457">
        <v>0</v>
      </c>
      <c r="CA1457">
        <v>0</v>
      </c>
      <c r="CB1457">
        <v>0</v>
      </c>
      <c r="CC1457">
        <v>0</v>
      </c>
      <c r="CD1457" s="17">
        <v>0</v>
      </c>
      <c r="CE1457">
        <v>0</v>
      </c>
      <c r="CF1457">
        <v>0</v>
      </c>
      <c r="CG1457">
        <v>1</v>
      </c>
      <c r="CH1457">
        <v>1</v>
      </c>
      <c r="CI1457">
        <v>0</v>
      </c>
      <c r="CJ1457">
        <v>0</v>
      </c>
      <c r="CK1457">
        <v>1</v>
      </c>
      <c r="CL1457">
        <v>0</v>
      </c>
      <c r="CM1457">
        <v>0</v>
      </c>
      <c r="CN1457">
        <v>0</v>
      </c>
      <c r="CO1457">
        <v>0</v>
      </c>
      <c r="CP1457" s="17">
        <v>0</v>
      </c>
      <c r="CQ1457">
        <v>0.222</v>
      </c>
      <c r="CR1457">
        <v>171</v>
      </c>
      <c r="CS1457">
        <v>1</v>
      </c>
      <c r="CT1457">
        <v>0</v>
      </c>
      <c r="CU1457">
        <v>26</v>
      </c>
      <c r="DA1457" s="33" t="s">
        <v>85</v>
      </c>
    </row>
    <row r="1458" spans="1:105" x14ac:dyDescent="0.25">
      <c r="A1458">
        <v>1457</v>
      </c>
      <c r="B1458">
        <v>91</v>
      </c>
      <c r="C1458" s="24" t="s">
        <v>4215</v>
      </c>
      <c r="D1458" s="12">
        <v>3.9</v>
      </c>
      <c r="E1458" s="13">
        <v>0.4</v>
      </c>
      <c r="F1458" s="7">
        <f t="shared" si="252"/>
        <v>9.75</v>
      </c>
      <c r="G1458" s="7">
        <f t="shared" si="244"/>
        <v>3.5</v>
      </c>
      <c r="H1458" s="15">
        <f t="shared" si="245"/>
        <v>4.3</v>
      </c>
      <c r="I1458" s="11">
        <f>IFERROR(F1458/SQRT(F1458^2+U1458), "X")</f>
        <v>0.15682899347119775</v>
      </c>
      <c r="J1458" s="32">
        <f>IFERROR(SQRT((1-I1458^2)/U1458), "X")</f>
        <v>1.6085024971404897E-2</v>
      </c>
      <c r="K1458" s="32">
        <f t="shared" si="246"/>
        <v>62.169626828540636</v>
      </c>
      <c r="L1458" s="8">
        <v>0</v>
      </c>
      <c r="M1458" s="9">
        <v>1</v>
      </c>
      <c r="N1458" s="8">
        <v>0</v>
      </c>
      <c r="O1458" s="9">
        <v>0</v>
      </c>
      <c r="P1458" s="9">
        <v>0</v>
      </c>
      <c r="Q1458" s="9">
        <v>0</v>
      </c>
      <c r="R1458" s="9">
        <v>1</v>
      </c>
      <c r="S1458" s="8">
        <v>3776</v>
      </c>
      <c r="T1458" s="9">
        <v>5</v>
      </c>
      <c r="U1458" s="9">
        <f t="shared" si="247"/>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253"/>
        <v>0.72199999999999998</v>
      </c>
      <c r="AP1458" s="17">
        <v>0.27800000000000002</v>
      </c>
      <c r="AQ1458" s="38">
        <f t="shared" si="254"/>
        <v>0.52500000000000002</v>
      </c>
      <c r="AR1458" s="39">
        <v>0.47499999999999998</v>
      </c>
      <c r="AS1458" s="38">
        <v>0.33943833943833951</v>
      </c>
      <c r="AT1458" s="39">
        <f t="shared" si="255"/>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v>0.57999999999999996</v>
      </c>
      <c r="BM1458" s="90">
        <f>X1458+W1458+6</f>
        <v>38.113</v>
      </c>
      <c r="BN1458">
        <v>1</v>
      </c>
      <c r="BO1458">
        <v>0</v>
      </c>
      <c r="BP1458">
        <v>0</v>
      </c>
      <c r="BQ1458">
        <v>0</v>
      </c>
      <c r="BR1458">
        <v>0</v>
      </c>
      <c r="BS1458">
        <v>0</v>
      </c>
      <c r="BT1458">
        <v>0</v>
      </c>
      <c r="BU1458" s="17">
        <v>0</v>
      </c>
      <c r="BV1458">
        <v>0</v>
      </c>
      <c r="BW1458">
        <v>0</v>
      </c>
      <c r="BX1458">
        <v>1</v>
      </c>
      <c r="BY1458" s="17">
        <v>0</v>
      </c>
      <c r="BZ1458">
        <v>0</v>
      </c>
      <c r="CA1458">
        <v>0</v>
      </c>
      <c r="CB1458">
        <v>0</v>
      </c>
      <c r="CC1458">
        <v>0</v>
      </c>
      <c r="CD1458" s="17">
        <v>0</v>
      </c>
      <c r="CE1458">
        <v>0</v>
      </c>
      <c r="CF1458">
        <v>0</v>
      </c>
      <c r="CG1458">
        <v>1</v>
      </c>
      <c r="CH1458">
        <v>1</v>
      </c>
      <c r="CI1458">
        <v>0</v>
      </c>
      <c r="CJ1458">
        <v>0</v>
      </c>
      <c r="CK1458">
        <v>1</v>
      </c>
      <c r="CL1458">
        <v>0</v>
      </c>
      <c r="CM1458">
        <v>0</v>
      </c>
      <c r="CN1458">
        <v>0</v>
      </c>
      <c r="CO1458">
        <v>0</v>
      </c>
      <c r="CP1458" s="17">
        <v>0</v>
      </c>
      <c r="CQ1458">
        <v>0.222</v>
      </c>
      <c r="CR1458">
        <v>171</v>
      </c>
      <c r="CS1458">
        <v>1</v>
      </c>
      <c r="CT1458">
        <v>0</v>
      </c>
      <c r="CU1458">
        <v>26</v>
      </c>
      <c r="DA1458" s="33" t="s">
        <v>85</v>
      </c>
    </row>
    <row r="1459" spans="1:105" x14ac:dyDescent="0.25">
      <c r="A1459">
        <v>1458</v>
      </c>
      <c r="B1459">
        <v>91</v>
      </c>
      <c r="C1459" s="24" t="s">
        <v>4215</v>
      </c>
      <c r="D1459" s="12">
        <v>8.1</v>
      </c>
      <c r="E1459" s="13">
        <v>0.7</v>
      </c>
      <c r="F1459" s="7">
        <f t="shared" si="252"/>
        <v>11.571428571428571</v>
      </c>
      <c r="G1459" s="7">
        <f t="shared" si="244"/>
        <v>7.3999999999999995</v>
      </c>
      <c r="H1459" s="15">
        <f t="shared" si="245"/>
        <v>8.7999999999999989</v>
      </c>
      <c r="I1459" s="11">
        <f>IFERROR(F1459/SQRT(F1459^2+U1459), "X")</f>
        <v>0.19219367272872254</v>
      </c>
      <c r="J1459" s="32">
        <f>IFERROR(SQRT((1-I1459^2)/U1459), "X")</f>
        <v>1.6609329741988366E-2</v>
      </c>
      <c r="K1459" s="32">
        <f t="shared" si="246"/>
        <v>60.207125485142321</v>
      </c>
      <c r="L1459" s="8">
        <v>0</v>
      </c>
      <c r="M1459" s="9">
        <v>1</v>
      </c>
      <c r="N1459" s="8">
        <v>0</v>
      </c>
      <c r="O1459" s="9">
        <v>0</v>
      </c>
      <c r="P1459" s="9">
        <v>0</v>
      </c>
      <c r="Q1459" s="9">
        <v>0</v>
      </c>
      <c r="R1459" s="9">
        <v>1</v>
      </c>
      <c r="S1459" s="8">
        <v>3497</v>
      </c>
      <c r="T1459" s="9">
        <v>5</v>
      </c>
      <c r="U1459" s="9">
        <f t="shared" si="247"/>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253"/>
        <v>0.72199999999999998</v>
      </c>
      <c r="AP1459" s="17">
        <v>0.27800000000000002</v>
      </c>
      <c r="AQ1459" s="38">
        <f t="shared" si="254"/>
        <v>0.495</v>
      </c>
      <c r="AR1459" s="39">
        <v>0.505</v>
      </c>
      <c r="AS1459" s="38">
        <v>0.33943833943833951</v>
      </c>
      <c r="AT1459" s="39">
        <f t="shared" si="255"/>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v>0.79</v>
      </c>
      <c r="BM1459" s="90">
        <f>X1459+W1459+6</f>
        <v>38.180999999999997</v>
      </c>
      <c r="BN1459">
        <v>1</v>
      </c>
      <c r="BO1459">
        <v>0</v>
      </c>
      <c r="BP1459">
        <v>0</v>
      </c>
      <c r="BQ1459">
        <v>0</v>
      </c>
      <c r="BR1459">
        <v>0</v>
      </c>
      <c r="BS1459">
        <v>0</v>
      </c>
      <c r="BT1459">
        <v>0</v>
      </c>
      <c r="BU1459" s="17">
        <v>0</v>
      </c>
      <c r="BV1459">
        <v>0</v>
      </c>
      <c r="BW1459">
        <v>0</v>
      </c>
      <c r="BX1459">
        <v>1</v>
      </c>
      <c r="BY1459" s="17">
        <v>0</v>
      </c>
      <c r="BZ1459">
        <v>0</v>
      </c>
      <c r="CA1459">
        <v>0</v>
      </c>
      <c r="CB1459">
        <v>0</v>
      </c>
      <c r="CC1459">
        <v>0</v>
      </c>
      <c r="CD1459" s="17">
        <v>0</v>
      </c>
      <c r="CE1459">
        <v>0</v>
      </c>
      <c r="CF1459">
        <v>0</v>
      </c>
      <c r="CG1459">
        <v>1</v>
      </c>
      <c r="CH1459">
        <v>1</v>
      </c>
      <c r="CI1459">
        <v>0</v>
      </c>
      <c r="CJ1459">
        <v>0</v>
      </c>
      <c r="CK1459">
        <v>1</v>
      </c>
      <c r="CL1459">
        <v>0</v>
      </c>
      <c r="CM1459">
        <v>0</v>
      </c>
      <c r="CN1459">
        <v>0</v>
      </c>
      <c r="CO1459">
        <v>0</v>
      </c>
      <c r="CP1459" s="17">
        <v>0</v>
      </c>
      <c r="CQ1459">
        <v>0.222</v>
      </c>
      <c r="CR1459">
        <v>171</v>
      </c>
      <c r="CS1459">
        <v>1</v>
      </c>
      <c r="CT1459">
        <v>0</v>
      </c>
      <c r="CU1459">
        <v>26</v>
      </c>
      <c r="DA1459" s="33" t="s">
        <v>85</v>
      </c>
    </row>
    <row r="1460" spans="1:105" x14ac:dyDescent="0.25">
      <c r="A1460">
        <v>1459</v>
      </c>
      <c r="B1460">
        <v>91</v>
      </c>
      <c r="C1460" s="24" t="s">
        <v>4215</v>
      </c>
      <c r="D1460" s="12">
        <v>9.1</v>
      </c>
      <c r="E1460" s="13">
        <v>0.6</v>
      </c>
      <c r="F1460" s="7">
        <f t="shared" si="252"/>
        <v>15.166666666666666</v>
      </c>
      <c r="G1460" s="7">
        <f t="shared" si="244"/>
        <v>8.5</v>
      </c>
      <c r="H1460" s="15">
        <f t="shared" si="245"/>
        <v>9.6999999999999993</v>
      </c>
      <c r="I1460" s="11">
        <f>IFERROR(F1460/SQRT(F1460^2+U1460), "X")</f>
        <v>0.25433584351173949</v>
      </c>
      <c r="J1460" s="32">
        <f>IFERROR(SQRT((1-I1460^2)/U1460), "X")</f>
        <v>1.6769396275499306E-2</v>
      </c>
      <c r="K1460" s="32">
        <f t="shared" si="246"/>
        <v>59.632438972238738</v>
      </c>
      <c r="L1460" s="8">
        <v>0</v>
      </c>
      <c r="M1460" s="9">
        <v>1</v>
      </c>
      <c r="N1460" s="8">
        <v>0</v>
      </c>
      <c r="O1460" s="9">
        <v>0</v>
      </c>
      <c r="P1460" s="9">
        <v>0</v>
      </c>
      <c r="Q1460" s="9">
        <v>0</v>
      </c>
      <c r="R1460" s="9">
        <v>1</v>
      </c>
      <c r="S1460" s="8">
        <v>3332</v>
      </c>
      <c r="T1460" s="9">
        <v>5</v>
      </c>
      <c r="U1460" s="9">
        <f t="shared" si="247"/>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253"/>
        <v>0.70500000000000007</v>
      </c>
      <c r="AP1460" s="17">
        <v>0.29499999999999998</v>
      </c>
      <c r="AQ1460" s="38">
        <f t="shared" si="254"/>
        <v>0.499</v>
      </c>
      <c r="AR1460" s="39">
        <v>0.501</v>
      </c>
      <c r="AS1460" s="38">
        <v>0.36330049261083741</v>
      </c>
      <c r="AT1460" s="39">
        <f t="shared" si="255"/>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v>0.79</v>
      </c>
      <c r="BM1460" s="90">
        <f>X1460+W1460+6</f>
        <v>38.31</v>
      </c>
      <c r="BN1460">
        <v>1</v>
      </c>
      <c r="BO1460">
        <v>0</v>
      </c>
      <c r="BP1460">
        <v>0</v>
      </c>
      <c r="BQ1460">
        <v>0</v>
      </c>
      <c r="BR1460">
        <v>0</v>
      </c>
      <c r="BS1460">
        <v>0</v>
      </c>
      <c r="BT1460">
        <v>0</v>
      </c>
      <c r="BU1460" s="17">
        <v>0</v>
      </c>
      <c r="BV1460">
        <v>0</v>
      </c>
      <c r="BW1460">
        <v>0</v>
      </c>
      <c r="BX1460">
        <v>1</v>
      </c>
      <c r="BY1460" s="17">
        <v>0</v>
      </c>
      <c r="BZ1460">
        <v>0</v>
      </c>
      <c r="CA1460">
        <v>0</v>
      </c>
      <c r="CB1460">
        <v>0</v>
      </c>
      <c r="CC1460">
        <v>0</v>
      </c>
      <c r="CD1460" s="17">
        <v>0</v>
      </c>
      <c r="CE1460">
        <v>0</v>
      </c>
      <c r="CF1460">
        <v>0</v>
      </c>
      <c r="CG1460">
        <v>1</v>
      </c>
      <c r="CH1460">
        <v>1</v>
      </c>
      <c r="CI1460">
        <v>0</v>
      </c>
      <c r="CJ1460">
        <v>0</v>
      </c>
      <c r="CK1460">
        <v>1</v>
      </c>
      <c r="CL1460">
        <v>0</v>
      </c>
      <c r="CM1460">
        <v>0</v>
      </c>
      <c r="CN1460">
        <v>0</v>
      </c>
      <c r="CO1460">
        <v>0</v>
      </c>
      <c r="CP1460" s="17">
        <v>0</v>
      </c>
      <c r="CQ1460">
        <v>0.222</v>
      </c>
      <c r="CR1460">
        <v>171</v>
      </c>
      <c r="CS1460">
        <v>1</v>
      </c>
      <c r="CT1460">
        <v>0</v>
      </c>
      <c r="CU1460">
        <v>26</v>
      </c>
      <c r="DA1460" s="33" t="s">
        <v>85</v>
      </c>
    </row>
    <row r="1461" spans="1:105" x14ac:dyDescent="0.25">
      <c r="A1461">
        <v>1460</v>
      </c>
      <c r="B1461">
        <v>91</v>
      </c>
      <c r="C1461" s="24" t="s">
        <v>4215</v>
      </c>
      <c r="D1461" s="12">
        <v>9.3000000000000007</v>
      </c>
      <c r="E1461" s="13">
        <v>0.7</v>
      </c>
      <c r="F1461" s="7">
        <f t="shared" si="252"/>
        <v>13.285714285714288</v>
      </c>
      <c r="G1461" s="7">
        <f t="shared" si="244"/>
        <v>8.6000000000000014</v>
      </c>
      <c r="H1461" s="15">
        <f t="shared" si="245"/>
        <v>10</v>
      </c>
      <c r="I1461" s="11">
        <f>IFERROR(F1461/SQRT(F1461^2+U1461), "X")</f>
        <v>0.22990240854722813</v>
      </c>
      <c r="J1461" s="32">
        <f>IFERROR(SQRT((1-I1461^2)/U1461), "X")</f>
        <v>1.7304482363769854E-2</v>
      </c>
      <c r="K1461" s="32">
        <f t="shared" si="246"/>
        <v>57.788495430160083</v>
      </c>
      <c r="L1461" s="8">
        <v>0</v>
      </c>
      <c r="M1461" s="9">
        <v>1</v>
      </c>
      <c r="N1461" s="8">
        <v>0</v>
      </c>
      <c r="O1461" s="9">
        <v>0</v>
      </c>
      <c r="P1461" s="9">
        <v>0</v>
      </c>
      <c r="Q1461" s="9">
        <v>0</v>
      </c>
      <c r="R1461" s="9">
        <v>1</v>
      </c>
      <c r="S1461" s="8">
        <v>3169</v>
      </c>
      <c r="T1461" s="9">
        <v>5</v>
      </c>
      <c r="U1461" s="9">
        <f t="shared" si="247"/>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253"/>
        <v>0.66300000000000003</v>
      </c>
      <c r="AP1461" s="17">
        <v>0.33700000000000002</v>
      </c>
      <c r="AQ1461" s="38">
        <f t="shared" si="254"/>
        <v>0.50900000000000001</v>
      </c>
      <c r="AR1461" s="39">
        <v>0.49099999999999999</v>
      </c>
      <c r="AS1461" s="38">
        <v>0.40947752126366949</v>
      </c>
      <c r="AT1461" s="39">
        <f t="shared" si="255"/>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v>0.72199999999999998</v>
      </c>
      <c r="BM1461" s="90">
        <f>X1461+W1461+6</f>
        <v>38.472999999999999</v>
      </c>
      <c r="BN1461">
        <v>1</v>
      </c>
      <c r="BO1461">
        <v>0</v>
      </c>
      <c r="BP1461">
        <v>0</v>
      </c>
      <c r="BQ1461">
        <v>0</v>
      </c>
      <c r="BR1461">
        <v>0</v>
      </c>
      <c r="BS1461">
        <v>0</v>
      </c>
      <c r="BT1461">
        <v>0</v>
      </c>
      <c r="BU1461" s="17">
        <v>0</v>
      </c>
      <c r="BV1461">
        <v>0</v>
      </c>
      <c r="BW1461">
        <v>0</v>
      </c>
      <c r="BX1461">
        <v>1</v>
      </c>
      <c r="BY1461" s="17">
        <v>0</v>
      </c>
      <c r="BZ1461">
        <v>0</v>
      </c>
      <c r="CA1461">
        <v>0</v>
      </c>
      <c r="CB1461">
        <v>0</v>
      </c>
      <c r="CC1461">
        <v>0</v>
      </c>
      <c r="CD1461" s="17">
        <v>0</v>
      </c>
      <c r="CE1461">
        <v>0</v>
      </c>
      <c r="CF1461">
        <v>0</v>
      </c>
      <c r="CG1461">
        <v>1</v>
      </c>
      <c r="CH1461">
        <v>1</v>
      </c>
      <c r="CI1461">
        <v>0</v>
      </c>
      <c r="CJ1461">
        <v>0</v>
      </c>
      <c r="CK1461">
        <v>1</v>
      </c>
      <c r="CL1461">
        <v>0</v>
      </c>
      <c r="CM1461">
        <v>0</v>
      </c>
      <c r="CN1461">
        <v>0</v>
      </c>
      <c r="CO1461">
        <v>0</v>
      </c>
      <c r="CP1461" s="17">
        <v>0</v>
      </c>
      <c r="CQ1461">
        <v>0.222</v>
      </c>
      <c r="CR1461">
        <v>171</v>
      </c>
      <c r="CS1461">
        <v>1</v>
      </c>
      <c r="CT1461">
        <v>0</v>
      </c>
      <c r="CU1461">
        <v>26</v>
      </c>
      <c r="DA1461" s="33" t="s">
        <v>85</v>
      </c>
    </row>
    <row r="1462" spans="1:105" x14ac:dyDescent="0.25">
      <c r="A1462">
        <v>1461</v>
      </c>
      <c r="B1462">
        <v>91</v>
      </c>
      <c r="C1462" s="24" t="s">
        <v>4215</v>
      </c>
      <c r="D1462" s="12">
        <v>9.1999999999999993</v>
      </c>
      <c r="E1462" s="13">
        <v>0.6</v>
      </c>
      <c r="F1462" s="7">
        <f t="shared" si="252"/>
        <v>15.333333333333332</v>
      </c>
      <c r="G1462" s="7">
        <f t="shared" si="244"/>
        <v>8.6</v>
      </c>
      <c r="H1462" s="15">
        <f t="shared" si="245"/>
        <v>9.7999999999999989</v>
      </c>
      <c r="I1462" s="11">
        <f>IFERROR(F1462/SQRT(F1462^2+U1462), "X")</f>
        <v>0.25662307853753452</v>
      </c>
      <c r="J1462" s="32">
        <f>IFERROR(SQRT((1-I1462^2)/U1462), "X")</f>
        <v>1.6736287730708774E-2</v>
      </c>
      <c r="K1462" s="32">
        <f t="shared" si="246"/>
        <v>59.750406786155942</v>
      </c>
      <c r="L1462" s="8">
        <v>0</v>
      </c>
      <c r="M1462" s="9">
        <v>1</v>
      </c>
      <c r="N1462" s="8">
        <v>0</v>
      </c>
      <c r="O1462" s="9">
        <v>0</v>
      </c>
      <c r="P1462" s="9">
        <v>0</v>
      </c>
      <c r="Q1462" s="9">
        <v>0</v>
      </c>
      <c r="R1462" s="9">
        <v>1</v>
      </c>
      <c r="S1462" s="8">
        <v>3341</v>
      </c>
      <c r="T1462" s="9">
        <v>5</v>
      </c>
      <c r="U1462" s="9">
        <f t="shared" si="247"/>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253"/>
        <v>0.59000000000000008</v>
      </c>
      <c r="AP1462" s="17">
        <v>0.41</v>
      </c>
      <c r="AQ1462" s="38">
        <f t="shared" si="254"/>
        <v>0.497</v>
      </c>
      <c r="AR1462" s="39">
        <v>0.503</v>
      </c>
      <c r="AS1462" s="38">
        <v>0.46750285062713792</v>
      </c>
      <c r="AT1462" s="39">
        <f t="shared" si="255"/>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v>0.70699999999999996</v>
      </c>
      <c r="BM1462" s="90">
        <f>X1462+W1462+6</f>
        <v>39.414000000000001</v>
      </c>
      <c r="BN1462">
        <v>1</v>
      </c>
      <c r="BO1462">
        <v>0</v>
      </c>
      <c r="BP1462">
        <v>0</v>
      </c>
      <c r="BQ1462">
        <v>0</v>
      </c>
      <c r="BR1462">
        <v>0</v>
      </c>
      <c r="BS1462">
        <v>0</v>
      </c>
      <c r="BT1462">
        <v>0</v>
      </c>
      <c r="BU1462" s="17">
        <v>0</v>
      </c>
      <c r="BV1462">
        <v>0</v>
      </c>
      <c r="BW1462">
        <v>0</v>
      </c>
      <c r="BX1462">
        <v>1</v>
      </c>
      <c r="BY1462" s="17">
        <v>0</v>
      </c>
      <c r="BZ1462">
        <v>0</v>
      </c>
      <c r="CA1462">
        <v>0</v>
      </c>
      <c r="CB1462">
        <v>0</v>
      </c>
      <c r="CC1462">
        <v>0</v>
      </c>
      <c r="CD1462" s="17">
        <v>0</v>
      </c>
      <c r="CE1462">
        <v>0</v>
      </c>
      <c r="CF1462">
        <v>0</v>
      </c>
      <c r="CG1462">
        <v>1</v>
      </c>
      <c r="CH1462">
        <v>1</v>
      </c>
      <c r="CI1462">
        <v>0</v>
      </c>
      <c r="CJ1462">
        <v>0</v>
      </c>
      <c r="CK1462">
        <v>1</v>
      </c>
      <c r="CL1462">
        <v>0</v>
      </c>
      <c r="CM1462">
        <v>0</v>
      </c>
      <c r="CN1462">
        <v>0</v>
      </c>
      <c r="CO1462">
        <v>0</v>
      </c>
      <c r="CP1462" s="17">
        <v>0</v>
      </c>
      <c r="CQ1462">
        <v>0.222</v>
      </c>
      <c r="CR1462">
        <v>171</v>
      </c>
      <c r="CS1462">
        <v>1</v>
      </c>
      <c r="CT1462">
        <v>0</v>
      </c>
      <c r="CU1462">
        <v>26</v>
      </c>
      <c r="DA1462" s="33" t="s">
        <v>85</v>
      </c>
    </row>
    <row r="1463" spans="1:105" x14ac:dyDescent="0.25">
      <c r="A1463">
        <v>1462</v>
      </c>
      <c r="B1463">
        <v>91</v>
      </c>
      <c r="C1463" s="24" t="s">
        <v>4215</v>
      </c>
      <c r="D1463" s="12">
        <v>3.4</v>
      </c>
      <c r="E1463" s="13">
        <v>0.4</v>
      </c>
      <c r="F1463" s="7">
        <f t="shared" si="252"/>
        <v>8.5</v>
      </c>
      <c r="G1463" s="7">
        <f t="shared" si="244"/>
        <v>3</v>
      </c>
      <c r="H1463" s="15">
        <f t="shared" si="245"/>
        <v>3.8</v>
      </c>
      <c r="I1463" s="11">
        <f>IFERROR(F1463/SQRT(F1463^2+U1463), "X")</f>
        <v>0.13027298026199041</v>
      </c>
      <c r="J1463" s="32">
        <f>IFERROR(SQRT((1-I1463^2)/U1463), "X")</f>
        <v>1.5326232971998874E-2</v>
      </c>
      <c r="K1463" s="32">
        <f t="shared" si="246"/>
        <v>65.247605320042211</v>
      </c>
      <c r="L1463" s="8">
        <v>0</v>
      </c>
      <c r="M1463" s="9">
        <v>1</v>
      </c>
      <c r="N1463" s="8">
        <v>0</v>
      </c>
      <c r="O1463" s="9">
        <v>0</v>
      </c>
      <c r="P1463" s="9">
        <v>0</v>
      </c>
      <c r="Q1463" s="9">
        <v>0</v>
      </c>
      <c r="R1463" s="9">
        <v>1</v>
      </c>
      <c r="S1463" s="8">
        <v>4191</v>
      </c>
      <c r="T1463" s="9">
        <v>5</v>
      </c>
      <c r="U1463" s="9">
        <f t="shared" si="247"/>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253"/>
        <v>0.89600000000000002</v>
      </c>
      <c r="AP1463" s="17">
        <v>0.104</v>
      </c>
      <c r="AQ1463" s="38">
        <f t="shared" si="254"/>
        <v>0.504</v>
      </c>
      <c r="AR1463" s="39">
        <v>0.496</v>
      </c>
      <c r="AS1463" s="38">
        <v>0.1051567239635996</v>
      </c>
      <c r="AT1463" s="39">
        <f t="shared" si="255"/>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t="s">
        <v>98</v>
      </c>
      <c r="BM1463" s="90">
        <f>X1463+W1463+6</f>
        <v>37.991</v>
      </c>
      <c r="BN1463">
        <v>1</v>
      </c>
      <c r="BO1463">
        <v>0</v>
      </c>
      <c r="BP1463">
        <v>0</v>
      </c>
      <c r="BQ1463">
        <v>0</v>
      </c>
      <c r="BR1463">
        <v>0</v>
      </c>
      <c r="BS1463">
        <v>0</v>
      </c>
      <c r="BT1463">
        <v>0</v>
      </c>
      <c r="BU1463" s="17">
        <v>0</v>
      </c>
      <c r="BV1463">
        <v>0</v>
      </c>
      <c r="BW1463">
        <v>0</v>
      </c>
      <c r="BX1463">
        <v>1</v>
      </c>
      <c r="BY1463" s="17">
        <v>0</v>
      </c>
      <c r="BZ1463">
        <v>0</v>
      </c>
      <c r="CA1463">
        <v>0</v>
      </c>
      <c r="CB1463">
        <v>0</v>
      </c>
      <c r="CC1463">
        <v>0</v>
      </c>
      <c r="CD1463" s="17">
        <v>0</v>
      </c>
      <c r="CE1463">
        <v>0</v>
      </c>
      <c r="CF1463">
        <v>0</v>
      </c>
      <c r="CG1463">
        <v>1</v>
      </c>
      <c r="CH1463">
        <v>1</v>
      </c>
      <c r="CI1463">
        <v>0</v>
      </c>
      <c r="CJ1463">
        <v>0</v>
      </c>
      <c r="CK1463">
        <v>1</v>
      </c>
      <c r="CL1463">
        <v>0</v>
      </c>
      <c r="CM1463">
        <v>0</v>
      </c>
      <c r="CN1463">
        <v>0</v>
      </c>
      <c r="CO1463">
        <v>0</v>
      </c>
      <c r="CP1463" s="17">
        <v>0</v>
      </c>
      <c r="CQ1463">
        <v>0.222</v>
      </c>
      <c r="CR1463">
        <v>171</v>
      </c>
      <c r="CS1463">
        <v>1</v>
      </c>
      <c r="CT1463">
        <v>0</v>
      </c>
      <c r="CU1463">
        <v>26</v>
      </c>
      <c r="DA1463" s="33" t="s">
        <v>85</v>
      </c>
    </row>
    <row r="1464" spans="1:105" x14ac:dyDescent="0.25">
      <c r="A1464">
        <v>1463</v>
      </c>
      <c r="B1464">
        <v>91</v>
      </c>
      <c r="C1464" s="24" t="s">
        <v>4215</v>
      </c>
      <c r="D1464" s="12">
        <v>3.9</v>
      </c>
      <c r="E1464" s="13">
        <v>0.5</v>
      </c>
      <c r="F1464" s="7">
        <f t="shared" si="252"/>
        <v>7.8</v>
      </c>
      <c r="G1464" s="7">
        <f t="shared" si="244"/>
        <v>3.4</v>
      </c>
      <c r="H1464" s="15">
        <f t="shared" si="245"/>
        <v>4.4000000000000004</v>
      </c>
      <c r="I1464" s="11">
        <f>IFERROR(F1464/SQRT(F1464^2+U1464), "X")</f>
        <v>0.13031094540577859</v>
      </c>
      <c r="J1464" s="32">
        <f>IFERROR(SQRT((1-I1464^2)/U1464), "X")</f>
        <v>1.6706531462279309E-2</v>
      </c>
      <c r="K1464" s="32">
        <f t="shared" si="246"/>
        <v>59.856829184312794</v>
      </c>
      <c r="L1464" s="8">
        <v>0</v>
      </c>
      <c r="M1464" s="9">
        <v>1</v>
      </c>
      <c r="N1464" s="8">
        <v>0</v>
      </c>
      <c r="O1464" s="9">
        <v>0</v>
      </c>
      <c r="P1464" s="9">
        <v>0</v>
      </c>
      <c r="Q1464" s="9">
        <v>0</v>
      </c>
      <c r="R1464" s="9">
        <v>1</v>
      </c>
      <c r="S1464" s="8">
        <v>3528</v>
      </c>
      <c r="T1464" s="9">
        <v>5</v>
      </c>
      <c r="U1464" s="9">
        <f t="shared" si="247"/>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253"/>
        <v>0.84599999999999997</v>
      </c>
      <c r="AP1464" s="17">
        <v>0.154</v>
      </c>
      <c r="AQ1464" s="38">
        <f t="shared" si="254"/>
        <v>0.51700000000000002</v>
      </c>
      <c r="AR1464" s="39">
        <v>0.48299999999999998</v>
      </c>
      <c r="AS1464" s="38">
        <v>0.15682281059063141</v>
      </c>
      <c r="AT1464" s="39">
        <f t="shared" si="255"/>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v>0.35199999999999998</v>
      </c>
      <c r="BM1464" s="90">
        <f>X1464+W1464+6</f>
        <v>38.488</v>
      </c>
      <c r="BN1464">
        <v>1</v>
      </c>
      <c r="BO1464">
        <v>0</v>
      </c>
      <c r="BP1464">
        <v>0</v>
      </c>
      <c r="BQ1464">
        <v>0</v>
      </c>
      <c r="BR1464">
        <v>0</v>
      </c>
      <c r="BS1464">
        <v>0</v>
      </c>
      <c r="BT1464">
        <v>0</v>
      </c>
      <c r="BU1464" s="17">
        <v>0</v>
      </c>
      <c r="BV1464">
        <v>0</v>
      </c>
      <c r="BW1464">
        <v>0</v>
      </c>
      <c r="BX1464">
        <v>1</v>
      </c>
      <c r="BY1464" s="17">
        <v>0</v>
      </c>
      <c r="BZ1464">
        <v>0</v>
      </c>
      <c r="CA1464">
        <v>0</v>
      </c>
      <c r="CB1464">
        <v>0</v>
      </c>
      <c r="CC1464">
        <v>0</v>
      </c>
      <c r="CD1464" s="17">
        <v>0</v>
      </c>
      <c r="CE1464">
        <v>0</v>
      </c>
      <c r="CF1464">
        <v>0</v>
      </c>
      <c r="CG1464">
        <v>1</v>
      </c>
      <c r="CH1464">
        <v>1</v>
      </c>
      <c r="CI1464">
        <v>0</v>
      </c>
      <c r="CJ1464">
        <v>0</v>
      </c>
      <c r="CK1464">
        <v>1</v>
      </c>
      <c r="CL1464">
        <v>0</v>
      </c>
      <c r="CM1464">
        <v>0</v>
      </c>
      <c r="CN1464">
        <v>0</v>
      </c>
      <c r="CO1464">
        <v>0</v>
      </c>
      <c r="CP1464" s="17">
        <v>0</v>
      </c>
      <c r="CQ1464">
        <v>0.222</v>
      </c>
      <c r="CR1464">
        <v>171</v>
      </c>
      <c r="CS1464">
        <v>1</v>
      </c>
      <c r="CT1464">
        <v>0</v>
      </c>
      <c r="CU1464">
        <v>26</v>
      </c>
      <c r="DA1464" s="33" t="s">
        <v>85</v>
      </c>
    </row>
    <row r="1465" spans="1:105" x14ac:dyDescent="0.25">
      <c r="A1465">
        <v>1464</v>
      </c>
      <c r="B1465">
        <v>91</v>
      </c>
      <c r="C1465" s="24" t="s">
        <v>4215</v>
      </c>
      <c r="D1465" s="12">
        <v>3.7</v>
      </c>
      <c r="E1465" s="13">
        <v>0.5</v>
      </c>
      <c r="F1465" s="7">
        <f t="shared" si="252"/>
        <v>7.4</v>
      </c>
      <c r="G1465" s="7">
        <f t="shared" si="244"/>
        <v>3.2</v>
      </c>
      <c r="H1465" s="15">
        <f t="shared" si="245"/>
        <v>4.2</v>
      </c>
      <c r="I1465" s="11">
        <f>IFERROR(F1465/SQRT(F1465^2+U1465), "X")</f>
        <v>0.1352230439227779</v>
      </c>
      <c r="J1465" s="32">
        <f>IFERROR(SQRT((1-I1465^2)/U1465), "X")</f>
        <v>1.8273384313888905E-2</v>
      </c>
      <c r="K1465" s="32">
        <f t="shared" si="246"/>
        <v>54.724400407861943</v>
      </c>
      <c r="L1465" s="8">
        <v>0</v>
      </c>
      <c r="M1465" s="9">
        <v>1</v>
      </c>
      <c r="N1465" s="8">
        <v>0</v>
      </c>
      <c r="O1465" s="9">
        <v>0</v>
      </c>
      <c r="P1465" s="9">
        <v>0</v>
      </c>
      <c r="Q1465" s="9">
        <v>0</v>
      </c>
      <c r="R1465" s="9">
        <v>1</v>
      </c>
      <c r="S1465" s="8">
        <v>2946</v>
      </c>
      <c r="T1465" s="9">
        <v>5</v>
      </c>
      <c r="U1465" s="9">
        <f t="shared" si="247"/>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253"/>
        <v>0.77600000000000002</v>
      </c>
      <c r="AP1465" s="17">
        <v>0.224</v>
      </c>
      <c r="AQ1465" s="38">
        <f t="shared" si="254"/>
        <v>0.46299999999999997</v>
      </c>
      <c r="AR1465" s="39">
        <v>0.53700000000000003</v>
      </c>
      <c r="AS1465" s="38">
        <v>0.23140495867768601</v>
      </c>
      <c r="AT1465" s="39">
        <f t="shared" si="255"/>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v>0.61</v>
      </c>
      <c r="BM1465" s="90">
        <f>X1465+W1465+6</f>
        <v>38.700000000000003</v>
      </c>
      <c r="BN1465">
        <v>1</v>
      </c>
      <c r="BO1465">
        <v>0</v>
      </c>
      <c r="BP1465">
        <v>0</v>
      </c>
      <c r="BQ1465">
        <v>0</v>
      </c>
      <c r="BR1465">
        <v>0</v>
      </c>
      <c r="BS1465">
        <v>0</v>
      </c>
      <c r="BT1465">
        <v>0</v>
      </c>
      <c r="BU1465" s="17">
        <v>0</v>
      </c>
      <c r="BV1465">
        <v>0</v>
      </c>
      <c r="BW1465">
        <v>0</v>
      </c>
      <c r="BX1465">
        <v>1</v>
      </c>
      <c r="BY1465" s="17">
        <v>0</v>
      </c>
      <c r="BZ1465">
        <v>0</v>
      </c>
      <c r="CA1465">
        <v>0</v>
      </c>
      <c r="CB1465">
        <v>0</v>
      </c>
      <c r="CC1465">
        <v>0</v>
      </c>
      <c r="CD1465" s="17">
        <v>0</v>
      </c>
      <c r="CE1465">
        <v>0</v>
      </c>
      <c r="CF1465">
        <v>0</v>
      </c>
      <c r="CG1465">
        <v>1</v>
      </c>
      <c r="CH1465">
        <v>1</v>
      </c>
      <c r="CI1465">
        <v>0</v>
      </c>
      <c r="CJ1465">
        <v>0</v>
      </c>
      <c r="CK1465">
        <v>1</v>
      </c>
      <c r="CL1465">
        <v>0</v>
      </c>
      <c r="CM1465">
        <v>0</v>
      </c>
      <c r="CN1465">
        <v>0</v>
      </c>
      <c r="CO1465">
        <v>0</v>
      </c>
      <c r="CP1465" s="17">
        <v>0</v>
      </c>
      <c r="CQ1465">
        <v>0.222</v>
      </c>
      <c r="CR1465">
        <v>171</v>
      </c>
      <c r="CS1465">
        <v>1</v>
      </c>
      <c r="CT1465">
        <v>0</v>
      </c>
      <c r="CU1465">
        <v>26</v>
      </c>
      <c r="DA1465" s="33" t="s">
        <v>85</v>
      </c>
    </row>
    <row r="1466" spans="1:105" x14ac:dyDescent="0.25">
      <c r="A1466">
        <v>1465</v>
      </c>
      <c r="B1466">
        <v>91</v>
      </c>
      <c r="C1466" s="24" t="s">
        <v>4215</v>
      </c>
      <c r="D1466" s="12">
        <v>3.9</v>
      </c>
      <c r="E1466" s="13">
        <v>0.5</v>
      </c>
      <c r="F1466" s="7">
        <f t="shared" si="252"/>
        <v>7.8</v>
      </c>
      <c r="G1466" s="7">
        <f t="shared" si="244"/>
        <v>3.4</v>
      </c>
      <c r="H1466" s="15">
        <f t="shared" si="245"/>
        <v>4.4000000000000004</v>
      </c>
      <c r="I1466" s="11">
        <f>IFERROR(F1466/SQRT(F1466^2+U1466), "X")</f>
        <v>0.14567763254841509</v>
      </c>
      <c r="J1466" s="32">
        <f>IFERROR(SQRT((1-I1466^2)/U1466), "X")</f>
        <v>1.8676619557489116E-2</v>
      </c>
      <c r="K1466" s="32">
        <f t="shared" si="246"/>
        <v>53.5428800121921</v>
      </c>
      <c r="L1466" s="8">
        <v>0</v>
      </c>
      <c r="M1466" s="9">
        <v>1</v>
      </c>
      <c r="N1466" s="8">
        <v>0</v>
      </c>
      <c r="O1466" s="9">
        <v>0</v>
      </c>
      <c r="P1466" s="9">
        <v>0</v>
      </c>
      <c r="Q1466" s="9">
        <v>0</v>
      </c>
      <c r="R1466" s="9">
        <v>1</v>
      </c>
      <c r="S1466" s="8">
        <v>2812</v>
      </c>
      <c r="T1466" s="9">
        <v>5</v>
      </c>
      <c r="U1466" s="9">
        <f t="shared" si="247"/>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253"/>
        <v>0.75800000000000001</v>
      </c>
      <c r="AP1466" s="17">
        <v>0.24199999999999999</v>
      </c>
      <c r="AQ1466" s="38">
        <f t="shared" si="254"/>
        <v>0.46099999999999997</v>
      </c>
      <c r="AR1466" s="39">
        <v>0.53900000000000003</v>
      </c>
      <c r="AS1466" s="38">
        <v>0.25077720207253879</v>
      </c>
      <c r="AT1466" s="39">
        <f t="shared" si="255"/>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v>0.61199999999999999</v>
      </c>
      <c r="BM1466" s="90">
        <f>X1466+W1466+6</f>
        <v>38.871000000000002</v>
      </c>
      <c r="BN1466">
        <v>1</v>
      </c>
      <c r="BO1466">
        <v>0</v>
      </c>
      <c r="BP1466">
        <v>0</v>
      </c>
      <c r="BQ1466">
        <v>0</v>
      </c>
      <c r="BR1466">
        <v>0</v>
      </c>
      <c r="BS1466">
        <v>0</v>
      </c>
      <c r="BT1466">
        <v>0</v>
      </c>
      <c r="BU1466" s="17">
        <v>0</v>
      </c>
      <c r="BV1466">
        <v>0</v>
      </c>
      <c r="BW1466">
        <v>0</v>
      </c>
      <c r="BX1466">
        <v>1</v>
      </c>
      <c r="BY1466" s="17">
        <v>0</v>
      </c>
      <c r="BZ1466">
        <v>0</v>
      </c>
      <c r="CA1466">
        <v>0</v>
      </c>
      <c r="CB1466">
        <v>0</v>
      </c>
      <c r="CC1466">
        <v>0</v>
      </c>
      <c r="CD1466" s="17">
        <v>0</v>
      </c>
      <c r="CE1466">
        <v>0</v>
      </c>
      <c r="CF1466">
        <v>0</v>
      </c>
      <c r="CG1466">
        <v>1</v>
      </c>
      <c r="CH1466">
        <v>1</v>
      </c>
      <c r="CI1466">
        <v>0</v>
      </c>
      <c r="CJ1466">
        <v>0</v>
      </c>
      <c r="CK1466">
        <v>1</v>
      </c>
      <c r="CL1466">
        <v>0</v>
      </c>
      <c r="CM1466">
        <v>0</v>
      </c>
      <c r="CN1466">
        <v>0</v>
      </c>
      <c r="CO1466">
        <v>0</v>
      </c>
      <c r="CP1466" s="17">
        <v>0</v>
      </c>
      <c r="CQ1466">
        <v>0.222</v>
      </c>
      <c r="CR1466">
        <v>171</v>
      </c>
      <c r="CS1466">
        <v>1</v>
      </c>
      <c r="CT1466">
        <v>0</v>
      </c>
      <c r="CU1466">
        <v>26</v>
      </c>
      <c r="DA1466" s="33" t="s">
        <v>85</v>
      </c>
    </row>
    <row r="1467" spans="1:105" x14ac:dyDescent="0.25">
      <c r="A1467">
        <v>1466</v>
      </c>
      <c r="B1467">
        <v>91</v>
      </c>
      <c r="C1467" s="24" t="s">
        <v>4215</v>
      </c>
      <c r="D1467" s="12">
        <v>3.7</v>
      </c>
      <c r="E1467" s="13">
        <v>0.5</v>
      </c>
      <c r="F1467" s="7">
        <f t="shared" si="252"/>
        <v>7.4</v>
      </c>
      <c r="G1467" s="7">
        <f t="shared" si="244"/>
        <v>3.2</v>
      </c>
      <c r="H1467" s="15">
        <f t="shared" si="245"/>
        <v>4.2</v>
      </c>
      <c r="I1467" s="11">
        <f>IFERROR(F1467/SQRT(F1467^2+U1467), "X")</f>
        <v>0.13569966077307918</v>
      </c>
      <c r="J1467" s="32">
        <f>IFERROR(SQRT((1-I1467^2)/U1467), "X")</f>
        <v>1.8337791996362051E-2</v>
      </c>
      <c r="K1467" s="32">
        <f t="shared" si="246"/>
        <v>54.532192327101612</v>
      </c>
      <c r="L1467" s="8">
        <v>0</v>
      </c>
      <c r="M1467" s="9">
        <v>1</v>
      </c>
      <c r="N1467" s="8">
        <v>0</v>
      </c>
      <c r="O1467" s="9">
        <v>0</v>
      </c>
      <c r="P1467" s="9">
        <v>0</v>
      </c>
      <c r="Q1467" s="9">
        <v>0</v>
      </c>
      <c r="R1467" s="9">
        <v>1</v>
      </c>
      <c r="S1467" s="8">
        <v>2925</v>
      </c>
      <c r="T1467" s="9">
        <v>5</v>
      </c>
      <c r="U1467" s="9">
        <f t="shared" si="247"/>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253"/>
        <v>0.72399999999999998</v>
      </c>
      <c r="AP1467" s="17">
        <v>0.27600000000000002</v>
      </c>
      <c r="AQ1467" s="38">
        <f t="shared" si="254"/>
        <v>0.46199999999999997</v>
      </c>
      <c r="AR1467" s="39">
        <v>0.53800000000000003</v>
      </c>
      <c r="AS1467" s="38">
        <v>0.28779979144942652</v>
      </c>
      <c r="AT1467" s="39">
        <f t="shared" si="255"/>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v>0.623</v>
      </c>
      <c r="BM1467" s="90">
        <f>X1467+W1467+6</f>
        <v>38.706000000000003</v>
      </c>
      <c r="BN1467">
        <v>1</v>
      </c>
      <c r="BO1467">
        <v>0</v>
      </c>
      <c r="BP1467">
        <v>0</v>
      </c>
      <c r="BQ1467">
        <v>0</v>
      </c>
      <c r="BR1467">
        <v>0</v>
      </c>
      <c r="BS1467">
        <v>0</v>
      </c>
      <c r="BT1467">
        <v>0</v>
      </c>
      <c r="BU1467" s="17">
        <v>0</v>
      </c>
      <c r="BV1467">
        <v>0</v>
      </c>
      <c r="BW1467">
        <v>0</v>
      </c>
      <c r="BX1467">
        <v>1</v>
      </c>
      <c r="BY1467" s="17">
        <v>0</v>
      </c>
      <c r="BZ1467">
        <v>0</v>
      </c>
      <c r="CA1467">
        <v>0</v>
      </c>
      <c r="CB1467">
        <v>0</v>
      </c>
      <c r="CC1467">
        <v>0</v>
      </c>
      <c r="CD1467" s="17">
        <v>0</v>
      </c>
      <c r="CE1467">
        <v>0</v>
      </c>
      <c r="CF1467">
        <v>0</v>
      </c>
      <c r="CG1467">
        <v>1</v>
      </c>
      <c r="CH1467">
        <v>1</v>
      </c>
      <c r="CI1467">
        <v>0</v>
      </c>
      <c r="CJ1467">
        <v>0</v>
      </c>
      <c r="CK1467">
        <v>1</v>
      </c>
      <c r="CL1467">
        <v>0</v>
      </c>
      <c r="CM1467">
        <v>0</v>
      </c>
      <c r="CN1467">
        <v>0</v>
      </c>
      <c r="CO1467">
        <v>0</v>
      </c>
      <c r="CP1467" s="17">
        <v>0</v>
      </c>
      <c r="CQ1467">
        <v>0.222</v>
      </c>
      <c r="CR1467">
        <v>171</v>
      </c>
      <c r="CS1467">
        <v>1</v>
      </c>
      <c r="CT1467">
        <v>0</v>
      </c>
      <c r="CU1467">
        <v>26</v>
      </c>
      <c r="DA1467" s="33" t="s">
        <v>85</v>
      </c>
    </row>
    <row r="1468" spans="1:105" x14ac:dyDescent="0.25">
      <c r="A1468">
        <v>1467</v>
      </c>
      <c r="B1468">
        <v>91</v>
      </c>
      <c r="C1468" s="24" t="s">
        <v>4215</v>
      </c>
      <c r="D1468" s="12">
        <v>4.5</v>
      </c>
      <c r="E1468" s="13">
        <v>0.5</v>
      </c>
      <c r="F1468" s="7">
        <f t="shared" si="252"/>
        <v>9</v>
      </c>
      <c r="G1468" s="7">
        <f t="shared" si="244"/>
        <v>4</v>
      </c>
      <c r="H1468" s="15">
        <f t="shared" si="245"/>
        <v>5</v>
      </c>
      <c r="I1468" s="11">
        <f>IFERROR(F1468/SQRT(F1468^2+U1468), "X")</f>
        <v>0.15517241379310345</v>
      </c>
      <c r="J1468" s="32">
        <f>IFERROR(SQRT((1-I1468^2)/U1468), "X")</f>
        <v>1.7241379310344827E-2</v>
      </c>
      <c r="K1468" s="32">
        <f t="shared" si="246"/>
        <v>58</v>
      </c>
      <c r="L1468" s="8">
        <v>0</v>
      </c>
      <c r="M1468" s="9">
        <v>1</v>
      </c>
      <c r="N1468" s="8">
        <v>0</v>
      </c>
      <c r="O1468" s="9">
        <v>0</v>
      </c>
      <c r="P1468" s="9">
        <v>0</v>
      </c>
      <c r="Q1468" s="9">
        <v>0</v>
      </c>
      <c r="R1468" s="9">
        <v>1</v>
      </c>
      <c r="S1468" s="8">
        <v>3289</v>
      </c>
      <c r="T1468" s="9">
        <v>5</v>
      </c>
      <c r="U1468" s="9">
        <f t="shared" si="247"/>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253"/>
        <v>0.70199999999999996</v>
      </c>
      <c r="AP1468" s="17">
        <v>0.29799999999999999</v>
      </c>
      <c r="AQ1468" s="38">
        <f t="shared" si="254"/>
        <v>0.47</v>
      </c>
      <c r="AR1468" s="39">
        <v>0.53</v>
      </c>
      <c r="AS1468" s="38">
        <v>0.31368421052631579</v>
      </c>
      <c r="AT1468" s="39">
        <f t="shared" si="255"/>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v>0.60899999999999999</v>
      </c>
      <c r="BM1468" s="90">
        <f>X1468+W1468+6</f>
        <v>39.046999999999997</v>
      </c>
      <c r="BN1468">
        <v>1</v>
      </c>
      <c r="BO1468">
        <v>0</v>
      </c>
      <c r="BP1468">
        <v>0</v>
      </c>
      <c r="BQ1468">
        <v>0</v>
      </c>
      <c r="BR1468">
        <v>0</v>
      </c>
      <c r="BS1468">
        <v>0</v>
      </c>
      <c r="BT1468">
        <v>0</v>
      </c>
      <c r="BU1468" s="17">
        <v>0</v>
      </c>
      <c r="BV1468">
        <v>0</v>
      </c>
      <c r="BW1468">
        <v>0</v>
      </c>
      <c r="BX1468">
        <v>1</v>
      </c>
      <c r="BY1468" s="17">
        <v>0</v>
      </c>
      <c r="BZ1468">
        <v>0</v>
      </c>
      <c r="CA1468">
        <v>0</v>
      </c>
      <c r="CB1468">
        <v>0</v>
      </c>
      <c r="CC1468">
        <v>0</v>
      </c>
      <c r="CD1468" s="17">
        <v>0</v>
      </c>
      <c r="CE1468">
        <v>0</v>
      </c>
      <c r="CF1468">
        <v>0</v>
      </c>
      <c r="CG1468">
        <v>1</v>
      </c>
      <c r="CH1468">
        <v>1</v>
      </c>
      <c r="CI1468">
        <v>0</v>
      </c>
      <c r="CJ1468">
        <v>0</v>
      </c>
      <c r="CK1468">
        <v>1</v>
      </c>
      <c r="CL1468">
        <v>0</v>
      </c>
      <c r="CM1468">
        <v>0</v>
      </c>
      <c r="CN1468">
        <v>0</v>
      </c>
      <c r="CO1468">
        <v>0</v>
      </c>
      <c r="CP1468" s="17">
        <v>0</v>
      </c>
      <c r="CQ1468">
        <v>0.222</v>
      </c>
      <c r="CR1468">
        <v>171</v>
      </c>
      <c r="CS1468">
        <v>1</v>
      </c>
      <c r="CT1468">
        <v>0</v>
      </c>
      <c r="CU1468">
        <v>26</v>
      </c>
      <c r="DA1468" s="33" t="s">
        <v>85</v>
      </c>
    </row>
    <row r="1469" spans="1:105" x14ac:dyDescent="0.25">
      <c r="A1469">
        <v>1468</v>
      </c>
      <c r="B1469">
        <v>91</v>
      </c>
      <c r="C1469" s="24" t="s">
        <v>4215</v>
      </c>
      <c r="D1469" s="12">
        <v>7.9</v>
      </c>
      <c r="E1469" s="13">
        <v>0.7</v>
      </c>
      <c r="F1469" s="7">
        <f t="shared" si="252"/>
        <v>11.285714285714286</v>
      </c>
      <c r="G1469" s="7">
        <f t="shared" si="244"/>
        <v>7.2</v>
      </c>
      <c r="H1469" s="15">
        <f t="shared" si="245"/>
        <v>8.6</v>
      </c>
      <c r="I1469" s="11">
        <f>IFERROR(F1469/SQRT(F1469^2+U1469), "X")</f>
        <v>0.19007581550375655</v>
      </c>
      <c r="J1469" s="32">
        <f>IFERROR(SQRT((1-I1469^2)/U1469), "X")</f>
        <v>1.6842160867421466E-2</v>
      </c>
      <c r="K1469" s="32">
        <f t="shared" si="246"/>
        <v>59.374803973897677</v>
      </c>
      <c r="L1469" s="8">
        <v>0</v>
      </c>
      <c r="M1469" s="9">
        <v>1</v>
      </c>
      <c r="N1469" s="8">
        <v>0</v>
      </c>
      <c r="O1469" s="9">
        <v>0</v>
      </c>
      <c r="P1469" s="9">
        <v>0</v>
      </c>
      <c r="Q1469" s="9">
        <v>0</v>
      </c>
      <c r="R1469" s="9">
        <v>1</v>
      </c>
      <c r="S1469" s="8">
        <v>3413</v>
      </c>
      <c r="T1469" s="9">
        <v>14</v>
      </c>
      <c r="U1469" s="9">
        <f t="shared" si="247"/>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253"/>
        <v>0.72199999999999998</v>
      </c>
      <c r="AP1469" s="17">
        <v>0.27800000000000002</v>
      </c>
      <c r="AQ1469" s="38">
        <f t="shared" si="254"/>
        <v>0.495</v>
      </c>
      <c r="AR1469" s="39">
        <v>0.505</v>
      </c>
      <c r="AS1469" s="38">
        <v>0.33943833943833951</v>
      </c>
      <c r="AT1469" s="39">
        <f t="shared" si="255"/>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v>0.79</v>
      </c>
      <c r="BM1469" s="90">
        <f>X1469+W1469+6</f>
        <v>38.180999999999997</v>
      </c>
      <c r="BN1469">
        <v>1</v>
      </c>
      <c r="BO1469">
        <v>0</v>
      </c>
      <c r="BP1469">
        <v>0</v>
      </c>
      <c r="BQ1469">
        <v>0</v>
      </c>
      <c r="BR1469">
        <v>0</v>
      </c>
      <c r="BS1469">
        <v>0</v>
      </c>
      <c r="BT1469">
        <v>0</v>
      </c>
      <c r="BU1469" s="17">
        <v>0</v>
      </c>
      <c r="BV1469">
        <v>0</v>
      </c>
      <c r="BW1469">
        <v>0</v>
      </c>
      <c r="BX1469">
        <v>1</v>
      </c>
      <c r="BY1469" s="17">
        <v>0</v>
      </c>
      <c r="BZ1469">
        <v>0</v>
      </c>
      <c r="CA1469">
        <v>0</v>
      </c>
      <c r="CB1469">
        <v>0</v>
      </c>
      <c r="CC1469">
        <v>0</v>
      </c>
      <c r="CD1469" s="17">
        <v>0</v>
      </c>
      <c r="CE1469">
        <v>0</v>
      </c>
      <c r="CF1469">
        <v>0</v>
      </c>
      <c r="CG1469">
        <v>1</v>
      </c>
      <c r="CH1469">
        <v>1</v>
      </c>
      <c r="CI1469">
        <v>0</v>
      </c>
      <c r="CJ1469">
        <v>0</v>
      </c>
      <c r="CK1469">
        <v>1</v>
      </c>
      <c r="CL1469">
        <v>0</v>
      </c>
      <c r="CM1469">
        <v>0</v>
      </c>
      <c r="CN1469">
        <v>1</v>
      </c>
      <c r="CO1469">
        <v>0</v>
      </c>
      <c r="CP1469" s="17">
        <v>0</v>
      </c>
      <c r="CQ1469">
        <v>0.222</v>
      </c>
      <c r="CR1469">
        <v>171</v>
      </c>
      <c r="CS1469">
        <v>1</v>
      </c>
      <c r="CT1469">
        <v>0</v>
      </c>
      <c r="CU1469">
        <v>26</v>
      </c>
      <c r="DA1469" s="33" t="s">
        <v>85</v>
      </c>
    </row>
    <row r="1470" spans="1:105" x14ac:dyDescent="0.25">
      <c r="A1470">
        <v>1469</v>
      </c>
      <c r="B1470">
        <v>91</v>
      </c>
      <c r="C1470" s="24" t="s">
        <v>4215</v>
      </c>
      <c r="D1470" s="12">
        <v>9.1</v>
      </c>
      <c r="E1470" s="13">
        <v>0.6</v>
      </c>
      <c r="F1470" s="7">
        <f t="shared" si="252"/>
        <v>15.166666666666666</v>
      </c>
      <c r="G1470" s="7">
        <f t="shared" si="244"/>
        <v>8.5</v>
      </c>
      <c r="H1470" s="15">
        <f t="shared" si="245"/>
        <v>9.6999999999999993</v>
      </c>
      <c r="I1470" s="11">
        <f>IFERROR(F1470/SQRT(F1470^2+U1470), "X")</f>
        <v>0.25672945575259404</v>
      </c>
      <c r="J1470" s="32">
        <f>IFERROR(SQRT((1-I1470^2)/U1470), "X")</f>
        <v>1.69272168628084E-2</v>
      </c>
      <c r="K1470" s="32">
        <f t="shared" si="246"/>
        <v>59.076457051669728</v>
      </c>
      <c r="L1470" s="8">
        <v>0</v>
      </c>
      <c r="M1470" s="9">
        <v>1</v>
      </c>
      <c r="N1470" s="8">
        <v>0</v>
      </c>
      <c r="O1470" s="9">
        <v>0</v>
      </c>
      <c r="P1470" s="9">
        <v>0</v>
      </c>
      <c r="Q1470" s="9">
        <v>0</v>
      </c>
      <c r="R1470" s="9">
        <v>1</v>
      </c>
      <c r="S1470" s="8">
        <v>3275</v>
      </c>
      <c r="T1470" s="9">
        <v>14</v>
      </c>
      <c r="U1470" s="9">
        <f t="shared" si="247"/>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253"/>
        <v>0.70500000000000007</v>
      </c>
      <c r="AP1470" s="17">
        <v>0.29499999999999998</v>
      </c>
      <c r="AQ1470" s="38">
        <f t="shared" si="254"/>
        <v>0.499</v>
      </c>
      <c r="AR1470" s="39">
        <v>0.501</v>
      </c>
      <c r="AS1470" s="38">
        <v>0.36330049261083741</v>
      </c>
      <c r="AT1470" s="39">
        <f t="shared" si="255"/>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v>0.79</v>
      </c>
      <c r="BM1470" s="90">
        <f>X1470+W1470+6</f>
        <v>38.31</v>
      </c>
      <c r="BN1470">
        <v>1</v>
      </c>
      <c r="BO1470">
        <v>0</v>
      </c>
      <c r="BP1470">
        <v>0</v>
      </c>
      <c r="BQ1470">
        <v>0</v>
      </c>
      <c r="BR1470">
        <v>0</v>
      </c>
      <c r="BS1470">
        <v>0</v>
      </c>
      <c r="BT1470">
        <v>0</v>
      </c>
      <c r="BU1470" s="17">
        <v>0</v>
      </c>
      <c r="BV1470">
        <v>0</v>
      </c>
      <c r="BW1470">
        <v>0</v>
      </c>
      <c r="BX1470">
        <v>1</v>
      </c>
      <c r="BY1470" s="17">
        <v>0</v>
      </c>
      <c r="BZ1470">
        <v>0</v>
      </c>
      <c r="CA1470">
        <v>0</v>
      </c>
      <c r="CB1470">
        <v>0</v>
      </c>
      <c r="CC1470">
        <v>0</v>
      </c>
      <c r="CD1470" s="17">
        <v>0</v>
      </c>
      <c r="CE1470">
        <v>0</v>
      </c>
      <c r="CF1470">
        <v>0</v>
      </c>
      <c r="CG1470">
        <v>1</v>
      </c>
      <c r="CH1470">
        <v>1</v>
      </c>
      <c r="CI1470">
        <v>0</v>
      </c>
      <c r="CJ1470">
        <v>0</v>
      </c>
      <c r="CK1470">
        <v>1</v>
      </c>
      <c r="CL1470">
        <v>0</v>
      </c>
      <c r="CM1470">
        <v>0</v>
      </c>
      <c r="CN1470">
        <v>1</v>
      </c>
      <c r="CO1470">
        <v>0</v>
      </c>
      <c r="CP1470" s="17">
        <v>0</v>
      </c>
      <c r="CQ1470">
        <v>0.222</v>
      </c>
      <c r="CR1470">
        <v>171</v>
      </c>
      <c r="CS1470">
        <v>1</v>
      </c>
      <c r="CT1470">
        <v>0</v>
      </c>
      <c r="CU1470">
        <v>26</v>
      </c>
      <c r="DA1470" s="33" t="s">
        <v>85</v>
      </c>
    </row>
    <row r="1471" spans="1:105" x14ac:dyDescent="0.25">
      <c r="A1471">
        <v>1470</v>
      </c>
      <c r="B1471">
        <v>91</v>
      </c>
      <c r="C1471" s="24" t="s">
        <v>4215</v>
      </c>
      <c r="D1471" s="12">
        <v>9.4</v>
      </c>
      <c r="E1471" s="13">
        <v>0.7</v>
      </c>
      <c r="F1471" s="7">
        <f t="shared" si="252"/>
        <v>13.428571428571431</v>
      </c>
      <c r="G1471" s="7">
        <f t="shared" si="244"/>
        <v>8.7000000000000011</v>
      </c>
      <c r="H1471" s="15">
        <f t="shared" si="245"/>
        <v>10.1</v>
      </c>
      <c r="I1471" s="11">
        <f>IFERROR(F1471/SQRT(F1471^2+U1471), "X")</f>
        <v>0.23360833544640278</v>
      </c>
      <c r="J1471" s="32">
        <f>IFERROR(SQRT((1-I1471^2)/U1471), "X")</f>
        <v>1.7396365405583186E-2</v>
      </c>
      <c r="K1471" s="32">
        <f t="shared" si="246"/>
        <v>57.483271745893553</v>
      </c>
      <c r="L1471" s="8">
        <v>0</v>
      </c>
      <c r="M1471" s="9">
        <v>1</v>
      </c>
      <c r="N1471" s="8">
        <v>0</v>
      </c>
      <c r="O1471" s="9">
        <v>0</v>
      </c>
      <c r="P1471" s="9">
        <v>0</v>
      </c>
      <c r="Q1471" s="9">
        <v>0</v>
      </c>
      <c r="R1471" s="9">
        <v>1</v>
      </c>
      <c r="S1471" s="8">
        <v>3139</v>
      </c>
      <c r="T1471" s="9">
        <v>14</v>
      </c>
      <c r="U1471" s="9">
        <f t="shared" si="247"/>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253"/>
        <v>0.66300000000000003</v>
      </c>
      <c r="AP1471" s="17">
        <v>0.33700000000000002</v>
      </c>
      <c r="AQ1471" s="38">
        <f t="shared" si="254"/>
        <v>0.50900000000000001</v>
      </c>
      <c r="AR1471" s="39">
        <v>0.49099999999999999</v>
      </c>
      <c r="AS1471" s="38">
        <v>0.40947752126366949</v>
      </c>
      <c r="AT1471" s="39">
        <f t="shared" si="255"/>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v>0.72199999999999998</v>
      </c>
      <c r="BM1471" s="90">
        <f>X1471+W1471+6</f>
        <v>38.472999999999999</v>
      </c>
      <c r="BN1471">
        <v>1</v>
      </c>
      <c r="BO1471">
        <v>0</v>
      </c>
      <c r="BP1471">
        <v>0</v>
      </c>
      <c r="BQ1471">
        <v>0</v>
      </c>
      <c r="BR1471">
        <v>0</v>
      </c>
      <c r="BS1471">
        <v>0</v>
      </c>
      <c r="BT1471">
        <v>0</v>
      </c>
      <c r="BU1471" s="17">
        <v>0</v>
      </c>
      <c r="BV1471">
        <v>0</v>
      </c>
      <c r="BW1471">
        <v>0</v>
      </c>
      <c r="BX1471">
        <v>1</v>
      </c>
      <c r="BY1471" s="17">
        <v>0</v>
      </c>
      <c r="BZ1471">
        <v>0</v>
      </c>
      <c r="CA1471">
        <v>0</v>
      </c>
      <c r="CB1471">
        <v>0</v>
      </c>
      <c r="CC1471">
        <v>0</v>
      </c>
      <c r="CD1471" s="17">
        <v>0</v>
      </c>
      <c r="CE1471">
        <v>0</v>
      </c>
      <c r="CF1471">
        <v>0</v>
      </c>
      <c r="CG1471">
        <v>1</v>
      </c>
      <c r="CH1471">
        <v>1</v>
      </c>
      <c r="CI1471">
        <v>0</v>
      </c>
      <c r="CJ1471">
        <v>0</v>
      </c>
      <c r="CK1471">
        <v>1</v>
      </c>
      <c r="CL1471">
        <v>0</v>
      </c>
      <c r="CM1471">
        <v>0</v>
      </c>
      <c r="CN1471">
        <v>1</v>
      </c>
      <c r="CO1471">
        <v>0</v>
      </c>
      <c r="CP1471" s="17">
        <v>0</v>
      </c>
      <c r="CQ1471">
        <v>0.222</v>
      </c>
      <c r="CR1471">
        <v>171</v>
      </c>
      <c r="CS1471">
        <v>1</v>
      </c>
      <c r="CT1471">
        <v>0</v>
      </c>
      <c r="CU1471">
        <v>26</v>
      </c>
      <c r="DA1471" s="33" t="s">
        <v>85</v>
      </c>
    </row>
    <row r="1472" spans="1:105" x14ac:dyDescent="0.25">
      <c r="A1472">
        <v>1471</v>
      </c>
      <c r="B1472">
        <v>91</v>
      </c>
      <c r="C1472" s="24" t="s">
        <v>4215</v>
      </c>
      <c r="D1472" s="12">
        <v>9.6999999999999993</v>
      </c>
      <c r="E1472" s="13">
        <v>0.6</v>
      </c>
      <c r="F1472" s="7">
        <f t="shared" si="252"/>
        <v>16.166666666666668</v>
      </c>
      <c r="G1472" s="7">
        <f t="shared" si="244"/>
        <v>9.1</v>
      </c>
      <c r="H1472" s="15">
        <f t="shared" si="245"/>
        <v>10.299999999999999</v>
      </c>
      <c r="I1472" s="11">
        <f>IFERROR(F1472/SQRT(F1472^2+U1472), "X")</f>
        <v>0.27208895874288952</v>
      </c>
      <c r="J1472" s="32">
        <f>IFERROR(SQRT((1-I1472^2)/U1472), "X")</f>
        <v>1.6830244870694198E-2</v>
      </c>
      <c r="K1472" s="32">
        <f t="shared" si="246"/>
        <v>59.416841981976042</v>
      </c>
      <c r="L1472" s="8">
        <v>0</v>
      </c>
      <c r="M1472" s="9">
        <v>1</v>
      </c>
      <c r="N1472" s="8">
        <v>0</v>
      </c>
      <c r="O1472" s="9">
        <v>0</v>
      </c>
      <c r="P1472" s="9">
        <v>0</v>
      </c>
      <c r="Q1472" s="9">
        <v>0</v>
      </c>
      <c r="R1472" s="9">
        <v>1</v>
      </c>
      <c r="S1472" s="8">
        <v>3284</v>
      </c>
      <c r="T1472" s="9">
        <v>14</v>
      </c>
      <c r="U1472" s="9">
        <f t="shared" si="247"/>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253"/>
        <v>0.59000000000000008</v>
      </c>
      <c r="AP1472" s="17">
        <v>0.41</v>
      </c>
      <c r="AQ1472" s="38">
        <f t="shared" si="254"/>
        <v>0.497</v>
      </c>
      <c r="AR1472" s="39">
        <v>0.503</v>
      </c>
      <c r="AS1472" s="38">
        <v>0.46750285062713792</v>
      </c>
      <c r="AT1472" s="39">
        <f t="shared" si="255"/>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v>0.70699999999999996</v>
      </c>
      <c r="BM1472" s="90">
        <f>X1472+W1472+6</f>
        <v>39.414000000000001</v>
      </c>
      <c r="BN1472">
        <v>1</v>
      </c>
      <c r="BO1472">
        <v>0</v>
      </c>
      <c r="BP1472">
        <v>0</v>
      </c>
      <c r="BQ1472">
        <v>0</v>
      </c>
      <c r="BR1472">
        <v>0</v>
      </c>
      <c r="BS1472">
        <v>0</v>
      </c>
      <c r="BT1472">
        <v>0</v>
      </c>
      <c r="BU1472" s="17">
        <v>0</v>
      </c>
      <c r="BV1472">
        <v>0</v>
      </c>
      <c r="BW1472">
        <v>0</v>
      </c>
      <c r="BX1472">
        <v>1</v>
      </c>
      <c r="BY1472" s="17">
        <v>0</v>
      </c>
      <c r="BZ1472">
        <v>0</v>
      </c>
      <c r="CA1472">
        <v>0</v>
      </c>
      <c r="CB1472">
        <v>0</v>
      </c>
      <c r="CC1472">
        <v>0</v>
      </c>
      <c r="CD1472" s="17">
        <v>0</v>
      </c>
      <c r="CE1472">
        <v>0</v>
      </c>
      <c r="CF1472">
        <v>0</v>
      </c>
      <c r="CG1472">
        <v>1</v>
      </c>
      <c r="CH1472">
        <v>1</v>
      </c>
      <c r="CI1472">
        <v>0</v>
      </c>
      <c r="CJ1472">
        <v>0</v>
      </c>
      <c r="CK1472">
        <v>1</v>
      </c>
      <c r="CL1472">
        <v>0</v>
      </c>
      <c r="CM1472">
        <v>0</v>
      </c>
      <c r="CN1472">
        <v>1</v>
      </c>
      <c r="CO1472">
        <v>0</v>
      </c>
      <c r="CP1472" s="17">
        <v>0</v>
      </c>
      <c r="CQ1472">
        <v>0.222</v>
      </c>
      <c r="CR1472">
        <v>171</v>
      </c>
      <c r="CS1472">
        <v>1</v>
      </c>
      <c r="CT1472">
        <v>0</v>
      </c>
      <c r="CU1472">
        <v>26</v>
      </c>
      <c r="DA1472" s="33" t="s">
        <v>85</v>
      </c>
    </row>
    <row r="1473" spans="1:105" x14ac:dyDescent="0.25">
      <c r="A1473">
        <v>1472</v>
      </c>
      <c r="B1473">
        <v>91</v>
      </c>
      <c r="C1473" s="24" t="s">
        <v>4215</v>
      </c>
      <c r="D1473" s="12">
        <v>3.6</v>
      </c>
      <c r="E1473" s="13">
        <v>0.5</v>
      </c>
      <c r="F1473" s="7">
        <f t="shared" si="252"/>
        <v>7.2</v>
      </c>
      <c r="G1473" s="7">
        <f t="shared" si="244"/>
        <v>3.1</v>
      </c>
      <c r="H1473" s="15">
        <f t="shared" si="245"/>
        <v>4.0999999999999996</v>
      </c>
      <c r="I1473" s="11">
        <f>IFERROR(F1473/SQRT(F1473^2+U1473), "X")</f>
        <v>0.13214145973828678</v>
      </c>
      <c r="J1473" s="32">
        <f>IFERROR(SQRT((1-I1473^2)/U1473), "X")</f>
        <v>1.8352980519206499E-2</v>
      </c>
      <c r="K1473" s="32">
        <f t="shared" si="246"/>
        <v>54.487062684641018</v>
      </c>
      <c r="L1473" s="8">
        <v>0</v>
      </c>
      <c r="M1473" s="9">
        <v>1</v>
      </c>
      <c r="N1473" s="8">
        <v>0</v>
      </c>
      <c r="O1473" s="9">
        <v>0</v>
      </c>
      <c r="P1473" s="9">
        <v>0</v>
      </c>
      <c r="Q1473" s="9">
        <v>0</v>
      </c>
      <c r="R1473" s="9">
        <v>1</v>
      </c>
      <c r="S1473" s="8">
        <v>2932</v>
      </c>
      <c r="T1473" s="9">
        <v>14</v>
      </c>
      <c r="U1473" s="9">
        <f t="shared" si="247"/>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253"/>
        <v>0.77600000000000002</v>
      </c>
      <c r="AP1473" s="17">
        <v>0.224</v>
      </c>
      <c r="AQ1473" s="38">
        <f t="shared" si="254"/>
        <v>0.46299999999999997</v>
      </c>
      <c r="AR1473" s="39">
        <v>0.53700000000000003</v>
      </c>
      <c r="AS1473" s="38">
        <v>0.23140495867768601</v>
      </c>
      <c r="AT1473" s="39">
        <f t="shared" si="255"/>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v>0.61</v>
      </c>
      <c r="BM1473" s="90">
        <f>X1473+W1473+6</f>
        <v>38.700000000000003</v>
      </c>
      <c r="BN1473">
        <v>1</v>
      </c>
      <c r="BO1473">
        <v>0</v>
      </c>
      <c r="BP1473">
        <v>0</v>
      </c>
      <c r="BQ1473">
        <v>0</v>
      </c>
      <c r="BR1473">
        <v>0</v>
      </c>
      <c r="BS1473">
        <v>0</v>
      </c>
      <c r="BT1473">
        <v>0</v>
      </c>
      <c r="BU1473" s="17">
        <v>0</v>
      </c>
      <c r="BV1473">
        <v>0</v>
      </c>
      <c r="BW1473">
        <v>0</v>
      </c>
      <c r="BX1473">
        <v>1</v>
      </c>
      <c r="BY1473" s="17">
        <v>0</v>
      </c>
      <c r="BZ1473">
        <v>0</v>
      </c>
      <c r="CA1473">
        <v>0</v>
      </c>
      <c r="CB1473">
        <v>0</v>
      </c>
      <c r="CC1473">
        <v>0</v>
      </c>
      <c r="CD1473" s="17">
        <v>0</v>
      </c>
      <c r="CE1473">
        <v>0</v>
      </c>
      <c r="CF1473">
        <v>0</v>
      </c>
      <c r="CG1473">
        <v>1</v>
      </c>
      <c r="CH1473">
        <v>1</v>
      </c>
      <c r="CI1473">
        <v>0</v>
      </c>
      <c r="CJ1473">
        <v>0</v>
      </c>
      <c r="CK1473">
        <v>1</v>
      </c>
      <c r="CL1473">
        <v>0</v>
      </c>
      <c r="CM1473">
        <v>0</v>
      </c>
      <c r="CN1473">
        <v>1</v>
      </c>
      <c r="CO1473">
        <v>0</v>
      </c>
      <c r="CP1473" s="17">
        <v>0</v>
      </c>
      <c r="CQ1473">
        <v>0.222</v>
      </c>
      <c r="CR1473">
        <v>171</v>
      </c>
      <c r="CS1473">
        <v>1</v>
      </c>
      <c r="CT1473">
        <v>0</v>
      </c>
      <c r="CU1473">
        <v>26</v>
      </c>
      <c r="DA1473" s="33" t="s">
        <v>85</v>
      </c>
    </row>
    <row r="1474" spans="1:105" x14ac:dyDescent="0.25">
      <c r="A1474">
        <v>1473</v>
      </c>
      <c r="B1474">
        <v>91</v>
      </c>
      <c r="C1474" s="24" t="s">
        <v>4215</v>
      </c>
      <c r="D1474" s="12">
        <v>4</v>
      </c>
      <c r="E1474" s="13">
        <v>0.5</v>
      </c>
      <c r="F1474" s="7">
        <f t="shared" si="252"/>
        <v>8</v>
      </c>
      <c r="G1474" s="7">
        <f t="shared" ref="G1474:G1537" si="256">D1474-E1474</f>
        <v>3.5</v>
      </c>
      <c r="H1474" s="15">
        <f t="shared" ref="H1474:H1537" si="257">D1474+E1474</f>
        <v>4.5</v>
      </c>
      <c r="I1474" s="11">
        <f>IFERROR(F1474/SQRT(F1474^2+U1474), "X")</f>
        <v>0.14982744664145906</v>
      </c>
      <c r="J1474" s="32">
        <f>IFERROR(SQRT((1-I1474^2)/U1474), "X")</f>
        <v>1.8728430830182382E-2</v>
      </c>
      <c r="K1474" s="32">
        <f t="shared" ref="K1474:K1537" si="258">IFERROR(1/J1474, "X")</f>
        <v>53.394756296849977</v>
      </c>
      <c r="L1474" s="8">
        <v>0</v>
      </c>
      <c r="M1474" s="9">
        <v>1</v>
      </c>
      <c r="N1474" s="8">
        <v>0</v>
      </c>
      <c r="O1474" s="9">
        <v>0</v>
      </c>
      <c r="P1474" s="9">
        <v>0</v>
      </c>
      <c r="Q1474" s="9">
        <v>0</v>
      </c>
      <c r="R1474" s="9">
        <v>1</v>
      </c>
      <c r="S1474" s="8">
        <v>2802</v>
      </c>
      <c r="T1474" s="9">
        <v>14</v>
      </c>
      <c r="U1474" s="9">
        <f t="shared" ref="U1474:U1537" si="259">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253"/>
        <v>0.75800000000000001</v>
      </c>
      <c r="AP1474" s="17">
        <v>0.24199999999999999</v>
      </c>
      <c r="AQ1474" s="38">
        <f t="shared" si="254"/>
        <v>0.46099999999999997</v>
      </c>
      <c r="AR1474" s="39">
        <v>0.53900000000000003</v>
      </c>
      <c r="AS1474" s="38">
        <v>0.25077720207253879</v>
      </c>
      <c r="AT1474" s="39">
        <f t="shared" si="255"/>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v>0.61199999999999999</v>
      </c>
      <c r="BM1474" s="90">
        <f>X1474+W1474+6</f>
        <v>38.871000000000002</v>
      </c>
      <c r="BN1474">
        <v>1</v>
      </c>
      <c r="BO1474">
        <v>0</v>
      </c>
      <c r="BP1474">
        <v>0</v>
      </c>
      <c r="BQ1474">
        <v>0</v>
      </c>
      <c r="BR1474">
        <v>0</v>
      </c>
      <c r="BS1474">
        <v>0</v>
      </c>
      <c r="BT1474">
        <v>0</v>
      </c>
      <c r="BU1474" s="17">
        <v>0</v>
      </c>
      <c r="BV1474">
        <v>0</v>
      </c>
      <c r="BW1474">
        <v>0</v>
      </c>
      <c r="BX1474">
        <v>1</v>
      </c>
      <c r="BY1474" s="17">
        <v>0</v>
      </c>
      <c r="BZ1474">
        <v>0</v>
      </c>
      <c r="CA1474">
        <v>0</v>
      </c>
      <c r="CB1474">
        <v>0</v>
      </c>
      <c r="CC1474">
        <v>0</v>
      </c>
      <c r="CD1474" s="17">
        <v>0</v>
      </c>
      <c r="CE1474">
        <v>0</v>
      </c>
      <c r="CF1474">
        <v>0</v>
      </c>
      <c r="CG1474">
        <v>1</v>
      </c>
      <c r="CH1474">
        <v>1</v>
      </c>
      <c r="CI1474">
        <v>0</v>
      </c>
      <c r="CJ1474">
        <v>0</v>
      </c>
      <c r="CK1474">
        <v>1</v>
      </c>
      <c r="CL1474">
        <v>0</v>
      </c>
      <c r="CM1474">
        <v>0</v>
      </c>
      <c r="CN1474">
        <v>1</v>
      </c>
      <c r="CO1474">
        <v>0</v>
      </c>
      <c r="CP1474" s="17">
        <v>0</v>
      </c>
      <c r="CQ1474">
        <v>0.222</v>
      </c>
      <c r="CR1474">
        <v>171</v>
      </c>
      <c r="CS1474">
        <v>1</v>
      </c>
      <c r="CT1474">
        <v>0</v>
      </c>
      <c r="CU1474">
        <v>26</v>
      </c>
      <c r="DA1474" s="33" t="s">
        <v>85</v>
      </c>
    </row>
    <row r="1475" spans="1:105" x14ac:dyDescent="0.25">
      <c r="A1475">
        <v>1474</v>
      </c>
      <c r="B1475">
        <v>91</v>
      </c>
      <c r="C1475" s="24" t="s">
        <v>4215</v>
      </c>
      <c r="D1475" s="12">
        <v>3.8</v>
      </c>
      <c r="E1475" s="13">
        <v>0.5</v>
      </c>
      <c r="F1475" s="7">
        <f t="shared" si="252"/>
        <v>7.6</v>
      </c>
      <c r="G1475" s="7">
        <f t="shared" si="256"/>
        <v>3.3</v>
      </c>
      <c r="H1475" s="15">
        <f t="shared" si="257"/>
        <v>4.3</v>
      </c>
      <c r="I1475" s="11">
        <f>IFERROR(F1475/SQRT(F1475^2+U1475), "X")</f>
        <v>0.13972004694896253</v>
      </c>
      <c r="J1475" s="32">
        <f>IFERROR(SQRT((1-I1475^2)/U1475), "X")</f>
        <v>1.8384216703810862E-2</v>
      </c>
      <c r="K1475" s="32">
        <f t="shared" si="258"/>
        <v>54.394485014567422</v>
      </c>
      <c r="L1475" s="8">
        <v>0</v>
      </c>
      <c r="M1475" s="9">
        <v>1</v>
      </c>
      <c r="N1475" s="8">
        <v>0</v>
      </c>
      <c r="O1475" s="9">
        <v>0</v>
      </c>
      <c r="P1475" s="9">
        <v>0</v>
      </c>
      <c r="Q1475" s="9">
        <v>0</v>
      </c>
      <c r="R1475" s="9">
        <v>1</v>
      </c>
      <c r="S1475" s="8">
        <v>2916</v>
      </c>
      <c r="T1475" s="9">
        <v>14</v>
      </c>
      <c r="U1475" s="9">
        <f t="shared" si="259"/>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253"/>
        <v>0.72399999999999998</v>
      </c>
      <c r="AP1475" s="17">
        <v>0.27600000000000002</v>
      </c>
      <c r="AQ1475" s="38">
        <f t="shared" si="254"/>
        <v>0.46199999999999997</v>
      </c>
      <c r="AR1475" s="39">
        <v>0.53800000000000003</v>
      </c>
      <c r="AS1475" s="38">
        <v>0.28779979144942652</v>
      </c>
      <c r="AT1475" s="39">
        <f t="shared" si="255"/>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v>0.623</v>
      </c>
      <c r="BM1475" s="90">
        <f>X1475+W1475+6</f>
        <v>38.706000000000003</v>
      </c>
      <c r="BN1475">
        <v>1</v>
      </c>
      <c r="BO1475">
        <v>0</v>
      </c>
      <c r="BP1475">
        <v>0</v>
      </c>
      <c r="BQ1475">
        <v>0</v>
      </c>
      <c r="BR1475">
        <v>0</v>
      </c>
      <c r="BS1475">
        <v>0</v>
      </c>
      <c r="BT1475">
        <v>0</v>
      </c>
      <c r="BU1475" s="17">
        <v>0</v>
      </c>
      <c r="BV1475">
        <v>0</v>
      </c>
      <c r="BW1475">
        <v>0</v>
      </c>
      <c r="BX1475">
        <v>1</v>
      </c>
      <c r="BY1475" s="17">
        <v>0</v>
      </c>
      <c r="BZ1475">
        <v>0</v>
      </c>
      <c r="CA1475">
        <v>0</v>
      </c>
      <c r="CB1475">
        <v>0</v>
      </c>
      <c r="CC1475">
        <v>0</v>
      </c>
      <c r="CD1475" s="17">
        <v>0</v>
      </c>
      <c r="CE1475">
        <v>0</v>
      </c>
      <c r="CF1475">
        <v>0</v>
      </c>
      <c r="CG1475">
        <v>1</v>
      </c>
      <c r="CH1475">
        <v>1</v>
      </c>
      <c r="CI1475">
        <v>0</v>
      </c>
      <c r="CJ1475">
        <v>0</v>
      </c>
      <c r="CK1475">
        <v>1</v>
      </c>
      <c r="CL1475">
        <v>0</v>
      </c>
      <c r="CM1475">
        <v>0</v>
      </c>
      <c r="CN1475">
        <v>1</v>
      </c>
      <c r="CO1475">
        <v>0</v>
      </c>
      <c r="CP1475" s="17">
        <v>0</v>
      </c>
      <c r="CQ1475">
        <v>0.222</v>
      </c>
      <c r="CR1475">
        <v>171</v>
      </c>
      <c r="CS1475">
        <v>1</v>
      </c>
      <c r="CT1475">
        <v>0</v>
      </c>
      <c r="CU1475">
        <v>26</v>
      </c>
      <c r="DA1475" s="33" t="s">
        <v>85</v>
      </c>
    </row>
    <row r="1476" spans="1:105" x14ac:dyDescent="0.25">
      <c r="A1476">
        <v>1475</v>
      </c>
      <c r="B1476">
        <v>91</v>
      </c>
      <c r="C1476" s="24" t="s">
        <v>4215</v>
      </c>
      <c r="D1476" s="12">
        <v>4.8</v>
      </c>
      <c r="E1476" s="13">
        <v>0.5</v>
      </c>
      <c r="F1476" s="7">
        <f t="shared" si="252"/>
        <v>9.6</v>
      </c>
      <c r="G1476" s="7">
        <f t="shared" si="256"/>
        <v>4.3</v>
      </c>
      <c r="H1476" s="15">
        <f t="shared" si="257"/>
        <v>5.3</v>
      </c>
      <c r="I1476" s="11">
        <f>IFERROR(F1476/SQRT(F1476^2+U1476), "X")</f>
        <v>0.16573514602600783</v>
      </c>
      <c r="J1476" s="32">
        <f>IFERROR(SQRT((1-I1476^2)/U1476), "X")</f>
        <v>1.7264077711042481E-2</v>
      </c>
      <c r="K1476" s="32">
        <f t="shared" si="258"/>
        <v>57.923742972981302</v>
      </c>
      <c r="L1476" s="8">
        <v>0</v>
      </c>
      <c r="M1476" s="9">
        <v>1</v>
      </c>
      <c r="N1476" s="8">
        <v>0</v>
      </c>
      <c r="O1476" s="9">
        <v>0</v>
      </c>
      <c r="P1476" s="9">
        <v>0</v>
      </c>
      <c r="Q1476" s="9">
        <v>0</v>
      </c>
      <c r="R1476" s="9">
        <v>1</v>
      </c>
      <c r="S1476" s="8">
        <v>3278</v>
      </c>
      <c r="T1476" s="9">
        <v>14</v>
      </c>
      <c r="U1476" s="9">
        <f t="shared" si="259"/>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253"/>
        <v>0.70199999999999996</v>
      </c>
      <c r="AP1476" s="17">
        <v>0.29799999999999999</v>
      </c>
      <c r="AQ1476" s="38">
        <f t="shared" si="254"/>
        <v>0.47</v>
      </c>
      <c r="AR1476" s="39">
        <v>0.53</v>
      </c>
      <c r="AS1476" s="38">
        <v>0.31368421052631579</v>
      </c>
      <c r="AT1476" s="39">
        <f t="shared" si="255"/>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v>0.60899999999999999</v>
      </c>
      <c r="BM1476" s="90">
        <f>X1476+W1476+6</f>
        <v>39.046999999999997</v>
      </c>
      <c r="BN1476">
        <v>1</v>
      </c>
      <c r="BO1476">
        <v>0</v>
      </c>
      <c r="BP1476">
        <v>0</v>
      </c>
      <c r="BQ1476">
        <v>0</v>
      </c>
      <c r="BR1476">
        <v>0</v>
      </c>
      <c r="BS1476">
        <v>0</v>
      </c>
      <c r="BT1476">
        <v>0</v>
      </c>
      <c r="BU1476" s="17">
        <v>0</v>
      </c>
      <c r="BV1476">
        <v>0</v>
      </c>
      <c r="BW1476">
        <v>0</v>
      </c>
      <c r="BX1476">
        <v>1</v>
      </c>
      <c r="BY1476" s="17">
        <v>0</v>
      </c>
      <c r="BZ1476">
        <v>0</v>
      </c>
      <c r="CA1476">
        <v>0</v>
      </c>
      <c r="CB1476">
        <v>0</v>
      </c>
      <c r="CC1476">
        <v>0</v>
      </c>
      <c r="CD1476" s="17">
        <v>0</v>
      </c>
      <c r="CE1476">
        <v>0</v>
      </c>
      <c r="CF1476">
        <v>0</v>
      </c>
      <c r="CG1476">
        <v>1</v>
      </c>
      <c r="CH1476">
        <v>1</v>
      </c>
      <c r="CI1476">
        <v>0</v>
      </c>
      <c r="CJ1476">
        <v>0</v>
      </c>
      <c r="CK1476">
        <v>1</v>
      </c>
      <c r="CL1476">
        <v>0</v>
      </c>
      <c r="CM1476">
        <v>0</v>
      </c>
      <c r="CN1476">
        <v>1</v>
      </c>
      <c r="CO1476">
        <v>0</v>
      </c>
      <c r="CP1476" s="17">
        <v>0</v>
      </c>
      <c r="CQ1476">
        <v>0.222</v>
      </c>
      <c r="CR1476">
        <v>171</v>
      </c>
      <c r="CS1476">
        <v>1</v>
      </c>
      <c r="CT1476">
        <v>0</v>
      </c>
      <c r="CU1476">
        <v>26</v>
      </c>
      <c r="DA1476" s="33" t="s">
        <v>85</v>
      </c>
    </row>
    <row r="1477" spans="1:105" x14ac:dyDescent="0.25">
      <c r="A1477">
        <v>1476</v>
      </c>
      <c r="B1477">
        <v>92</v>
      </c>
      <c r="C1477" s="24" t="s">
        <v>4223</v>
      </c>
      <c r="D1477" s="12">
        <v>8.9878754520200665E-2</v>
      </c>
      <c r="E1477" s="13">
        <v>0.33954196152075811</v>
      </c>
      <c r="F1477" s="7">
        <v>0.26470588235294118</v>
      </c>
      <c r="G1477" s="7">
        <f t="shared" si="256"/>
        <v>-0.24966320700055744</v>
      </c>
      <c r="H1477" s="15">
        <f t="shared" si="257"/>
        <v>0.42942071604095877</v>
      </c>
      <c r="I1477" s="11">
        <f>IFERROR(F1477/SQRT(F1477^2+U1477), "X")</f>
        <v>1.8919115867174158E-3</v>
      </c>
      <c r="J1477" s="32">
        <f>IFERROR(SQRT((1-I1477^2)/U1477), "X")</f>
        <v>7.1472215498213495E-3</v>
      </c>
      <c r="K1477" s="32">
        <f t="shared" si="258"/>
        <v>139.91450985942862</v>
      </c>
      <c r="L1477" s="8">
        <v>0</v>
      </c>
      <c r="M1477" s="9">
        <v>1</v>
      </c>
      <c r="N1477" s="8">
        <v>0</v>
      </c>
      <c r="O1477" s="9">
        <v>0</v>
      </c>
      <c r="P1477" s="9">
        <v>0</v>
      </c>
      <c r="Q1477" s="9">
        <v>1</v>
      </c>
      <c r="R1477" s="9">
        <v>0</v>
      </c>
      <c r="S1477" s="8">
        <v>19597</v>
      </c>
      <c r="T1477" s="9">
        <v>20</v>
      </c>
      <c r="U1477" s="9">
        <f t="shared" si="259"/>
        <v>19576</v>
      </c>
      <c r="V1477" s="9">
        <f>COUNTIF(B:B,B1477)</f>
        <v>20</v>
      </c>
      <c r="W1477" s="7">
        <v>16</v>
      </c>
      <c r="X1477" s="7">
        <f>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260">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v>0</v>
      </c>
      <c r="BU1477" s="17">
        <v>0</v>
      </c>
      <c r="BV1477">
        <v>1</v>
      </c>
      <c r="BW1477">
        <v>0</v>
      </c>
      <c r="BX1477">
        <v>0</v>
      </c>
      <c r="BY1477" s="17">
        <v>0</v>
      </c>
      <c r="BZ1477">
        <v>0</v>
      </c>
      <c r="CA1477">
        <v>0</v>
      </c>
      <c r="CB1477">
        <v>0</v>
      </c>
      <c r="CC1477">
        <v>0</v>
      </c>
      <c r="CD1477" s="17">
        <v>0</v>
      </c>
      <c r="CE1477">
        <v>0</v>
      </c>
      <c r="CF1477">
        <v>0</v>
      </c>
      <c r="CG1477">
        <v>1</v>
      </c>
      <c r="CH1477">
        <v>0</v>
      </c>
      <c r="CI1477">
        <v>1</v>
      </c>
      <c r="CJ1477">
        <v>0</v>
      </c>
      <c r="CK1477">
        <v>0</v>
      </c>
      <c r="CL1477">
        <v>0</v>
      </c>
      <c r="CM1477">
        <v>0</v>
      </c>
      <c r="CN1477">
        <v>0</v>
      </c>
      <c r="CO1477">
        <v>0</v>
      </c>
      <c r="CP1477" s="17">
        <v>0</v>
      </c>
      <c r="CQ1477">
        <v>1.02</v>
      </c>
      <c r="CR1477">
        <v>662</v>
      </c>
      <c r="CS1477">
        <v>1</v>
      </c>
      <c r="CT1477">
        <v>0</v>
      </c>
      <c r="CU1477">
        <v>16</v>
      </c>
      <c r="DA1477" s="33" t="s">
        <v>85</v>
      </c>
    </row>
    <row r="1478" spans="1:105" x14ac:dyDescent="0.25">
      <c r="A1478">
        <v>1477</v>
      </c>
      <c r="B1478">
        <v>92</v>
      </c>
      <c r="C1478" s="24" t="s">
        <v>4223</v>
      </c>
      <c r="D1478" s="12">
        <v>1.740792815250503</v>
      </c>
      <c r="E1478" s="13">
        <v>0.55526663584525648</v>
      </c>
      <c r="F1478" s="7">
        <v>3.1350574712643682</v>
      </c>
      <c r="G1478" s="7">
        <f t="shared" si="256"/>
        <v>1.1855261794052465</v>
      </c>
      <c r="H1478" s="15">
        <f t="shared" si="257"/>
        <v>2.2960594510957595</v>
      </c>
      <c r="I1478" s="11">
        <f>IFERROR(F1478/SQRT(F1478^2+U1478), "X")</f>
        <v>2.2401367561900039E-2</v>
      </c>
      <c r="J1478" s="32">
        <f>IFERROR(SQRT((1-I1478^2)/U1478), "X")</f>
        <v>7.1454407988462074E-3</v>
      </c>
      <c r="K1478" s="32">
        <f t="shared" si="258"/>
        <v>139.94937865295483</v>
      </c>
      <c r="L1478" s="8">
        <v>0</v>
      </c>
      <c r="M1478" s="9">
        <v>1</v>
      </c>
      <c r="N1478" s="8">
        <v>0</v>
      </c>
      <c r="O1478" s="9">
        <v>0</v>
      </c>
      <c r="P1478" s="9">
        <v>0</v>
      </c>
      <c r="Q1478" s="9">
        <v>1</v>
      </c>
      <c r="R1478" s="9">
        <v>0</v>
      </c>
      <c r="S1478" s="8">
        <v>19597</v>
      </c>
      <c r="T1478" s="9">
        <v>20</v>
      </c>
      <c r="U1478" s="9">
        <f t="shared" si="259"/>
        <v>19576</v>
      </c>
      <c r="V1478" s="9">
        <f>COUNTIF(B:B,B1478)</f>
        <v>20</v>
      </c>
      <c r="W1478" s="7">
        <v>18</v>
      </c>
      <c r="X1478" s="7">
        <f>BM1478-W1478-6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260"/>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v>0</v>
      </c>
      <c r="BU1478" s="17">
        <v>0</v>
      </c>
      <c r="BV1478">
        <v>1</v>
      </c>
      <c r="BW1478">
        <v>0</v>
      </c>
      <c r="BX1478">
        <v>0</v>
      </c>
      <c r="BY1478" s="17">
        <v>0</v>
      </c>
      <c r="BZ1478">
        <v>0</v>
      </c>
      <c r="CA1478">
        <v>0</v>
      </c>
      <c r="CB1478">
        <v>0</v>
      </c>
      <c r="CC1478">
        <v>0</v>
      </c>
      <c r="CD1478" s="17">
        <v>0</v>
      </c>
      <c r="CE1478">
        <v>0</v>
      </c>
      <c r="CF1478">
        <v>0</v>
      </c>
      <c r="CG1478">
        <v>1</v>
      </c>
      <c r="CH1478">
        <v>0</v>
      </c>
      <c r="CI1478">
        <v>1</v>
      </c>
      <c r="CJ1478">
        <v>0</v>
      </c>
      <c r="CK1478">
        <v>0</v>
      </c>
      <c r="CL1478">
        <v>0</v>
      </c>
      <c r="CM1478">
        <v>0</v>
      </c>
      <c r="CN1478">
        <v>0</v>
      </c>
      <c r="CO1478">
        <v>0</v>
      </c>
      <c r="CP1478" s="17">
        <v>0</v>
      </c>
      <c r="CQ1478">
        <v>1.02</v>
      </c>
      <c r="CR1478">
        <v>662</v>
      </c>
      <c r="CS1478">
        <v>1</v>
      </c>
      <c r="CT1478">
        <v>0</v>
      </c>
      <c r="CU1478">
        <v>16</v>
      </c>
      <c r="DA1478" s="33" t="s">
        <v>85</v>
      </c>
    </row>
    <row r="1479" spans="1:105" x14ac:dyDescent="0.25">
      <c r="A1479">
        <v>1478</v>
      </c>
      <c r="B1479">
        <v>92</v>
      </c>
      <c r="C1479" s="24" t="s">
        <v>4223</v>
      </c>
      <c r="D1479" s="12">
        <v>-2.0204102886728799</v>
      </c>
      <c r="E1479" s="13">
        <v>0.49500052072485567</v>
      </c>
      <c r="F1479" s="7">
        <v>-4.0816326530612246</v>
      </c>
      <c r="G1479" s="7">
        <f t="shared" si="256"/>
        <v>-2.5154108093977356</v>
      </c>
      <c r="H1479" s="15">
        <f t="shared" si="257"/>
        <v>-1.5254097679480241</v>
      </c>
      <c r="I1479" s="11">
        <f>IFERROR(F1479/SQRT(F1479^2+U1479), "X")</f>
        <v>-2.9159979723664135E-2</v>
      </c>
      <c r="J1479" s="32">
        <f>IFERROR(SQRT((1-I1479^2)/U1479), "X")</f>
        <v>7.1441950322977139E-3</v>
      </c>
      <c r="K1479" s="32">
        <f t="shared" si="258"/>
        <v>139.97378227766276</v>
      </c>
      <c r="L1479" s="8">
        <v>0</v>
      </c>
      <c r="M1479" s="9">
        <v>1</v>
      </c>
      <c r="N1479" s="8">
        <v>0</v>
      </c>
      <c r="O1479" s="9">
        <v>0</v>
      </c>
      <c r="P1479" s="9">
        <v>0</v>
      </c>
      <c r="Q1479" s="9">
        <v>1</v>
      </c>
      <c r="R1479" s="9">
        <v>0</v>
      </c>
      <c r="S1479" s="8">
        <v>19597</v>
      </c>
      <c r="T1479" s="9">
        <v>20</v>
      </c>
      <c r="U1479" s="9">
        <f t="shared" si="259"/>
        <v>19576</v>
      </c>
      <c r="V1479" s="9">
        <f>COUNTIF(B:B,B1479)</f>
        <v>20</v>
      </c>
      <c r="W1479" s="7">
        <v>13</v>
      </c>
      <c r="X1479" s="7">
        <f>BM1479-W1479-6</f>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260"/>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v>0</v>
      </c>
      <c r="BU1479" s="17">
        <v>0</v>
      </c>
      <c r="BV1479">
        <v>1</v>
      </c>
      <c r="BW1479">
        <v>0</v>
      </c>
      <c r="BX1479">
        <v>0</v>
      </c>
      <c r="BY1479" s="17">
        <v>0</v>
      </c>
      <c r="BZ1479">
        <v>0</v>
      </c>
      <c r="CA1479">
        <v>0</v>
      </c>
      <c r="CB1479">
        <v>0</v>
      </c>
      <c r="CC1479">
        <v>0</v>
      </c>
      <c r="CD1479" s="17">
        <v>0</v>
      </c>
      <c r="CE1479">
        <v>0</v>
      </c>
      <c r="CF1479">
        <v>0</v>
      </c>
      <c r="CG1479">
        <v>1</v>
      </c>
      <c r="CH1479">
        <v>0</v>
      </c>
      <c r="CI1479">
        <v>1</v>
      </c>
      <c r="CJ1479">
        <v>0</v>
      </c>
      <c r="CK1479">
        <v>0</v>
      </c>
      <c r="CL1479">
        <v>0</v>
      </c>
      <c r="CM1479">
        <v>0</v>
      </c>
      <c r="CN1479">
        <v>0</v>
      </c>
      <c r="CO1479">
        <v>0</v>
      </c>
      <c r="CP1479" s="17">
        <v>0</v>
      </c>
      <c r="CQ1479">
        <v>1.02</v>
      </c>
      <c r="CR1479">
        <v>662</v>
      </c>
      <c r="CS1479">
        <v>1</v>
      </c>
      <c r="CT1479">
        <v>0</v>
      </c>
      <c r="CU1479">
        <v>16</v>
      </c>
      <c r="DA1479" s="33" t="s">
        <v>85</v>
      </c>
    </row>
    <row r="1480" spans="1:105" x14ac:dyDescent="0.25">
      <c r="A1480">
        <v>1479</v>
      </c>
      <c r="B1480">
        <v>92</v>
      </c>
      <c r="C1480" s="24" t="s">
        <v>4223</v>
      </c>
      <c r="D1480" s="12">
        <v>5.4675246754662288</v>
      </c>
      <c r="E1480" s="13">
        <v>0.28109482107327433</v>
      </c>
      <c r="F1480" s="7">
        <v>19.45081967213115</v>
      </c>
      <c r="G1480" s="7">
        <f t="shared" si="256"/>
        <v>5.1864298543929541</v>
      </c>
      <c r="H1480" s="15">
        <f t="shared" si="257"/>
        <v>5.7486194965395034</v>
      </c>
      <c r="I1480" s="11">
        <f>IFERROR(F1480/SQRT(F1480^2+U1480), "X")</f>
        <v>0.15105714250687799</v>
      </c>
      <c r="J1480" s="32">
        <f>IFERROR(SQRT((1-I1480^2)/U1480), "X")</f>
        <v>7.7661067786932644E-3</v>
      </c>
      <c r="K1480" s="32">
        <f t="shared" si="258"/>
        <v>128.76464726747696</v>
      </c>
      <c r="L1480" s="8">
        <v>0</v>
      </c>
      <c r="M1480" s="9">
        <v>1</v>
      </c>
      <c r="N1480" s="8">
        <v>0</v>
      </c>
      <c r="O1480" s="9">
        <v>0</v>
      </c>
      <c r="P1480" s="9">
        <v>0</v>
      </c>
      <c r="Q1480" s="9">
        <v>1</v>
      </c>
      <c r="R1480" s="9">
        <v>0</v>
      </c>
      <c r="S1480" s="8">
        <v>16223</v>
      </c>
      <c r="T1480" s="9">
        <v>20</v>
      </c>
      <c r="U1480" s="9">
        <f t="shared" si="259"/>
        <v>16202</v>
      </c>
      <c r="V1480" s="9">
        <f>COUNTIF(B:B,B1480)</f>
        <v>20</v>
      </c>
      <c r="W1480" s="7">
        <v>16</v>
      </c>
      <c r="X1480" s="7">
        <f>BM1480-W1480-6</f>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260"/>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v>0</v>
      </c>
      <c r="BU1480" s="17">
        <v>0</v>
      </c>
      <c r="BV1480">
        <v>1</v>
      </c>
      <c r="BW1480">
        <v>0</v>
      </c>
      <c r="BX1480">
        <v>0</v>
      </c>
      <c r="BY1480" s="17">
        <v>0</v>
      </c>
      <c r="BZ1480">
        <v>0</v>
      </c>
      <c r="CA1480">
        <v>0</v>
      </c>
      <c r="CB1480">
        <v>0</v>
      </c>
      <c r="CC1480">
        <v>0</v>
      </c>
      <c r="CD1480" s="17">
        <v>0</v>
      </c>
      <c r="CE1480">
        <v>0</v>
      </c>
      <c r="CF1480">
        <v>0</v>
      </c>
      <c r="CG1480">
        <v>1</v>
      </c>
      <c r="CH1480">
        <v>0</v>
      </c>
      <c r="CI1480">
        <v>1</v>
      </c>
      <c r="CJ1480">
        <v>0</v>
      </c>
      <c r="CK1480">
        <v>0</v>
      </c>
      <c r="CL1480">
        <v>0</v>
      </c>
      <c r="CM1480">
        <v>0</v>
      </c>
      <c r="CN1480">
        <v>0</v>
      </c>
      <c r="CO1480">
        <v>0</v>
      </c>
      <c r="CP1480" s="17">
        <v>0</v>
      </c>
      <c r="CQ1480">
        <v>1.02</v>
      </c>
      <c r="CR1480">
        <v>662</v>
      </c>
      <c r="CS1480">
        <v>1</v>
      </c>
      <c r="CT1480">
        <v>0</v>
      </c>
      <c r="CU1480">
        <v>16</v>
      </c>
      <c r="DA1480" s="33" t="s">
        <v>85</v>
      </c>
    </row>
    <row r="1481" spans="1:105" x14ac:dyDescent="0.25">
      <c r="A1481">
        <v>1480</v>
      </c>
      <c r="B1481">
        <v>92</v>
      </c>
      <c r="C1481" s="24" t="s">
        <v>4223</v>
      </c>
      <c r="D1481" s="12">
        <v>5.0248538778627783</v>
      </c>
      <c r="E1481" s="13">
        <v>0.4011067569171165</v>
      </c>
      <c r="F1481" s="7">
        <v>12.527472527472529</v>
      </c>
      <c r="G1481" s="7">
        <f t="shared" si="256"/>
        <v>4.6237471209456622</v>
      </c>
      <c r="H1481" s="15">
        <f t="shared" si="257"/>
        <v>5.4259606347798943</v>
      </c>
      <c r="I1481" s="11">
        <f>IFERROR(F1481/SQRT(F1481^2+U1481), "X")</f>
        <v>9.7945821136354749E-2</v>
      </c>
      <c r="J1481" s="32">
        <f>IFERROR(SQRT((1-I1481^2)/U1481), "X")</f>
        <v>7.8184822135160346E-3</v>
      </c>
      <c r="K1481" s="32">
        <f t="shared" si="258"/>
        <v>127.90206240685325</v>
      </c>
      <c r="L1481" s="8">
        <v>0</v>
      </c>
      <c r="M1481" s="9">
        <v>1</v>
      </c>
      <c r="N1481" s="8">
        <v>0</v>
      </c>
      <c r="O1481" s="9">
        <v>0</v>
      </c>
      <c r="P1481" s="9">
        <v>0</v>
      </c>
      <c r="Q1481" s="9">
        <v>1</v>
      </c>
      <c r="R1481" s="9">
        <v>0</v>
      </c>
      <c r="S1481" s="8">
        <v>16223</v>
      </c>
      <c r="T1481" s="9">
        <v>20</v>
      </c>
      <c r="U1481" s="9">
        <f t="shared" si="259"/>
        <v>16202</v>
      </c>
      <c r="V1481" s="9">
        <f>COUNTIF(B:B,B1481)</f>
        <v>20</v>
      </c>
      <c r="W1481" s="7">
        <v>18</v>
      </c>
      <c r="X1481" s="7">
        <f>BM1481-W1481-6</f>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260"/>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v>0</v>
      </c>
      <c r="BU1481" s="17">
        <v>0</v>
      </c>
      <c r="BV1481">
        <v>1</v>
      </c>
      <c r="BW1481">
        <v>0</v>
      </c>
      <c r="BX1481">
        <v>0</v>
      </c>
      <c r="BY1481" s="17">
        <v>0</v>
      </c>
      <c r="BZ1481">
        <v>0</v>
      </c>
      <c r="CA1481">
        <v>0</v>
      </c>
      <c r="CB1481">
        <v>0</v>
      </c>
      <c r="CC1481">
        <v>0</v>
      </c>
      <c r="CD1481" s="17">
        <v>0</v>
      </c>
      <c r="CE1481">
        <v>0</v>
      </c>
      <c r="CF1481">
        <v>0</v>
      </c>
      <c r="CG1481">
        <v>1</v>
      </c>
      <c r="CH1481">
        <v>0</v>
      </c>
      <c r="CI1481">
        <v>1</v>
      </c>
      <c r="CJ1481">
        <v>0</v>
      </c>
      <c r="CK1481">
        <v>0</v>
      </c>
      <c r="CL1481">
        <v>0</v>
      </c>
      <c r="CM1481">
        <v>0</v>
      </c>
      <c r="CN1481">
        <v>0</v>
      </c>
      <c r="CO1481">
        <v>0</v>
      </c>
      <c r="CP1481" s="17">
        <v>0</v>
      </c>
      <c r="CQ1481">
        <v>1.02</v>
      </c>
      <c r="CR1481">
        <v>662</v>
      </c>
      <c r="CS1481">
        <v>1</v>
      </c>
      <c r="CT1481">
        <v>0</v>
      </c>
      <c r="CU1481">
        <v>16</v>
      </c>
      <c r="DA1481" s="33" t="s">
        <v>85</v>
      </c>
    </row>
    <row r="1482" spans="1:105" x14ac:dyDescent="0.25">
      <c r="A1482">
        <v>1481</v>
      </c>
      <c r="B1482">
        <v>92</v>
      </c>
      <c r="C1482" s="24" t="s">
        <v>4223</v>
      </c>
      <c r="D1482" s="12">
        <v>3.2666451474046898</v>
      </c>
      <c r="E1482" s="13">
        <v>0.44768781387624512</v>
      </c>
      <c r="F1482" s="7">
        <v>7.2967032967032974</v>
      </c>
      <c r="G1482" s="7">
        <f t="shared" si="256"/>
        <v>2.8189573335284446</v>
      </c>
      <c r="H1482" s="15">
        <f t="shared" si="257"/>
        <v>3.714332961280935</v>
      </c>
      <c r="I1482" s="11">
        <f>IFERROR(F1482/SQRT(F1482^2+U1482), "X")</f>
        <v>5.7230820058297535E-2</v>
      </c>
      <c r="J1482" s="32">
        <f>IFERROR(SQRT((1-I1482^2)/U1482), "X")</f>
        <v>7.8433804597968001E-3</v>
      </c>
      <c r="K1482" s="32">
        <f t="shared" si="258"/>
        <v>127.49604652302015</v>
      </c>
      <c r="L1482" s="8">
        <v>0</v>
      </c>
      <c r="M1482" s="9">
        <v>1</v>
      </c>
      <c r="N1482" s="8">
        <v>0</v>
      </c>
      <c r="O1482" s="9">
        <v>0</v>
      </c>
      <c r="P1482" s="9">
        <v>0</v>
      </c>
      <c r="Q1482" s="9">
        <v>1</v>
      </c>
      <c r="R1482" s="9">
        <v>0</v>
      </c>
      <c r="S1482" s="8">
        <v>16223</v>
      </c>
      <c r="T1482" s="9">
        <v>20</v>
      </c>
      <c r="U1482" s="9">
        <f t="shared" si="259"/>
        <v>16202</v>
      </c>
      <c r="V1482" s="9">
        <f>COUNTIF(B:B,B1482)</f>
        <v>20</v>
      </c>
      <c r="W1482" s="7">
        <v>13</v>
      </c>
      <c r="X1482" s="7">
        <f>BM1482-W1482-6</f>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260"/>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v>0</v>
      </c>
      <c r="BU1482" s="17">
        <v>0</v>
      </c>
      <c r="BV1482">
        <v>1</v>
      </c>
      <c r="BW1482">
        <v>0</v>
      </c>
      <c r="BX1482">
        <v>0</v>
      </c>
      <c r="BY1482" s="17">
        <v>0</v>
      </c>
      <c r="BZ1482">
        <v>0</v>
      </c>
      <c r="CA1482">
        <v>0</v>
      </c>
      <c r="CB1482">
        <v>0</v>
      </c>
      <c r="CC1482">
        <v>0</v>
      </c>
      <c r="CD1482" s="17">
        <v>0</v>
      </c>
      <c r="CE1482">
        <v>0</v>
      </c>
      <c r="CF1482">
        <v>0</v>
      </c>
      <c r="CG1482">
        <v>1</v>
      </c>
      <c r="CH1482">
        <v>0</v>
      </c>
      <c r="CI1482">
        <v>1</v>
      </c>
      <c r="CJ1482">
        <v>0</v>
      </c>
      <c r="CK1482">
        <v>0</v>
      </c>
      <c r="CL1482">
        <v>0</v>
      </c>
      <c r="CM1482">
        <v>0</v>
      </c>
      <c r="CN1482">
        <v>0</v>
      </c>
      <c r="CO1482">
        <v>0</v>
      </c>
      <c r="CP1482" s="17">
        <v>0</v>
      </c>
      <c r="CQ1482">
        <v>1.02</v>
      </c>
      <c r="CR1482">
        <v>662</v>
      </c>
      <c r="CS1482">
        <v>1</v>
      </c>
      <c r="CT1482">
        <v>0</v>
      </c>
      <c r="CU1482">
        <v>16</v>
      </c>
      <c r="DA1482" s="33" t="s">
        <v>85</v>
      </c>
    </row>
    <row r="1483" spans="1:105" x14ac:dyDescent="0.25">
      <c r="A1483">
        <v>1482</v>
      </c>
      <c r="B1483">
        <v>92</v>
      </c>
      <c r="C1483" s="24" t="s">
        <v>4223</v>
      </c>
      <c r="D1483" s="12">
        <v>-1.3599930290932321</v>
      </c>
      <c r="E1483" s="13">
        <v>0.38273725021385502</v>
      </c>
      <c r="F1483" s="7">
        <v>-3.5533333333333341</v>
      </c>
      <c r="G1483" s="7">
        <f t="shared" si="256"/>
        <v>-1.7427302793070871</v>
      </c>
      <c r="H1483" s="15">
        <f t="shared" si="257"/>
        <v>-0.97725577887937698</v>
      </c>
      <c r="I1483" s="11">
        <f>IFERROR(F1483/SQRT(F1483^2+U1483), "X")</f>
        <v>-2.5388319833514514E-2</v>
      </c>
      <c r="J1483" s="32">
        <f>IFERROR(SQRT((1-I1483^2)/U1483), "X")</f>
        <v>7.1449305347601796E-3</v>
      </c>
      <c r="K1483" s="32">
        <f t="shared" si="258"/>
        <v>139.95937331160704</v>
      </c>
      <c r="L1483" s="8">
        <v>0</v>
      </c>
      <c r="M1483" s="9">
        <v>1</v>
      </c>
      <c r="N1483" s="8">
        <v>0</v>
      </c>
      <c r="O1483" s="9">
        <v>0</v>
      </c>
      <c r="P1483" s="9">
        <v>0</v>
      </c>
      <c r="Q1483" s="9">
        <v>1</v>
      </c>
      <c r="R1483" s="9">
        <v>0</v>
      </c>
      <c r="S1483" s="8">
        <v>19597</v>
      </c>
      <c r="T1483" s="9">
        <v>20</v>
      </c>
      <c r="U1483" s="9">
        <f t="shared" si="259"/>
        <v>19576</v>
      </c>
      <c r="V1483" s="9">
        <f>COUNTIF(B:B,B1483)</f>
        <v>20</v>
      </c>
      <c r="W1483" s="7">
        <v>16</v>
      </c>
      <c r="X1483" s="7">
        <f>BM1483-W1483-6</f>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260"/>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v>0</v>
      </c>
      <c r="BU1483" s="17">
        <v>0</v>
      </c>
      <c r="BV1483">
        <v>1</v>
      </c>
      <c r="BW1483">
        <v>0</v>
      </c>
      <c r="BX1483">
        <v>0</v>
      </c>
      <c r="BY1483" s="17">
        <v>0</v>
      </c>
      <c r="BZ1483">
        <v>0</v>
      </c>
      <c r="CA1483">
        <v>0</v>
      </c>
      <c r="CB1483">
        <v>0</v>
      </c>
      <c r="CC1483">
        <v>0</v>
      </c>
      <c r="CD1483" s="17">
        <v>0</v>
      </c>
      <c r="CE1483">
        <v>0</v>
      </c>
      <c r="CF1483">
        <v>0</v>
      </c>
      <c r="CG1483">
        <v>1</v>
      </c>
      <c r="CH1483">
        <v>0</v>
      </c>
      <c r="CI1483">
        <v>1</v>
      </c>
      <c r="CJ1483">
        <v>0</v>
      </c>
      <c r="CK1483">
        <v>0</v>
      </c>
      <c r="CL1483">
        <v>0</v>
      </c>
      <c r="CM1483">
        <v>0</v>
      </c>
      <c r="CN1483">
        <v>0</v>
      </c>
      <c r="CO1483">
        <v>0</v>
      </c>
      <c r="CP1483" s="17">
        <v>0</v>
      </c>
      <c r="CQ1483">
        <v>1.02</v>
      </c>
      <c r="CR1483">
        <v>662</v>
      </c>
      <c r="CS1483">
        <v>1</v>
      </c>
      <c r="CT1483">
        <v>0</v>
      </c>
      <c r="CU1483">
        <v>16</v>
      </c>
      <c r="DA1483" s="33" t="s">
        <v>85</v>
      </c>
    </row>
    <row r="1484" spans="1:105" x14ac:dyDescent="0.25">
      <c r="A1484">
        <v>1483</v>
      </c>
      <c r="B1484">
        <v>92</v>
      </c>
      <c r="C1484" s="24" t="s">
        <v>4223</v>
      </c>
      <c r="D1484" s="12">
        <v>0.64775270735424328</v>
      </c>
      <c r="E1484" s="13">
        <v>0.58707713729827615</v>
      </c>
      <c r="F1484" s="7">
        <v>1.103351955307263</v>
      </c>
      <c r="G1484" s="7">
        <f t="shared" si="256"/>
        <v>6.0675570055967132E-2</v>
      </c>
      <c r="H1484" s="15">
        <f t="shared" si="257"/>
        <v>1.2348298446525194</v>
      </c>
      <c r="I1484" s="11">
        <f>IFERROR(F1484/SQRT(F1484^2+U1484), "X")</f>
        <v>7.8856697933211393E-3</v>
      </c>
      <c r="J1484" s="32">
        <f>IFERROR(SQRT((1-I1484^2)/U1484), "X")</f>
        <v>7.1470121164783976E-3</v>
      </c>
      <c r="K1484" s="32">
        <f t="shared" si="258"/>
        <v>139.91860986136646</v>
      </c>
      <c r="L1484" s="8">
        <v>0</v>
      </c>
      <c r="M1484" s="9">
        <v>1</v>
      </c>
      <c r="N1484" s="8">
        <v>0</v>
      </c>
      <c r="O1484" s="9">
        <v>0</v>
      </c>
      <c r="P1484" s="9">
        <v>0</v>
      </c>
      <c r="Q1484" s="9">
        <v>1</v>
      </c>
      <c r="R1484" s="9">
        <v>0</v>
      </c>
      <c r="S1484" s="8">
        <v>19597</v>
      </c>
      <c r="T1484" s="9">
        <v>20</v>
      </c>
      <c r="U1484" s="9">
        <f t="shared" si="259"/>
        <v>19576</v>
      </c>
      <c r="V1484" s="9">
        <f>COUNTIF(B:B,B1484)</f>
        <v>20</v>
      </c>
      <c r="W1484" s="7">
        <v>18</v>
      </c>
      <c r="X1484" s="7">
        <f>BM1484-W1484-6</f>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260"/>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v>0</v>
      </c>
      <c r="BU1484" s="17">
        <v>0</v>
      </c>
      <c r="BV1484">
        <v>1</v>
      </c>
      <c r="BW1484">
        <v>0</v>
      </c>
      <c r="BX1484">
        <v>0</v>
      </c>
      <c r="BY1484" s="17">
        <v>0</v>
      </c>
      <c r="BZ1484">
        <v>0</v>
      </c>
      <c r="CA1484">
        <v>0</v>
      </c>
      <c r="CB1484">
        <v>0</v>
      </c>
      <c r="CC1484">
        <v>0</v>
      </c>
      <c r="CD1484" s="17">
        <v>0</v>
      </c>
      <c r="CE1484">
        <v>0</v>
      </c>
      <c r="CF1484">
        <v>0</v>
      </c>
      <c r="CG1484">
        <v>1</v>
      </c>
      <c r="CH1484">
        <v>0</v>
      </c>
      <c r="CI1484">
        <v>1</v>
      </c>
      <c r="CJ1484">
        <v>0</v>
      </c>
      <c r="CK1484">
        <v>0</v>
      </c>
      <c r="CL1484">
        <v>0</v>
      </c>
      <c r="CM1484">
        <v>0</v>
      </c>
      <c r="CN1484">
        <v>0</v>
      </c>
      <c r="CO1484">
        <v>0</v>
      </c>
      <c r="CP1484" s="17">
        <v>0</v>
      </c>
      <c r="CQ1484">
        <v>1.02</v>
      </c>
      <c r="CR1484">
        <v>662</v>
      </c>
      <c r="CS1484">
        <v>1</v>
      </c>
      <c r="CT1484">
        <v>0</v>
      </c>
      <c r="CU1484">
        <v>16</v>
      </c>
      <c r="DA1484" s="33" t="s">
        <v>85</v>
      </c>
    </row>
    <row r="1485" spans="1:105" x14ac:dyDescent="0.25">
      <c r="A1485">
        <v>1484</v>
      </c>
      <c r="B1485">
        <v>92</v>
      </c>
      <c r="C1485" s="24" t="s">
        <v>4223</v>
      </c>
      <c r="D1485" s="12">
        <v>-3.1237903301331689</v>
      </c>
      <c r="E1485" s="13">
        <v>0.51301272088365868</v>
      </c>
      <c r="F1485" s="7">
        <v>-6.0891089108910892</v>
      </c>
      <c r="G1485" s="7">
        <f t="shared" si="256"/>
        <v>-3.6368030510168277</v>
      </c>
      <c r="H1485" s="15">
        <f t="shared" si="257"/>
        <v>-2.6107776092495101</v>
      </c>
      <c r="I1485" s="11">
        <f>IFERROR(F1485/SQRT(F1485^2+U1485), "X")</f>
        <v>-4.3479132716505234E-2</v>
      </c>
      <c r="J1485" s="32">
        <f>IFERROR(SQRT((1-I1485^2)/U1485), "X")</f>
        <v>7.1404754542553307E-3</v>
      </c>
      <c r="K1485" s="32">
        <f t="shared" si="258"/>
        <v>140.04669666696424</v>
      </c>
      <c r="L1485" s="8">
        <v>0</v>
      </c>
      <c r="M1485" s="9">
        <v>1</v>
      </c>
      <c r="N1485" s="8">
        <v>0</v>
      </c>
      <c r="O1485" s="9">
        <v>0</v>
      </c>
      <c r="P1485" s="9">
        <v>0</v>
      </c>
      <c r="Q1485" s="9">
        <v>1</v>
      </c>
      <c r="R1485" s="9">
        <v>0</v>
      </c>
      <c r="S1485" s="8">
        <v>19597</v>
      </c>
      <c r="T1485" s="9">
        <v>20</v>
      </c>
      <c r="U1485" s="9">
        <f t="shared" si="259"/>
        <v>19576</v>
      </c>
      <c r="V1485" s="9">
        <f>COUNTIF(B:B,B1485)</f>
        <v>20</v>
      </c>
      <c r="W1485" s="7">
        <v>13</v>
      </c>
      <c r="X1485" s="7">
        <f>BM1485-W1485-6</f>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260"/>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v>0</v>
      </c>
      <c r="BU1485" s="17">
        <v>0</v>
      </c>
      <c r="BV1485">
        <v>1</v>
      </c>
      <c r="BW1485">
        <v>0</v>
      </c>
      <c r="BX1485">
        <v>0</v>
      </c>
      <c r="BY1485" s="17">
        <v>0</v>
      </c>
      <c r="BZ1485">
        <v>0</v>
      </c>
      <c r="CA1485">
        <v>0</v>
      </c>
      <c r="CB1485">
        <v>0</v>
      </c>
      <c r="CC1485">
        <v>0</v>
      </c>
      <c r="CD1485" s="17">
        <v>0</v>
      </c>
      <c r="CE1485">
        <v>0</v>
      </c>
      <c r="CF1485">
        <v>0</v>
      </c>
      <c r="CG1485">
        <v>1</v>
      </c>
      <c r="CH1485">
        <v>0</v>
      </c>
      <c r="CI1485">
        <v>1</v>
      </c>
      <c r="CJ1485">
        <v>0</v>
      </c>
      <c r="CK1485">
        <v>0</v>
      </c>
      <c r="CL1485">
        <v>0</v>
      </c>
      <c r="CM1485">
        <v>0</v>
      </c>
      <c r="CN1485">
        <v>0</v>
      </c>
      <c r="CO1485">
        <v>0</v>
      </c>
      <c r="CP1485" s="17">
        <v>0</v>
      </c>
      <c r="CQ1485">
        <v>1.02</v>
      </c>
      <c r="CR1485">
        <v>662</v>
      </c>
      <c r="CS1485">
        <v>1</v>
      </c>
      <c r="CT1485">
        <v>0</v>
      </c>
      <c r="CU1485">
        <v>16</v>
      </c>
      <c r="DA1485" s="33" t="s">
        <v>85</v>
      </c>
    </row>
    <row r="1486" spans="1:105" x14ac:dyDescent="0.25">
      <c r="A1486">
        <v>1485</v>
      </c>
      <c r="B1486">
        <v>92</v>
      </c>
      <c r="C1486" s="24" t="s">
        <v>4223</v>
      </c>
      <c r="D1486" s="12">
        <v>4.1583558054389291</v>
      </c>
      <c r="E1486" s="13">
        <v>0.3124640237985184</v>
      </c>
      <c r="F1486" s="7">
        <v>13.30827067669173</v>
      </c>
      <c r="G1486" s="7">
        <f t="shared" si="256"/>
        <v>3.8458917816404106</v>
      </c>
      <c r="H1486" s="15">
        <f t="shared" si="257"/>
        <v>4.4708198292374473</v>
      </c>
      <c r="I1486" s="11">
        <f>IFERROR(F1486/SQRT(F1486^2+U1486), "X")</f>
        <v>0.1039863835901436</v>
      </c>
      <c r="J1486" s="32">
        <f>IFERROR(SQRT((1-I1486^2)/U1486), "X")</f>
        <v>7.8136661115757611E-3</v>
      </c>
      <c r="K1486" s="32">
        <f t="shared" si="258"/>
        <v>127.98089727925841</v>
      </c>
      <c r="L1486" s="8">
        <v>0</v>
      </c>
      <c r="M1486" s="9">
        <v>1</v>
      </c>
      <c r="N1486" s="8">
        <v>0</v>
      </c>
      <c r="O1486" s="9">
        <v>0</v>
      </c>
      <c r="P1486" s="9">
        <v>0</v>
      </c>
      <c r="Q1486" s="9">
        <v>1</v>
      </c>
      <c r="R1486" s="9">
        <v>0</v>
      </c>
      <c r="S1486" s="8">
        <v>16223</v>
      </c>
      <c r="T1486" s="9">
        <v>20</v>
      </c>
      <c r="U1486" s="9">
        <f t="shared" si="259"/>
        <v>16202</v>
      </c>
      <c r="V1486" s="9">
        <f>COUNTIF(B:B,B1486)</f>
        <v>20</v>
      </c>
      <c r="W1486" s="7">
        <v>16</v>
      </c>
      <c r="X1486" s="7">
        <f>BM1486-W1486-6</f>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260"/>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v>0</v>
      </c>
      <c r="BU1486" s="17">
        <v>0</v>
      </c>
      <c r="BV1486">
        <v>1</v>
      </c>
      <c r="BW1486">
        <v>0</v>
      </c>
      <c r="BX1486">
        <v>0</v>
      </c>
      <c r="BY1486" s="17">
        <v>0</v>
      </c>
      <c r="BZ1486">
        <v>0</v>
      </c>
      <c r="CA1486">
        <v>0</v>
      </c>
      <c r="CB1486">
        <v>0</v>
      </c>
      <c r="CC1486">
        <v>0</v>
      </c>
      <c r="CD1486" s="17">
        <v>0</v>
      </c>
      <c r="CE1486">
        <v>0</v>
      </c>
      <c r="CF1486">
        <v>0</v>
      </c>
      <c r="CG1486">
        <v>1</v>
      </c>
      <c r="CH1486">
        <v>0</v>
      </c>
      <c r="CI1486">
        <v>1</v>
      </c>
      <c r="CJ1486">
        <v>0</v>
      </c>
      <c r="CK1486">
        <v>0</v>
      </c>
      <c r="CL1486">
        <v>0</v>
      </c>
      <c r="CM1486">
        <v>0</v>
      </c>
      <c r="CN1486">
        <v>0</v>
      </c>
      <c r="CO1486">
        <v>0</v>
      </c>
      <c r="CP1486" s="17">
        <v>0</v>
      </c>
      <c r="CQ1486">
        <v>1.02</v>
      </c>
      <c r="CR1486">
        <v>662</v>
      </c>
      <c r="CS1486">
        <v>1</v>
      </c>
      <c r="CT1486">
        <v>0</v>
      </c>
      <c r="CU1486">
        <v>16</v>
      </c>
      <c r="DA1486" s="33" t="s">
        <v>85</v>
      </c>
    </row>
    <row r="1487" spans="1:105" x14ac:dyDescent="0.25">
      <c r="A1487">
        <v>1486</v>
      </c>
      <c r="B1487">
        <v>92</v>
      </c>
      <c r="C1487" s="24" t="s">
        <v>4223</v>
      </c>
      <c r="D1487" s="12">
        <v>4.0804067271065447</v>
      </c>
      <c r="E1487" s="13">
        <v>0.4227855052791073</v>
      </c>
      <c r="F1487" s="7">
        <v>9.6512455516014235</v>
      </c>
      <c r="G1487" s="7">
        <f t="shared" si="256"/>
        <v>3.6576212218274375</v>
      </c>
      <c r="H1487" s="15">
        <f t="shared" si="257"/>
        <v>4.5031922323856524</v>
      </c>
      <c r="I1487" s="11">
        <f>IFERROR(F1487/SQRT(F1487^2+U1487), "X")</f>
        <v>7.5605646277003252E-2</v>
      </c>
      <c r="J1487" s="32">
        <f>IFERROR(SQRT((1-I1487^2)/U1487), "X")</f>
        <v>7.8337708716216484E-3</v>
      </c>
      <c r="K1487" s="32">
        <f t="shared" si="258"/>
        <v>127.65244431932085</v>
      </c>
      <c r="L1487" s="8">
        <v>0</v>
      </c>
      <c r="M1487" s="9">
        <v>1</v>
      </c>
      <c r="N1487" s="8">
        <v>0</v>
      </c>
      <c r="O1487" s="9">
        <v>0</v>
      </c>
      <c r="P1487" s="9">
        <v>0</v>
      </c>
      <c r="Q1487" s="9">
        <v>1</v>
      </c>
      <c r="R1487" s="9">
        <v>0</v>
      </c>
      <c r="S1487" s="8">
        <v>16223</v>
      </c>
      <c r="T1487" s="9">
        <v>20</v>
      </c>
      <c r="U1487" s="9">
        <f t="shared" si="259"/>
        <v>16202</v>
      </c>
      <c r="V1487" s="9">
        <f>COUNTIF(B:B,B1487)</f>
        <v>20</v>
      </c>
      <c r="W1487" s="7">
        <v>18</v>
      </c>
      <c r="X1487" s="7">
        <f>BM1487-W1487-6</f>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260"/>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v>0</v>
      </c>
      <c r="BU1487" s="17">
        <v>0</v>
      </c>
      <c r="BV1487">
        <v>1</v>
      </c>
      <c r="BW1487">
        <v>0</v>
      </c>
      <c r="BX1487">
        <v>0</v>
      </c>
      <c r="BY1487" s="17">
        <v>0</v>
      </c>
      <c r="BZ1487">
        <v>0</v>
      </c>
      <c r="CA1487">
        <v>0</v>
      </c>
      <c r="CB1487">
        <v>0</v>
      </c>
      <c r="CC1487">
        <v>0</v>
      </c>
      <c r="CD1487" s="17">
        <v>0</v>
      </c>
      <c r="CE1487">
        <v>0</v>
      </c>
      <c r="CF1487">
        <v>0</v>
      </c>
      <c r="CG1487">
        <v>1</v>
      </c>
      <c r="CH1487">
        <v>0</v>
      </c>
      <c r="CI1487">
        <v>1</v>
      </c>
      <c r="CJ1487">
        <v>0</v>
      </c>
      <c r="CK1487">
        <v>0</v>
      </c>
      <c r="CL1487">
        <v>0</v>
      </c>
      <c r="CM1487">
        <v>0</v>
      </c>
      <c r="CN1487">
        <v>0</v>
      </c>
      <c r="CO1487">
        <v>0</v>
      </c>
      <c r="CP1487" s="17">
        <v>0</v>
      </c>
      <c r="CQ1487">
        <v>1.02</v>
      </c>
      <c r="CR1487">
        <v>662</v>
      </c>
      <c r="CS1487">
        <v>1</v>
      </c>
      <c r="CT1487">
        <v>0</v>
      </c>
      <c r="CU1487">
        <v>16</v>
      </c>
      <c r="DA1487" s="33" t="s">
        <v>85</v>
      </c>
    </row>
    <row r="1488" spans="1:105" x14ac:dyDescent="0.25">
      <c r="A1488">
        <v>1487</v>
      </c>
      <c r="B1488">
        <v>92</v>
      </c>
      <c r="C1488" s="24" t="s">
        <v>4223</v>
      </c>
      <c r="D1488" s="12">
        <v>2.4743870437876851</v>
      </c>
      <c r="E1488" s="13">
        <v>0.4642562517286275</v>
      </c>
      <c r="F1488" s="7">
        <v>5.3297872340425529</v>
      </c>
      <c r="G1488" s="7">
        <f t="shared" si="256"/>
        <v>2.0101307920590576</v>
      </c>
      <c r="H1488" s="15">
        <f t="shared" si="257"/>
        <v>2.9386432955163126</v>
      </c>
      <c r="I1488" s="11">
        <f>IFERROR(F1488/SQRT(F1488^2+U1488), "X")</f>
        <v>4.183552004497082E-2</v>
      </c>
      <c r="J1488" s="32">
        <f>IFERROR(SQRT((1-I1488^2)/U1488), "X")</f>
        <v>7.8493790104336471E-3</v>
      </c>
      <c r="K1488" s="32">
        <f t="shared" si="258"/>
        <v>127.39861314771116</v>
      </c>
      <c r="L1488" s="8">
        <v>0</v>
      </c>
      <c r="M1488" s="9">
        <v>1</v>
      </c>
      <c r="N1488" s="8">
        <v>0</v>
      </c>
      <c r="O1488" s="9">
        <v>0</v>
      </c>
      <c r="P1488" s="9">
        <v>0</v>
      </c>
      <c r="Q1488" s="9">
        <v>1</v>
      </c>
      <c r="R1488" s="9">
        <v>0</v>
      </c>
      <c r="S1488" s="8">
        <v>16223</v>
      </c>
      <c r="T1488" s="9">
        <v>20</v>
      </c>
      <c r="U1488" s="9">
        <f t="shared" si="259"/>
        <v>16202</v>
      </c>
      <c r="V1488" s="9">
        <f>COUNTIF(B:B,B1488)</f>
        <v>20</v>
      </c>
      <c r="W1488" s="7">
        <v>13</v>
      </c>
      <c r="X1488" s="7">
        <f>BM1488-W1488-6</f>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260"/>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v>0</v>
      </c>
      <c r="BU1488" s="17">
        <v>0</v>
      </c>
      <c r="BV1488">
        <v>1</v>
      </c>
      <c r="BW1488">
        <v>0</v>
      </c>
      <c r="BX1488">
        <v>0</v>
      </c>
      <c r="BY1488" s="17">
        <v>0</v>
      </c>
      <c r="BZ1488">
        <v>0</v>
      </c>
      <c r="CA1488">
        <v>0</v>
      </c>
      <c r="CB1488">
        <v>0</v>
      </c>
      <c r="CC1488">
        <v>0</v>
      </c>
      <c r="CD1488" s="17">
        <v>0</v>
      </c>
      <c r="CE1488">
        <v>0</v>
      </c>
      <c r="CF1488">
        <v>0</v>
      </c>
      <c r="CG1488">
        <v>1</v>
      </c>
      <c r="CH1488">
        <v>0</v>
      </c>
      <c r="CI1488">
        <v>1</v>
      </c>
      <c r="CJ1488">
        <v>0</v>
      </c>
      <c r="CK1488">
        <v>0</v>
      </c>
      <c r="CL1488">
        <v>0</v>
      </c>
      <c r="CM1488">
        <v>0</v>
      </c>
      <c r="CN1488">
        <v>0</v>
      </c>
      <c r="CO1488">
        <v>0</v>
      </c>
      <c r="CP1488" s="17">
        <v>0</v>
      </c>
      <c r="CQ1488">
        <v>1.02</v>
      </c>
      <c r="CR1488">
        <v>662</v>
      </c>
      <c r="CS1488">
        <v>1</v>
      </c>
      <c r="CT1488">
        <v>0</v>
      </c>
      <c r="CU1488">
        <v>16</v>
      </c>
      <c r="DA1488" s="33" t="s">
        <v>85</v>
      </c>
    </row>
    <row r="1489" spans="1:105" x14ac:dyDescent="0.25">
      <c r="A1489">
        <v>1488</v>
      </c>
      <c r="B1489">
        <v>92</v>
      </c>
      <c r="C1489" s="24" t="s">
        <v>4223</v>
      </c>
      <c r="D1489" s="12">
        <v>0.67194397515000226</v>
      </c>
      <c r="E1489" s="13">
        <v>0.58672181244805066</v>
      </c>
      <c r="F1489" s="7">
        <v>1.1452513966480451</v>
      </c>
      <c r="G1489" s="7">
        <f t="shared" si="256"/>
        <v>8.5222162701951598E-2</v>
      </c>
      <c r="H1489" s="15">
        <f t="shared" si="257"/>
        <v>1.2586657875980529</v>
      </c>
      <c r="I1489" s="11">
        <f>IFERROR(F1489/SQRT(F1489^2+U1489), "X")</f>
        <v>8.1851059128980781E-3</v>
      </c>
      <c r="J1489" s="32">
        <f>IFERROR(SQRT((1-I1489^2)/U1489), "X")</f>
        <v>7.1469949190671013E-3</v>
      </c>
      <c r="K1489" s="32">
        <f t="shared" si="258"/>
        <v>139.91894653963601</v>
      </c>
      <c r="L1489" s="8">
        <v>0</v>
      </c>
      <c r="M1489" s="9">
        <v>1</v>
      </c>
      <c r="N1489" s="8">
        <v>0</v>
      </c>
      <c r="O1489" s="9">
        <v>0</v>
      </c>
      <c r="P1489" s="9">
        <v>0</v>
      </c>
      <c r="Q1489" s="9">
        <v>1</v>
      </c>
      <c r="R1489" s="9">
        <v>0</v>
      </c>
      <c r="S1489" s="8">
        <v>19597</v>
      </c>
      <c r="T1489" s="9">
        <v>20</v>
      </c>
      <c r="U1489" s="9">
        <f t="shared" si="259"/>
        <v>19576</v>
      </c>
      <c r="V1489" s="9">
        <f>COUNTIF(B:B,B1489)</f>
        <v>20</v>
      </c>
      <c r="W1489" s="7">
        <v>18</v>
      </c>
      <c r="X1489" s="7">
        <f>BM1489-W1489-6</f>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260"/>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v>0</v>
      </c>
      <c r="BU1489" s="17">
        <v>0</v>
      </c>
      <c r="BV1489">
        <v>1</v>
      </c>
      <c r="BW1489">
        <v>0</v>
      </c>
      <c r="BX1489">
        <v>0</v>
      </c>
      <c r="BY1489" s="17">
        <v>0</v>
      </c>
      <c r="BZ1489">
        <v>0</v>
      </c>
      <c r="CA1489">
        <v>0</v>
      </c>
      <c r="CB1489">
        <v>0</v>
      </c>
      <c r="CC1489">
        <v>0</v>
      </c>
      <c r="CD1489" s="17">
        <v>0</v>
      </c>
      <c r="CE1489">
        <v>0</v>
      </c>
      <c r="CF1489">
        <v>0</v>
      </c>
      <c r="CG1489">
        <v>1</v>
      </c>
      <c r="CH1489">
        <v>0</v>
      </c>
      <c r="CI1489">
        <v>1</v>
      </c>
      <c r="CJ1489">
        <v>0</v>
      </c>
      <c r="CK1489">
        <v>0</v>
      </c>
      <c r="CL1489">
        <v>0</v>
      </c>
      <c r="CM1489">
        <v>0</v>
      </c>
      <c r="CN1489">
        <v>0</v>
      </c>
      <c r="CO1489">
        <v>0</v>
      </c>
      <c r="CP1489" s="17">
        <v>0</v>
      </c>
      <c r="CQ1489">
        <v>1.02</v>
      </c>
      <c r="CR1489">
        <v>662</v>
      </c>
      <c r="CS1489">
        <v>1</v>
      </c>
      <c r="CT1489">
        <v>0</v>
      </c>
      <c r="CU1489">
        <v>16</v>
      </c>
      <c r="DA1489" s="33" t="s">
        <v>85</v>
      </c>
    </row>
    <row r="1490" spans="1:105" x14ac:dyDescent="0.25">
      <c r="A1490">
        <v>1489</v>
      </c>
      <c r="B1490">
        <v>92</v>
      </c>
      <c r="C1490" s="24" t="s">
        <v>4223</v>
      </c>
      <c r="D1490" s="12">
        <v>-3.0567176128227009</v>
      </c>
      <c r="E1490" s="13">
        <v>0.51283800480912434</v>
      </c>
      <c r="F1490" s="7">
        <v>-5.9603960396039604</v>
      </c>
      <c r="G1490" s="7">
        <f t="shared" si="256"/>
        <v>-3.5695556176318251</v>
      </c>
      <c r="H1490" s="15">
        <f t="shared" si="257"/>
        <v>-2.5438796080135768</v>
      </c>
      <c r="I1490" s="11">
        <f>IFERROR(F1490/SQRT(F1490^2+U1490), "X")</f>
        <v>-4.2561744460865615E-2</v>
      </c>
      <c r="J1490" s="32">
        <f>IFERROR(SQRT((1-I1490^2)/U1490), "X")</f>
        <v>7.1407577916070232E-3</v>
      </c>
      <c r="K1490" s="32">
        <f t="shared" si="258"/>
        <v>140.04115938162224</v>
      </c>
      <c r="L1490" s="8">
        <v>0</v>
      </c>
      <c r="M1490" s="9">
        <v>1</v>
      </c>
      <c r="N1490" s="8">
        <v>0</v>
      </c>
      <c r="O1490" s="9">
        <v>0</v>
      </c>
      <c r="P1490" s="9">
        <v>0</v>
      </c>
      <c r="Q1490" s="9">
        <v>1</v>
      </c>
      <c r="R1490" s="9">
        <v>0</v>
      </c>
      <c r="S1490" s="8">
        <v>19597</v>
      </c>
      <c r="T1490" s="9">
        <v>20</v>
      </c>
      <c r="U1490" s="9">
        <f t="shared" si="259"/>
        <v>19576</v>
      </c>
      <c r="V1490" s="9">
        <f>COUNTIF(B:B,B1490)</f>
        <v>20</v>
      </c>
      <c r="W1490" s="7">
        <v>13</v>
      </c>
      <c r="X1490" s="7">
        <f>BM1490-W1490-6</f>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260"/>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v>0</v>
      </c>
      <c r="BU1490" s="17">
        <v>0</v>
      </c>
      <c r="BV1490">
        <v>1</v>
      </c>
      <c r="BW1490">
        <v>0</v>
      </c>
      <c r="BX1490">
        <v>0</v>
      </c>
      <c r="BY1490" s="17">
        <v>0</v>
      </c>
      <c r="BZ1490">
        <v>0</v>
      </c>
      <c r="CA1490">
        <v>0</v>
      </c>
      <c r="CB1490">
        <v>0</v>
      </c>
      <c r="CC1490">
        <v>0</v>
      </c>
      <c r="CD1490" s="17">
        <v>0</v>
      </c>
      <c r="CE1490">
        <v>0</v>
      </c>
      <c r="CF1490">
        <v>0</v>
      </c>
      <c r="CG1490">
        <v>1</v>
      </c>
      <c r="CH1490">
        <v>0</v>
      </c>
      <c r="CI1490">
        <v>1</v>
      </c>
      <c r="CJ1490">
        <v>0</v>
      </c>
      <c r="CK1490">
        <v>0</v>
      </c>
      <c r="CL1490">
        <v>0</v>
      </c>
      <c r="CM1490">
        <v>0</v>
      </c>
      <c r="CN1490">
        <v>0</v>
      </c>
      <c r="CO1490">
        <v>0</v>
      </c>
      <c r="CP1490" s="17">
        <v>0</v>
      </c>
      <c r="CQ1490">
        <v>1.02</v>
      </c>
      <c r="CR1490">
        <v>662</v>
      </c>
      <c r="CS1490">
        <v>1</v>
      </c>
      <c r="CT1490">
        <v>0</v>
      </c>
      <c r="CU1490">
        <v>16</v>
      </c>
      <c r="DA1490" s="33" t="s">
        <v>85</v>
      </c>
    </row>
    <row r="1491" spans="1:105" x14ac:dyDescent="0.25">
      <c r="A1491">
        <v>1490</v>
      </c>
      <c r="B1491">
        <v>92</v>
      </c>
      <c r="C1491" s="24" t="s">
        <v>4223</v>
      </c>
      <c r="D1491" s="12">
        <v>0.78926178657732216</v>
      </c>
      <c r="E1491" s="13">
        <v>0.45427489993477332</v>
      </c>
      <c r="F1491" s="7">
        <v>1.7374100719424459</v>
      </c>
      <c r="G1491" s="7">
        <f t="shared" si="256"/>
        <v>0.33498688664254883</v>
      </c>
      <c r="H1491" s="15">
        <f t="shared" si="257"/>
        <v>1.2435366865120954</v>
      </c>
      <c r="I1491" s="11">
        <f>IFERROR(F1491/SQRT(F1491^2+U1491), "X")</f>
        <v>1.3648268823248655E-2</v>
      </c>
      <c r="J1491" s="32">
        <f>IFERROR(SQRT((1-I1491^2)/U1491), "X")</f>
        <v>7.8555253268387717E-3</v>
      </c>
      <c r="K1491" s="32">
        <f t="shared" si="258"/>
        <v>127.29893398515985</v>
      </c>
      <c r="L1491" s="8">
        <v>0</v>
      </c>
      <c r="M1491" s="9">
        <v>1</v>
      </c>
      <c r="N1491" s="8">
        <v>0</v>
      </c>
      <c r="O1491" s="9">
        <v>0</v>
      </c>
      <c r="P1491" s="9">
        <v>0</v>
      </c>
      <c r="Q1491" s="9">
        <v>1</v>
      </c>
      <c r="R1491" s="9">
        <v>0</v>
      </c>
      <c r="S1491" s="8">
        <v>16223</v>
      </c>
      <c r="T1491" s="9">
        <v>20</v>
      </c>
      <c r="U1491" s="9">
        <f t="shared" si="259"/>
        <v>16202</v>
      </c>
      <c r="V1491" s="9">
        <f>COUNTIF(B:B,B1491)</f>
        <v>20</v>
      </c>
      <c r="W1491" s="7">
        <v>18</v>
      </c>
      <c r="X1491" s="7">
        <f>BM1491-W1491-6</f>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260"/>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v>0</v>
      </c>
      <c r="BU1491" s="17">
        <v>0</v>
      </c>
      <c r="BV1491">
        <v>1</v>
      </c>
      <c r="BW1491">
        <v>0</v>
      </c>
      <c r="BX1491">
        <v>0</v>
      </c>
      <c r="BY1491" s="17">
        <v>0</v>
      </c>
      <c r="BZ1491">
        <v>0</v>
      </c>
      <c r="CA1491">
        <v>0</v>
      </c>
      <c r="CB1491">
        <v>0</v>
      </c>
      <c r="CC1491">
        <v>0</v>
      </c>
      <c r="CD1491" s="17">
        <v>0</v>
      </c>
      <c r="CE1491">
        <v>0</v>
      </c>
      <c r="CF1491">
        <v>0</v>
      </c>
      <c r="CG1491">
        <v>1</v>
      </c>
      <c r="CH1491">
        <v>0</v>
      </c>
      <c r="CI1491">
        <v>1</v>
      </c>
      <c r="CJ1491">
        <v>0</v>
      </c>
      <c r="CK1491">
        <v>0</v>
      </c>
      <c r="CL1491">
        <v>0</v>
      </c>
      <c r="CM1491">
        <v>0</v>
      </c>
      <c r="CN1491">
        <v>0</v>
      </c>
      <c r="CO1491">
        <v>0</v>
      </c>
      <c r="CP1491" s="17">
        <v>0</v>
      </c>
      <c r="CQ1491">
        <v>1.02</v>
      </c>
      <c r="CR1491">
        <v>662</v>
      </c>
      <c r="CS1491">
        <v>1</v>
      </c>
      <c r="CT1491">
        <v>0</v>
      </c>
      <c r="CU1491">
        <v>16</v>
      </c>
      <c r="DA1491" s="33" t="s">
        <v>85</v>
      </c>
    </row>
    <row r="1492" spans="1:105" x14ac:dyDescent="0.25">
      <c r="A1492">
        <v>1491</v>
      </c>
      <c r="B1492">
        <v>92</v>
      </c>
      <c r="C1492" s="24" t="s">
        <v>4223</v>
      </c>
      <c r="D1492" s="12">
        <v>0.20479030465558881</v>
      </c>
      <c r="E1492" s="13">
        <v>0.46452434958462818</v>
      </c>
      <c r="F1492" s="7">
        <v>0.44086021505376349</v>
      </c>
      <c r="G1492" s="7">
        <f t="shared" si="256"/>
        <v>-0.2597340449290394</v>
      </c>
      <c r="H1492" s="15">
        <f t="shared" si="257"/>
        <v>0.66931465424021697</v>
      </c>
      <c r="I1492" s="11">
        <f>IFERROR(F1492/SQRT(F1492^2+U1492), "X")</f>
        <v>3.4634904093689997E-3</v>
      </c>
      <c r="J1492" s="32">
        <f>IFERROR(SQRT((1-I1492^2)/U1492), "X")</f>
        <v>7.856209952958949E-3</v>
      </c>
      <c r="K1492" s="32">
        <f t="shared" si="258"/>
        <v>127.2878405729676</v>
      </c>
      <c r="L1492" s="8">
        <v>0</v>
      </c>
      <c r="M1492" s="9">
        <v>1</v>
      </c>
      <c r="N1492" s="8">
        <v>0</v>
      </c>
      <c r="O1492" s="9">
        <v>0</v>
      </c>
      <c r="P1492" s="9">
        <v>0</v>
      </c>
      <c r="Q1492" s="9">
        <v>1</v>
      </c>
      <c r="R1492" s="9">
        <v>0</v>
      </c>
      <c r="S1492" s="8">
        <v>16223</v>
      </c>
      <c r="T1492" s="9">
        <v>20</v>
      </c>
      <c r="U1492" s="9">
        <f t="shared" si="259"/>
        <v>16202</v>
      </c>
      <c r="V1492" s="9">
        <f>COUNTIF(B:B,B1492)</f>
        <v>20</v>
      </c>
      <c r="W1492" s="7">
        <v>13</v>
      </c>
      <c r="X1492" s="7">
        <f>BM1492-W1492-6</f>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260"/>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v>0</v>
      </c>
      <c r="BU1492" s="17">
        <v>0</v>
      </c>
      <c r="BV1492">
        <v>1</v>
      </c>
      <c r="BW1492">
        <v>0</v>
      </c>
      <c r="BX1492">
        <v>0</v>
      </c>
      <c r="BY1492" s="17">
        <v>0</v>
      </c>
      <c r="BZ1492">
        <v>0</v>
      </c>
      <c r="CA1492">
        <v>0</v>
      </c>
      <c r="CB1492">
        <v>0</v>
      </c>
      <c r="CC1492">
        <v>0</v>
      </c>
      <c r="CD1492" s="17">
        <v>0</v>
      </c>
      <c r="CE1492">
        <v>0</v>
      </c>
      <c r="CF1492">
        <v>0</v>
      </c>
      <c r="CG1492">
        <v>1</v>
      </c>
      <c r="CH1492">
        <v>0</v>
      </c>
      <c r="CI1492">
        <v>1</v>
      </c>
      <c r="CJ1492">
        <v>0</v>
      </c>
      <c r="CK1492">
        <v>0</v>
      </c>
      <c r="CL1492">
        <v>0</v>
      </c>
      <c r="CM1492">
        <v>0</v>
      </c>
      <c r="CN1492">
        <v>0</v>
      </c>
      <c r="CO1492">
        <v>0</v>
      </c>
      <c r="CP1492" s="17">
        <v>0</v>
      </c>
      <c r="CQ1492">
        <v>1.02</v>
      </c>
      <c r="CR1492">
        <v>662</v>
      </c>
      <c r="CS1492">
        <v>1</v>
      </c>
      <c r="CT1492">
        <v>0</v>
      </c>
      <c r="CU1492">
        <v>16</v>
      </c>
      <c r="DA1492" s="33" t="s">
        <v>85</v>
      </c>
    </row>
    <row r="1493" spans="1:105" x14ac:dyDescent="0.25">
      <c r="A1493">
        <v>1492</v>
      </c>
      <c r="B1493">
        <v>92</v>
      </c>
      <c r="C1493" s="24" t="s">
        <v>4223</v>
      </c>
      <c r="D1493" s="12">
        <v>1.258093300309993</v>
      </c>
      <c r="E1493" s="13">
        <v>0.59755394238086934</v>
      </c>
      <c r="F1493" s="7">
        <v>2.105405405405405</v>
      </c>
      <c r="G1493" s="7">
        <f t="shared" si="256"/>
        <v>0.66053935792912366</v>
      </c>
      <c r="H1493" s="15">
        <f t="shared" si="257"/>
        <v>1.8556472426908623</v>
      </c>
      <c r="I1493" s="11">
        <f>IFERROR(F1493/SQRT(F1493^2+U1493), "X")</f>
        <v>1.5046122411759051E-2</v>
      </c>
      <c r="J1493" s="32">
        <f>IFERROR(SQRT((1-I1493^2)/U1493), "X")</f>
        <v>7.1464252790126442E-3</v>
      </c>
      <c r="K1493" s="32">
        <f t="shared" si="258"/>
        <v>139.93009944940763</v>
      </c>
      <c r="L1493" s="8">
        <v>0</v>
      </c>
      <c r="M1493" s="9">
        <v>1</v>
      </c>
      <c r="N1493" s="8">
        <v>0</v>
      </c>
      <c r="O1493" s="9">
        <v>0</v>
      </c>
      <c r="P1493" s="9">
        <v>0</v>
      </c>
      <c r="Q1493" s="9">
        <v>1</v>
      </c>
      <c r="R1493" s="9">
        <v>0</v>
      </c>
      <c r="S1493" s="8">
        <v>19597</v>
      </c>
      <c r="T1493" s="9">
        <v>20</v>
      </c>
      <c r="U1493" s="9">
        <f t="shared" si="259"/>
        <v>19576</v>
      </c>
      <c r="V1493" s="9">
        <f>COUNTIF(B:B,B1493)</f>
        <v>20</v>
      </c>
      <c r="W1493" s="7">
        <v>18</v>
      </c>
      <c r="X1493" s="7">
        <f>BM1493-W1493-6</f>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260"/>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v>0</v>
      </c>
      <c r="BU1493" s="17">
        <v>0</v>
      </c>
      <c r="BV1493">
        <v>1</v>
      </c>
      <c r="BW1493">
        <v>0</v>
      </c>
      <c r="BX1493">
        <v>0</v>
      </c>
      <c r="BY1493" s="17">
        <v>0</v>
      </c>
      <c r="BZ1493">
        <v>0</v>
      </c>
      <c r="CA1493">
        <v>0</v>
      </c>
      <c r="CB1493">
        <v>0</v>
      </c>
      <c r="CC1493">
        <v>0</v>
      </c>
      <c r="CD1493" s="17">
        <v>0</v>
      </c>
      <c r="CE1493">
        <v>0</v>
      </c>
      <c r="CF1493">
        <v>0</v>
      </c>
      <c r="CG1493">
        <v>1</v>
      </c>
      <c r="CH1493">
        <v>0</v>
      </c>
      <c r="CI1493">
        <v>1</v>
      </c>
      <c r="CJ1493">
        <v>0</v>
      </c>
      <c r="CK1493">
        <v>0</v>
      </c>
      <c r="CL1493">
        <v>0</v>
      </c>
      <c r="CM1493">
        <v>0</v>
      </c>
      <c r="CN1493">
        <v>0</v>
      </c>
      <c r="CO1493">
        <v>0</v>
      </c>
      <c r="CP1493" s="17">
        <v>0</v>
      </c>
      <c r="CQ1493">
        <v>1.02</v>
      </c>
      <c r="CR1493">
        <v>662</v>
      </c>
      <c r="CS1493">
        <v>1</v>
      </c>
      <c r="CT1493">
        <v>0</v>
      </c>
      <c r="CU1493">
        <v>16</v>
      </c>
      <c r="DA1493" s="33" t="s">
        <v>85</v>
      </c>
    </row>
    <row r="1494" spans="1:105" x14ac:dyDescent="0.25">
      <c r="A1494">
        <v>1493</v>
      </c>
      <c r="B1494">
        <v>92</v>
      </c>
      <c r="C1494" s="24" t="s">
        <v>4223</v>
      </c>
      <c r="D1494" s="12">
        <v>-2.2247475073574718</v>
      </c>
      <c r="E1494" s="13">
        <v>0.52584941082994785</v>
      </c>
      <c r="F1494" s="7">
        <v>-4.2307692307692308</v>
      </c>
      <c r="G1494" s="7">
        <f t="shared" si="256"/>
        <v>-2.7505969181874197</v>
      </c>
      <c r="H1494" s="15">
        <f t="shared" si="257"/>
        <v>-1.698898096527524</v>
      </c>
      <c r="I1494" s="11">
        <f>IFERROR(F1494/SQRT(F1494^2+U1494), "X")</f>
        <v>-3.022448434194545E-2</v>
      </c>
      <c r="J1494" s="32">
        <f>IFERROR(SQRT((1-I1494^2)/U1494), "X")</f>
        <v>7.1439690262780162E-3</v>
      </c>
      <c r="K1494" s="32">
        <f t="shared" si="258"/>
        <v>139.97821047678823</v>
      </c>
      <c r="L1494" s="8">
        <v>0</v>
      </c>
      <c r="M1494" s="9">
        <v>1</v>
      </c>
      <c r="N1494" s="8">
        <v>0</v>
      </c>
      <c r="O1494" s="9">
        <v>0</v>
      </c>
      <c r="P1494" s="9">
        <v>0</v>
      </c>
      <c r="Q1494" s="9">
        <v>1</v>
      </c>
      <c r="R1494" s="9">
        <v>0</v>
      </c>
      <c r="S1494" s="8">
        <v>19597</v>
      </c>
      <c r="T1494" s="9">
        <v>20</v>
      </c>
      <c r="U1494" s="9">
        <f t="shared" si="259"/>
        <v>19576</v>
      </c>
      <c r="V1494" s="9">
        <f>COUNTIF(B:B,B1494)</f>
        <v>20</v>
      </c>
      <c r="W1494" s="7">
        <v>13</v>
      </c>
      <c r="X1494" s="7">
        <f>BM1494-W1494-6</f>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260"/>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v>0</v>
      </c>
      <c r="BU1494" s="17">
        <v>0</v>
      </c>
      <c r="BV1494">
        <v>1</v>
      </c>
      <c r="BW1494">
        <v>0</v>
      </c>
      <c r="BX1494">
        <v>0</v>
      </c>
      <c r="BY1494" s="17">
        <v>0</v>
      </c>
      <c r="BZ1494">
        <v>0</v>
      </c>
      <c r="CA1494">
        <v>0</v>
      </c>
      <c r="CB1494">
        <v>0</v>
      </c>
      <c r="CC1494">
        <v>0</v>
      </c>
      <c r="CD1494" s="17">
        <v>0</v>
      </c>
      <c r="CE1494">
        <v>0</v>
      </c>
      <c r="CF1494">
        <v>0</v>
      </c>
      <c r="CG1494">
        <v>1</v>
      </c>
      <c r="CH1494">
        <v>0</v>
      </c>
      <c r="CI1494">
        <v>1</v>
      </c>
      <c r="CJ1494">
        <v>0</v>
      </c>
      <c r="CK1494">
        <v>0</v>
      </c>
      <c r="CL1494">
        <v>0</v>
      </c>
      <c r="CM1494">
        <v>0</v>
      </c>
      <c r="CN1494">
        <v>0</v>
      </c>
      <c r="CO1494">
        <v>0</v>
      </c>
      <c r="CP1494" s="17">
        <v>0</v>
      </c>
      <c r="CQ1494">
        <v>1.02</v>
      </c>
      <c r="CR1494">
        <v>662</v>
      </c>
      <c r="CS1494">
        <v>1</v>
      </c>
      <c r="CT1494">
        <v>0</v>
      </c>
      <c r="CU1494">
        <v>16</v>
      </c>
      <c r="DA1494" s="33" t="s">
        <v>85</v>
      </c>
    </row>
    <row r="1495" spans="1:105" x14ac:dyDescent="0.25">
      <c r="A1495">
        <v>1494</v>
      </c>
      <c r="B1495">
        <v>92</v>
      </c>
      <c r="C1495" s="24" t="s">
        <v>4223</v>
      </c>
      <c r="D1495" s="12">
        <v>3.9380026140558582</v>
      </c>
      <c r="E1495" s="13">
        <v>0.43940136529534313</v>
      </c>
      <c r="F1495" s="7">
        <v>8.962199312714775</v>
      </c>
      <c r="G1495" s="7">
        <f t="shared" si="256"/>
        <v>3.4986012487605151</v>
      </c>
      <c r="H1495" s="15">
        <f t="shared" si="257"/>
        <v>4.3774039793512012</v>
      </c>
      <c r="I1495" s="11">
        <f>IFERROR(F1495/SQRT(F1495^2+U1495), "X")</f>
        <v>7.0235461697318702E-2</v>
      </c>
      <c r="J1495" s="32">
        <f>IFERROR(SQRT((1-I1495^2)/U1495), "X")</f>
        <v>7.8368555804907009E-3</v>
      </c>
      <c r="K1495" s="32">
        <f t="shared" si="258"/>
        <v>127.60219832166226</v>
      </c>
      <c r="L1495" s="8">
        <v>0</v>
      </c>
      <c r="M1495" s="9">
        <v>1</v>
      </c>
      <c r="N1495" s="8">
        <v>0</v>
      </c>
      <c r="O1495" s="9">
        <v>0</v>
      </c>
      <c r="P1495" s="9">
        <v>0</v>
      </c>
      <c r="Q1495" s="9">
        <v>1</v>
      </c>
      <c r="R1495" s="9">
        <v>0</v>
      </c>
      <c r="S1495" s="8">
        <v>16223</v>
      </c>
      <c r="T1495" s="9">
        <v>20</v>
      </c>
      <c r="U1495" s="9">
        <f t="shared" si="259"/>
        <v>16202</v>
      </c>
      <c r="V1495" s="9">
        <f>COUNTIF(B:B,B1495)</f>
        <v>20</v>
      </c>
      <c r="W1495" s="7">
        <v>18</v>
      </c>
      <c r="X1495" s="7">
        <f>BM1495-W1495-6</f>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260"/>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v>0</v>
      </c>
      <c r="BU1495" s="17">
        <v>0</v>
      </c>
      <c r="BV1495">
        <v>1</v>
      </c>
      <c r="BW1495">
        <v>0</v>
      </c>
      <c r="BX1495">
        <v>0</v>
      </c>
      <c r="BY1495" s="17">
        <v>0</v>
      </c>
      <c r="BZ1495">
        <v>0</v>
      </c>
      <c r="CA1495">
        <v>0</v>
      </c>
      <c r="CB1495">
        <v>0</v>
      </c>
      <c r="CC1495">
        <v>0</v>
      </c>
      <c r="CD1495" s="17">
        <v>0</v>
      </c>
      <c r="CE1495">
        <v>0</v>
      </c>
      <c r="CF1495">
        <v>0</v>
      </c>
      <c r="CG1495">
        <v>1</v>
      </c>
      <c r="CH1495">
        <v>0</v>
      </c>
      <c r="CI1495">
        <v>1</v>
      </c>
      <c r="CJ1495">
        <v>0</v>
      </c>
      <c r="CK1495">
        <v>0</v>
      </c>
      <c r="CL1495">
        <v>0</v>
      </c>
      <c r="CM1495">
        <v>0</v>
      </c>
      <c r="CN1495">
        <v>0</v>
      </c>
      <c r="CO1495">
        <v>0</v>
      </c>
      <c r="CP1495" s="17">
        <v>0</v>
      </c>
      <c r="CQ1495">
        <v>1.02</v>
      </c>
      <c r="CR1495">
        <v>662</v>
      </c>
      <c r="CS1495">
        <v>1</v>
      </c>
      <c r="CT1495">
        <v>0</v>
      </c>
      <c r="CU1495">
        <v>16</v>
      </c>
      <c r="DA1495" s="33" t="s">
        <v>85</v>
      </c>
    </row>
    <row r="1496" spans="1:105" x14ac:dyDescent="0.25">
      <c r="A1496">
        <v>1495</v>
      </c>
      <c r="B1496">
        <v>92</v>
      </c>
      <c r="C1496" s="24" t="s">
        <v>4223</v>
      </c>
      <c r="D1496" s="12">
        <v>2.8056418685278079</v>
      </c>
      <c r="E1496" s="13">
        <v>0.47335961226479722</v>
      </c>
      <c r="F1496" s="7">
        <v>5.9270833333333339</v>
      </c>
      <c r="G1496" s="7">
        <f t="shared" si="256"/>
        <v>2.3322822562630106</v>
      </c>
      <c r="H1496" s="15">
        <f t="shared" si="257"/>
        <v>3.2790014807926053</v>
      </c>
      <c r="I1496" s="11">
        <f>IFERROR(F1496/SQRT(F1496^2+U1496), "X")</f>
        <v>4.6514289892701739E-2</v>
      </c>
      <c r="J1496" s="32">
        <f>IFERROR(SQRT((1-I1496^2)/U1496), "X")</f>
        <v>7.8477536550076755E-3</v>
      </c>
      <c r="K1496" s="32">
        <f t="shared" si="258"/>
        <v>127.4249987908192</v>
      </c>
      <c r="L1496" s="8">
        <v>0</v>
      </c>
      <c r="M1496" s="9">
        <v>1</v>
      </c>
      <c r="N1496" s="8">
        <v>0</v>
      </c>
      <c r="O1496" s="9">
        <v>0</v>
      </c>
      <c r="P1496" s="9">
        <v>0</v>
      </c>
      <c r="Q1496" s="9">
        <v>1</v>
      </c>
      <c r="R1496" s="9">
        <v>0</v>
      </c>
      <c r="S1496" s="8">
        <v>16223</v>
      </c>
      <c r="T1496" s="9">
        <v>20</v>
      </c>
      <c r="U1496" s="9">
        <f t="shared" si="259"/>
        <v>16202</v>
      </c>
      <c r="V1496" s="9">
        <f>COUNTIF(B:B,B1496)</f>
        <v>20</v>
      </c>
      <c r="W1496" s="7">
        <v>13</v>
      </c>
      <c r="X1496" s="7">
        <f>BM1496-W1496-6</f>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260"/>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v>0</v>
      </c>
      <c r="BU1496" s="17">
        <v>0</v>
      </c>
      <c r="BV1496">
        <v>1</v>
      </c>
      <c r="BW1496">
        <v>0</v>
      </c>
      <c r="BX1496">
        <v>0</v>
      </c>
      <c r="BY1496" s="17">
        <v>0</v>
      </c>
      <c r="BZ1496">
        <v>0</v>
      </c>
      <c r="CA1496">
        <v>0</v>
      </c>
      <c r="CB1496">
        <v>0</v>
      </c>
      <c r="CC1496">
        <v>0</v>
      </c>
      <c r="CD1496" s="17">
        <v>0</v>
      </c>
      <c r="CE1496">
        <v>0</v>
      </c>
      <c r="CF1496">
        <v>0</v>
      </c>
      <c r="CG1496">
        <v>1</v>
      </c>
      <c r="CH1496">
        <v>0</v>
      </c>
      <c r="CI1496">
        <v>1</v>
      </c>
      <c r="CJ1496">
        <v>0</v>
      </c>
      <c r="CK1496">
        <v>0</v>
      </c>
      <c r="CL1496">
        <v>0</v>
      </c>
      <c r="CM1496">
        <v>0</v>
      </c>
      <c r="CN1496">
        <v>0</v>
      </c>
      <c r="CO1496">
        <v>0</v>
      </c>
      <c r="CP1496" s="17">
        <v>0</v>
      </c>
      <c r="CQ1496">
        <v>1.02</v>
      </c>
      <c r="CR1496">
        <v>662</v>
      </c>
      <c r="CS1496">
        <v>1</v>
      </c>
      <c r="CT1496">
        <v>0</v>
      </c>
      <c r="CU1496">
        <v>16</v>
      </c>
      <c r="DA1496" s="33" t="s">
        <v>85</v>
      </c>
    </row>
    <row r="1497" spans="1:105" x14ac:dyDescent="0.25">
      <c r="A1497">
        <v>1496</v>
      </c>
      <c r="B1497">
        <v>93</v>
      </c>
      <c r="C1497" s="24" t="s">
        <v>4224</v>
      </c>
      <c r="D1497" s="12">
        <v>6.13</v>
      </c>
      <c r="E1497" s="13">
        <v>0.1</v>
      </c>
      <c r="F1497" s="7">
        <f>D1497-E1497</f>
        <v>6.03</v>
      </c>
      <c r="G1497" s="7">
        <f t="shared" si="256"/>
        <v>6.03</v>
      </c>
      <c r="H1497" s="15">
        <f t="shared" si="257"/>
        <v>6.2299999999999995</v>
      </c>
      <c r="I1497" s="11">
        <f>IFERROR(F1497/SQRT(F1497^2+U1497), "X")</f>
        <v>3.2522284557324282E-2</v>
      </c>
      <c r="J1497" s="32">
        <f>IFERROR(SQRT((1-I1497^2)/U1497), "X")</f>
        <v>5.3934136910985539E-3</v>
      </c>
      <c r="K1497" s="32">
        <f t="shared" si="258"/>
        <v>185.4113289418961</v>
      </c>
      <c r="L1497" s="8">
        <v>0</v>
      </c>
      <c r="M1497" s="9">
        <v>1</v>
      </c>
      <c r="N1497" s="8">
        <v>0</v>
      </c>
      <c r="O1497" s="9">
        <v>0</v>
      </c>
      <c r="P1497" s="9">
        <v>0</v>
      </c>
      <c r="Q1497" s="9">
        <v>0</v>
      </c>
      <c r="R1497" s="9">
        <v>1</v>
      </c>
      <c r="S1497" s="8">
        <v>34363</v>
      </c>
      <c r="T1497" s="9">
        <v>21</v>
      </c>
      <c r="U1497" s="9">
        <f t="shared" si="259"/>
        <v>34341</v>
      </c>
      <c r="V1497" s="9">
        <f>COUNTIF(B:B,B1497)</f>
        <v>3</v>
      </c>
      <c r="W1497" s="7">
        <v>10.15</v>
      </c>
      <c r="X1497" s="7">
        <f>BM1497-W1497-6</f>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v>0</v>
      </c>
      <c r="BU1497" s="17">
        <v>0</v>
      </c>
      <c r="BV1497">
        <v>0</v>
      </c>
      <c r="BW1497">
        <v>1</v>
      </c>
      <c r="BX1497">
        <v>0</v>
      </c>
      <c r="BY1497" s="17">
        <v>0</v>
      </c>
      <c r="BZ1497">
        <v>0</v>
      </c>
      <c r="CA1497">
        <v>0</v>
      </c>
      <c r="CB1497">
        <v>0</v>
      </c>
      <c r="CC1497">
        <v>0</v>
      </c>
      <c r="CD1497" s="17">
        <v>0</v>
      </c>
      <c r="CE1497">
        <v>1</v>
      </c>
      <c r="CF1497">
        <v>1</v>
      </c>
      <c r="CG1497">
        <v>0</v>
      </c>
      <c r="CH1497">
        <v>0</v>
      </c>
      <c r="CI1497">
        <v>0</v>
      </c>
      <c r="CJ1497">
        <v>0</v>
      </c>
      <c r="CK1497">
        <v>0</v>
      </c>
      <c r="CL1497">
        <v>0</v>
      </c>
      <c r="CM1497">
        <v>0</v>
      </c>
      <c r="CN1497">
        <v>0</v>
      </c>
      <c r="CO1497">
        <v>1</v>
      </c>
      <c r="CP1497" s="17">
        <v>0</v>
      </c>
      <c r="CQ1497">
        <v>3.0070000000000001</v>
      </c>
      <c r="CR1497">
        <v>888</v>
      </c>
      <c r="CS1497">
        <v>1</v>
      </c>
      <c r="CT1497">
        <v>0</v>
      </c>
      <c r="CU1497">
        <v>16</v>
      </c>
      <c r="DA1497" s="33" t="s">
        <v>85</v>
      </c>
    </row>
    <row r="1498" spans="1:105" x14ac:dyDescent="0.25">
      <c r="A1498">
        <v>1497</v>
      </c>
      <c r="B1498">
        <v>93</v>
      </c>
      <c r="C1498" s="24" t="s">
        <v>4224</v>
      </c>
      <c r="D1498" s="12">
        <v>15.25</v>
      </c>
      <c r="E1498" s="13">
        <v>1.5</v>
      </c>
      <c r="F1498" s="7">
        <f>D1498-E1498</f>
        <v>13.75</v>
      </c>
      <c r="G1498" s="7">
        <f t="shared" si="256"/>
        <v>13.75</v>
      </c>
      <c r="H1498" s="15">
        <f t="shared" si="257"/>
        <v>16.75</v>
      </c>
      <c r="I1498" s="11">
        <f>IFERROR(F1498/SQRT(F1498^2+U1498), "X")</f>
        <v>7.3995279667558991E-2</v>
      </c>
      <c r="J1498" s="32">
        <f>IFERROR(SQRT((1-I1498^2)/U1498), "X")</f>
        <v>5.3814748849133811E-3</v>
      </c>
      <c r="K1498" s="32">
        <f t="shared" si="258"/>
        <v>185.82266411823935</v>
      </c>
      <c r="L1498" s="8">
        <v>0</v>
      </c>
      <c r="M1498" s="9">
        <v>1</v>
      </c>
      <c r="N1498" s="8">
        <v>0</v>
      </c>
      <c r="O1498" s="9">
        <v>0</v>
      </c>
      <c r="P1498" s="9">
        <v>0</v>
      </c>
      <c r="Q1498" s="9">
        <v>0</v>
      </c>
      <c r="R1498" s="9">
        <v>1</v>
      </c>
      <c r="S1498" s="8">
        <v>34363</v>
      </c>
      <c r="T1498" s="9">
        <v>21</v>
      </c>
      <c r="U1498" s="9">
        <f t="shared" si="259"/>
        <v>34341</v>
      </c>
      <c r="V1498" s="9">
        <f>COUNTIF(B:B,B1498)</f>
        <v>3</v>
      </c>
      <c r="W1498" s="7">
        <v>10.15</v>
      </c>
      <c r="X1498" s="7">
        <f>BM1498-W1498-6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v>0</v>
      </c>
      <c r="BU1498" s="17">
        <v>1</v>
      </c>
      <c r="BV1498">
        <v>0</v>
      </c>
      <c r="BW1498">
        <v>1</v>
      </c>
      <c r="BX1498">
        <v>0</v>
      </c>
      <c r="BY1498" s="17">
        <v>0</v>
      </c>
      <c r="BZ1498">
        <v>0</v>
      </c>
      <c r="CA1498">
        <v>0</v>
      </c>
      <c r="CB1498">
        <v>0</v>
      </c>
      <c r="CC1498">
        <v>0</v>
      </c>
      <c r="CD1498" s="17">
        <v>1</v>
      </c>
      <c r="CE1498">
        <v>1</v>
      </c>
      <c r="CF1498">
        <v>1</v>
      </c>
      <c r="CG1498">
        <v>0</v>
      </c>
      <c r="CH1498">
        <v>0</v>
      </c>
      <c r="CI1498">
        <v>0</v>
      </c>
      <c r="CJ1498">
        <v>0</v>
      </c>
      <c r="CK1498">
        <v>0</v>
      </c>
      <c r="CL1498">
        <v>0</v>
      </c>
      <c r="CM1498">
        <v>0</v>
      </c>
      <c r="CN1498">
        <v>0</v>
      </c>
      <c r="CO1498">
        <v>1</v>
      </c>
      <c r="CP1498" s="17">
        <v>0</v>
      </c>
      <c r="CQ1498">
        <v>3.0070000000000001</v>
      </c>
      <c r="CR1498">
        <v>888</v>
      </c>
      <c r="CS1498">
        <v>1</v>
      </c>
      <c r="CT1498">
        <v>0</v>
      </c>
      <c r="CU1498">
        <v>16</v>
      </c>
      <c r="DA1498" s="33" t="s">
        <v>85</v>
      </c>
    </row>
    <row r="1499" spans="1:105" x14ac:dyDescent="0.25">
      <c r="A1499">
        <v>1498</v>
      </c>
      <c r="B1499">
        <v>93</v>
      </c>
      <c r="C1499" s="24" t="s">
        <v>4224</v>
      </c>
      <c r="D1499" s="12">
        <v>16.88</v>
      </c>
      <c r="E1499" s="13">
        <v>0.7</v>
      </c>
      <c r="F1499" s="7">
        <f>D1499-E1499</f>
        <v>16.18</v>
      </c>
      <c r="G1499" s="7">
        <f t="shared" si="256"/>
        <v>16.18</v>
      </c>
      <c r="H1499" s="15">
        <f t="shared" si="257"/>
        <v>17.579999999999998</v>
      </c>
      <c r="I1499" s="11">
        <f>IFERROR(F1499/SQRT(F1499^2+U1499), "X")</f>
        <v>8.6980709059255062E-2</v>
      </c>
      <c r="J1499" s="32">
        <f>IFERROR(SQRT((1-I1499^2)/U1499), "X")</f>
        <v>5.3758163819069881E-3</v>
      </c>
      <c r="K1499" s="32">
        <f t="shared" si="258"/>
        <v>186.01825824364659</v>
      </c>
      <c r="L1499" s="8">
        <v>0</v>
      </c>
      <c r="M1499" s="9">
        <v>1</v>
      </c>
      <c r="N1499" s="8">
        <v>0</v>
      </c>
      <c r="O1499" s="9">
        <v>0</v>
      </c>
      <c r="P1499" s="9">
        <v>0</v>
      </c>
      <c r="Q1499" s="9">
        <v>0</v>
      </c>
      <c r="R1499" s="9">
        <v>1</v>
      </c>
      <c r="S1499" s="8">
        <v>34363</v>
      </c>
      <c r="T1499" s="9">
        <v>21</v>
      </c>
      <c r="U1499" s="9">
        <f t="shared" si="259"/>
        <v>34341</v>
      </c>
      <c r="V1499" s="9">
        <f>COUNTIF(B:B,B1499)</f>
        <v>3</v>
      </c>
      <c r="W1499" s="7">
        <v>10.15</v>
      </c>
      <c r="X1499" s="7">
        <f>BM1499-W1499-6</f>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0</v>
      </c>
      <c r="BS1499">
        <v>1</v>
      </c>
      <c r="BT1499">
        <v>0</v>
      </c>
      <c r="BU1499" s="17">
        <v>0</v>
      </c>
      <c r="BV1499">
        <v>0</v>
      </c>
      <c r="BW1499">
        <v>1</v>
      </c>
      <c r="BX1499">
        <v>0</v>
      </c>
      <c r="BY1499" s="17">
        <v>0</v>
      </c>
      <c r="BZ1499">
        <v>0</v>
      </c>
      <c r="CA1499">
        <v>0</v>
      </c>
      <c r="CB1499">
        <v>0</v>
      </c>
      <c r="CC1499">
        <v>0</v>
      </c>
      <c r="CD1499" s="17">
        <v>0</v>
      </c>
      <c r="CE1499">
        <v>1</v>
      </c>
      <c r="CF1499">
        <v>1</v>
      </c>
      <c r="CG1499">
        <v>0</v>
      </c>
      <c r="CH1499">
        <v>0</v>
      </c>
      <c r="CI1499">
        <v>0</v>
      </c>
      <c r="CJ1499">
        <v>0</v>
      </c>
      <c r="CK1499">
        <v>0</v>
      </c>
      <c r="CL1499">
        <v>0</v>
      </c>
      <c r="CM1499">
        <v>0</v>
      </c>
      <c r="CN1499">
        <v>0</v>
      </c>
      <c r="CO1499">
        <v>1</v>
      </c>
      <c r="CP1499" s="17">
        <v>0</v>
      </c>
      <c r="CQ1499">
        <v>3.0070000000000001</v>
      </c>
      <c r="CR1499">
        <v>888</v>
      </c>
      <c r="CS1499">
        <v>1</v>
      </c>
      <c r="CT1499">
        <v>0</v>
      </c>
      <c r="CU1499">
        <v>16</v>
      </c>
      <c r="DA1499" s="33" t="s">
        <v>85</v>
      </c>
    </row>
    <row r="1500" spans="1:105" x14ac:dyDescent="0.25">
      <c r="A1500">
        <v>1499</v>
      </c>
      <c r="B1500">
        <v>94</v>
      </c>
      <c r="C1500" s="24" t="s">
        <v>4227</v>
      </c>
      <c r="D1500" s="12">
        <v>4.95</v>
      </c>
      <c r="E1500" s="13">
        <v>0.05</v>
      </c>
      <c r="F1500" s="7">
        <f t="shared" ref="F1500:F1535" si="261">D1500/E1500</f>
        <v>99</v>
      </c>
      <c r="G1500" s="7">
        <f t="shared" si="256"/>
        <v>4.9000000000000004</v>
      </c>
      <c r="H1500" s="15">
        <f t="shared" si="257"/>
        <v>5</v>
      </c>
      <c r="I1500" s="11">
        <f>IFERROR(F1500/SQRT(F1500^2+U1500), "X")</f>
        <v>0.35346324209475505</v>
      </c>
      <c r="J1500" s="32">
        <f>IFERROR(SQRT((1-I1500^2)/U1500), "X")</f>
        <v>3.5703357787348999E-3</v>
      </c>
      <c r="K1500" s="32">
        <f t="shared" si="258"/>
        <v>280.08570117019536</v>
      </c>
      <c r="L1500" s="8">
        <v>0</v>
      </c>
      <c r="M1500" s="9">
        <v>1</v>
      </c>
      <c r="N1500" s="8">
        <v>0</v>
      </c>
      <c r="O1500" s="9">
        <v>0</v>
      </c>
      <c r="P1500" s="9">
        <v>0</v>
      </c>
      <c r="Q1500" s="9">
        <v>0</v>
      </c>
      <c r="R1500" s="9">
        <v>1</v>
      </c>
      <c r="S1500" s="8">
        <v>68676</v>
      </c>
      <c r="T1500" s="9">
        <v>28</v>
      </c>
      <c r="U1500" s="9">
        <f t="shared" si="259"/>
        <v>68647</v>
      </c>
      <c r="V1500" s="9">
        <f>COUNTIF(B:B,B1500)</f>
        <v>8</v>
      </c>
      <c r="W1500" s="7">
        <v>9.43</v>
      </c>
      <c r="X1500" s="7">
        <f>BM1500-W1500-6</f>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262">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v>0</v>
      </c>
      <c r="BU1500" s="17">
        <v>0</v>
      </c>
      <c r="BV1500">
        <v>0</v>
      </c>
      <c r="BW1500">
        <v>0</v>
      </c>
      <c r="BX1500">
        <v>0</v>
      </c>
      <c r="BY1500" s="17">
        <v>1</v>
      </c>
      <c r="BZ1500">
        <v>0</v>
      </c>
      <c r="CA1500">
        <v>0</v>
      </c>
      <c r="CB1500">
        <v>0</v>
      </c>
      <c r="CC1500">
        <v>0</v>
      </c>
      <c r="CD1500" s="17">
        <v>0</v>
      </c>
      <c r="CE1500">
        <v>1</v>
      </c>
      <c r="CF1500">
        <v>1</v>
      </c>
      <c r="CG1500">
        <v>0</v>
      </c>
      <c r="CH1500">
        <v>0</v>
      </c>
      <c r="CI1500">
        <v>0</v>
      </c>
      <c r="CJ1500">
        <v>0</v>
      </c>
      <c r="CK1500">
        <v>0</v>
      </c>
      <c r="CL1500">
        <v>0</v>
      </c>
      <c r="CM1500">
        <v>0</v>
      </c>
      <c r="CN1500">
        <v>0</v>
      </c>
      <c r="CO1500">
        <v>1</v>
      </c>
      <c r="CP1500" s="17">
        <v>0</v>
      </c>
      <c r="CQ1500">
        <v>0.78100000000000003</v>
      </c>
      <c r="CR1500">
        <v>100</v>
      </c>
      <c r="CS1500">
        <v>1</v>
      </c>
      <c r="CT1500">
        <v>0</v>
      </c>
      <c r="CU1500">
        <v>20</v>
      </c>
      <c r="DA1500" s="33" t="s">
        <v>85</v>
      </c>
    </row>
    <row r="1501" spans="1:105" x14ac:dyDescent="0.25">
      <c r="A1501">
        <v>1500</v>
      </c>
      <c r="B1501">
        <v>94</v>
      </c>
      <c r="C1501" s="24" t="s">
        <v>4227</v>
      </c>
      <c r="D1501" s="12">
        <v>21.03</v>
      </c>
      <c r="E1501" s="13">
        <v>1.85</v>
      </c>
      <c r="F1501" s="7">
        <f t="shared" si="261"/>
        <v>11.367567567567567</v>
      </c>
      <c r="G1501" s="7">
        <f t="shared" si="256"/>
        <v>19.18</v>
      </c>
      <c r="H1501" s="15">
        <f t="shared" si="257"/>
        <v>22.880000000000003</v>
      </c>
      <c r="I1501" s="11">
        <f>IFERROR(F1501/SQRT(F1501^2+U1501), "X")</f>
        <v>4.334593623564844E-2</v>
      </c>
      <c r="J1501" s="32">
        <f>IFERROR(SQRT((1-I1501^2)/U1501), "X")</f>
        <v>3.8131232542058784E-3</v>
      </c>
      <c r="K1501" s="32">
        <f t="shared" si="258"/>
        <v>262.25220989040918</v>
      </c>
      <c r="L1501" s="8">
        <v>0</v>
      </c>
      <c r="M1501" s="9">
        <v>1</v>
      </c>
      <c r="N1501" s="8">
        <v>0</v>
      </c>
      <c r="O1501" s="9">
        <v>0</v>
      </c>
      <c r="P1501" s="9">
        <v>0</v>
      </c>
      <c r="Q1501" s="9">
        <v>0</v>
      </c>
      <c r="R1501" s="9">
        <v>1</v>
      </c>
      <c r="S1501" s="8">
        <v>68676</v>
      </c>
      <c r="T1501" s="9">
        <v>28</v>
      </c>
      <c r="U1501" s="9">
        <f t="shared" si="259"/>
        <v>68647</v>
      </c>
      <c r="V1501" s="9">
        <f>COUNTIF(B:B,B1501)</f>
        <v>8</v>
      </c>
      <c r="W1501" s="7">
        <v>9.43</v>
      </c>
      <c r="X1501" s="7">
        <f>BM1501-W1501-6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262"/>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v>0</v>
      </c>
      <c r="BU1501" s="17">
        <v>1</v>
      </c>
      <c r="BV1501">
        <v>0</v>
      </c>
      <c r="BW1501">
        <v>0</v>
      </c>
      <c r="BX1501">
        <v>0</v>
      </c>
      <c r="BY1501" s="17">
        <v>1</v>
      </c>
      <c r="BZ1501">
        <v>0</v>
      </c>
      <c r="CA1501">
        <v>0</v>
      </c>
      <c r="CB1501">
        <v>0</v>
      </c>
      <c r="CC1501">
        <v>0</v>
      </c>
      <c r="CD1501" s="17">
        <v>1</v>
      </c>
      <c r="CE1501">
        <v>1</v>
      </c>
      <c r="CF1501">
        <v>1</v>
      </c>
      <c r="CG1501">
        <v>0</v>
      </c>
      <c r="CH1501">
        <v>0</v>
      </c>
      <c r="CI1501">
        <v>0</v>
      </c>
      <c r="CJ1501">
        <v>0</v>
      </c>
      <c r="CK1501">
        <v>0</v>
      </c>
      <c r="CL1501">
        <v>0</v>
      </c>
      <c r="CM1501">
        <v>0</v>
      </c>
      <c r="CN1501">
        <v>0</v>
      </c>
      <c r="CO1501">
        <v>1</v>
      </c>
      <c r="CP1501" s="17">
        <v>0</v>
      </c>
      <c r="CQ1501">
        <v>0.78100000000000003</v>
      </c>
      <c r="CR1501">
        <v>100</v>
      </c>
      <c r="CS1501">
        <v>1</v>
      </c>
      <c r="CT1501">
        <v>0</v>
      </c>
      <c r="CU1501">
        <v>20</v>
      </c>
      <c r="DA1501" s="33" t="s">
        <v>85</v>
      </c>
    </row>
    <row r="1502" spans="1:105" x14ac:dyDescent="0.25">
      <c r="A1502">
        <v>1501</v>
      </c>
      <c r="B1502">
        <v>94</v>
      </c>
      <c r="C1502" s="24" t="s">
        <v>4227</v>
      </c>
      <c r="D1502" s="12">
        <v>23.4</v>
      </c>
      <c r="E1502" s="13">
        <v>2.5299999999999998</v>
      </c>
      <c r="F1502" s="7">
        <f t="shared" si="261"/>
        <v>9.2490118577075098</v>
      </c>
      <c r="G1502" s="7">
        <f t="shared" si="256"/>
        <v>20.869999999999997</v>
      </c>
      <c r="H1502" s="15">
        <f t="shared" si="257"/>
        <v>25.93</v>
      </c>
      <c r="I1502" s="11">
        <f>IFERROR(F1502/SQRT(F1502^2+U1502), "X")</f>
        <v>3.5278826146235058E-2</v>
      </c>
      <c r="J1502" s="32">
        <f>IFERROR(SQRT((1-I1502^2)/U1502), "X")</f>
        <v>3.8143346217937909E-3</v>
      </c>
      <c r="K1502" s="32">
        <f t="shared" si="258"/>
        <v>262.16892306363087</v>
      </c>
      <c r="L1502" s="8">
        <v>0</v>
      </c>
      <c r="M1502" s="9">
        <v>1</v>
      </c>
      <c r="N1502" s="8">
        <v>0</v>
      </c>
      <c r="O1502" s="9">
        <v>0</v>
      </c>
      <c r="P1502" s="9">
        <v>0</v>
      </c>
      <c r="Q1502" s="9">
        <v>0</v>
      </c>
      <c r="R1502" s="9">
        <v>1</v>
      </c>
      <c r="S1502" s="8">
        <v>68676</v>
      </c>
      <c r="T1502" s="9">
        <v>28</v>
      </c>
      <c r="U1502" s="9">
        <f t="shared" si="259"/>
        <v>68647</v>
      </c>
      <c r="V1502" s="9">
        <f>COUNTIF(B:B,B1502)</f>
        <v>8</v>
      </c>
      <c r="W1502" s="7">
        <v>9.43</v>
      </c>
      <c r="X1502" s="7">
        <f>BM1502-W1502-6</f>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262"/>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v>0</v>
      </c>
      <c r="BU1502" s="17">
        <v>1</v>
      </c>
      <c r="BV1502">
        <v>0</v>
      </c>
      <c r="BW1502">
        <v>0</v>
      </c>
      <c r="BX1502">
        <v>0</v>
      </c>
      <c r="BY1502" s="17">
        <v>1</v>
      </c>
      <c r="BZ1502">
        <v>0</v>
      </c>
      <c r="CA1502">
        <v>0</v>
      </c>
      <c r="CB1502">
        <v>0</v>
      </c>
      <c r="CC1502">
        <v>0</v>
      </c>
      <c r="CD1502" s="17">
        <v>1</v>
      </c>
      <c r="CE1502">
        <v>1</v>
      </c>
      <c r="CF1502">
        <v>1</v>
      </c>
      <c r="CG1502">
        <v>0</v>
      </c>
      <c r="CH1502">
        <v>0</v>
      </c>
      <c r="CI1502">
        <v>0</v>
      </c>
      <c r="CJ1502">
        <v>0</v>
      </c>
      <c r="CK1502">
        <v>0</v>
      </c>
      <c r="CL1502">
        <v>0</v>
      </c>
      <c r="CM1502">
        <v>0</v>
      </c>
      <c r="CN1502">
        <v>0</v>
      </c>
      <c r="CO1502">
        <v>1</v>
      </c>
      <c r="CP1502" s="17">
        <v>0</v>
      </c>
      <c r="CQ1502">
        <v>0.78100000000000003</v>
      </c>
      <c r="CR1502">
        <v>100</v>
      </c>
      <c r="CS1502">
        <v>1</v>
      </c>
      <c r="CT1502">
        <v>0</v>
      </c>
      <c r="CU1502">
        <v>20</v>
      </c>
      <c r="DA1502" s="33" t="s">
        <v>85</v>
      </c>
    </row>
    <row r="1503" spans="1:105" x14ac:dyDescent="0.25">
      <c r="A1503">
        <v>1502</v>
      </c>
      <c r="B1503">
        <v>94</v>
      </c>
      <c r="C1503" s="24" t="s">
        <v>4227</v>
      </c>
      <c r="D1503" s="12">
        <v>20.62</v>
      </c>
      <c r="E1503" s="13">
        <v>1.93</v>
      </c>
      <c r="F1503" s="7">
        <f t="shared" si="261"/>
        <v>10.683937823834198</v>
      </c>
      <c r="G1503" s="7">
        <f t="shared" si="256"/>
        <v>18.690000000000001</v>
      </c>
      <c r="H1503" s="15">
        <f t="shared" si="257"/>
        <v>22.55</v>
      </c>
      <c r="I1503" s="11">
        <f>IFERROR(F1503/SQRT(F1503^2+U1503), "X")</f>
        <v>4.0743637307668647E-2</v>
      </c>
      <c r="J1503" s="32">
        <f>IFERROR(SQRT((1-I1503^2)/U1503), "X")</f>
        <v>3.8135412222987625E-3</v>
      </c>
      <c r="K1503" s="32">
        <f t="shared" si="258"/>
        <v>262.22346677485513</v>
      </c>
      <c r="L1503" s="8">
        <v>0</v>
      </c>
      <c r="M1503" s="9">
        <v>1</v>
      </c>
      <c r="N1503" s="8">
        <v>0</v>
      </c>
      <c r="O1503" s="9">
        <v>0</v>
      </c>
      <c r="P1503" s="9">
        <v>0</v>
      </c>
      <c r="Q1503" s="9">
        <v>0</v>
      </c>
      <c r="R1503" s="9">
        <v>1</v>
      </c>
      <c r="S1503" s="8">
        <v>68676</v>
      </c>
      <c r="T1503" s="9">
        <v>28</v>
      </c>
      <c r="U1503" s="9">
        <f t="shared" si="259"/>
        <v>68647</v>
      </c>
      <c r="V1503" s="9">
        <f>COUNTIF(B:B,B1503)</f>
        <v>8</v>
      </c>
      <c r="W1503" s="7">
        <v>9.43</v>
      </c>
      <c r="X1503" s="7">
        <f>BM1503-W1503-6</f>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262"/>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v>0</v>
      </c>
      <c r="BU1503" s="17">
        <v>1</v>
      </c>
      <c r="BV1503">
        <v>0</v>
      </c>
      <c r="BW1503">
        <v>0</v>
      </c>
      <c r="BX1503">
        <v>0</v>
      </c>
      <c r="BY1503" s="17">
        <v>1</v>
      </c>
      <c r="BZ1503">
        <v>0</v>
      </c>
      <c r="CA1503">
        <v>0</v>
      </c>
      <c r="CB1503">
        <v>0</v>
      </c>
      <c r="CC1503">
        <v>0</v>
      </c>
      <c r="CD1503" s="17">
        <v>1</v>
      </c>
      <c r="CE1503">
        <v>1</v>
      </c>
      <c r="CF1503">
        <v>1</v>
      </c>
      <c r="CG1503">
        <v>0</v>
      </c>
      <c r="CH1503">
        <v>0</v>
      </c>
      <c r="CI1503">
        <v>0</v>
      </c>
      <c r="CJ1503">
        <v>0</v>
      </c>
      <c r="CK1503">
        <v>0</v>
      </c>
      <c r="CL1503">
        <v>0</v>
      </c>
      <c r="CM1503">
        <v>0</v>
      </c>
      <c r="CN1503">
        <v>0</v>
      </c>
      <c r="CO1503">
        <v>1</v>
      </c>
      <c r="CP1503" s="17">
        <v>0</v>
      </c>
      <c r="CQ1503">
        <v>0.78100000000000003</v>
      </c>
      <c r="CR1503">
        <v>100</v>
      </c>
      <c r="CS1503">
        <v>1</v>
      </c>
      <c r="CT1503">
        <v>0</v>
      </c>
      <c r="CU1503">
        <v>20</v>
      </c>
      <c r="DA1503" s="33" t="s">
        <v>85</v>
      </c>
    </row>
    <row r="1504" spans="1:105" x14ac:dyDescent="0.25">
      <c r="A1504">
        <v>1503</v>
      </c>
      <c r="B1504">
        <v>94</v>
      </c>
      <c r="C1504" s="24" t="s">
        <v>4227</v>
      </c>
      <c r="D1504" s="12">
        <v>9.84</v>
      </c>
      <c r="E1504" s="13">
        <v>0.17</v>
      </c>
      <c r="F1504" s="7">
        <f t="shared" si="261"/>
        <v>57.882352941176464</v>
      </c>
      <c r="G1504" s="7">
        <f t="shared" si="256"/>
        <v>9.67</v>
      </c>
      <c r="H1504" s="15">
        <f t="shared" si="257"/>
        <v>10.01</v>
      </c>
      <c r="I1504" s="11">
        <f>IFERROR(F1504/SQRT(F1504^2+U1504), "X")</f>
        <v>0.21571873784333989</v>
      </c>
      <c r="J1504" s="32">
        <f>IFERROR(SQRT((1-I1504^2)/U1504), "X")</f>
        <v>3.7268481131471328E-3</v>
      </c>
      <c r="K1504" s="32">
        <f t="shared" si="258"/>
        <v>268.32325054308455</v>
      </c>
      <c r="L1504" s="8">
        <v>0</v>
      </c>
      <c r="M1504" s="9">
        <v>1</v>
      </c>
      <c r="N1504" s="8">
        <v>0</v>
      </c>
      <c r="O1504" s="9">
        <v>0</v>
      </c>
      <c r="P1504" s="9">
        <v>0</v>
      </c>
      <c r="Q1504" s="9">
        <v>0</v>
      </c>
      <c r="R1504" s="9">
        <v>1</v>
      </c>
      <c r="S1504" s="8">
        <v>68676</v>
      </c>
      <c r="T1504" s="9">
        <v>28</v>
      </c>
      <c r="U1504" s="9">
        <f t="shared" si="259"/>
        <v>68647</v>
      </c>
      <c r="V1504" s="9">
        <f>COUNTIF(B:B,B1504)</f>
        <v>8</v>
      </c>
      <c r="W1504" s="7">
        <v>9.43</v>
      </c>
      <c r="X1504" s="7">
        <f>BM1504-W1504-6</f>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262"/>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v>0</v>
      </c>
      <c r="BU1504" s="17">
        <v>0</v>
      </c>
      <c r="BV1504">
        <v>0</v>
      </c>
      <c r="BW1504">
        <v>0</v>
      </c>
      <c r="BX1504">
        <v>0</v>
      </c>
      <c r="BY1504" s="17">
        <v>1</v>
      </c>
      <c r="BZ1504">
        <v>0</v>
      </c>
      <c r="CA1504">
        <v>0</v>
      </c>
      <c r="CB1504">
        <v>0</v>
      </c>
      <c r="CC1504">
        <v>0</v>
      </c>
      <c r="CD1504" s="17">
        <v>0</v>
      </c>
      <c r="CE1504">
        <v>1</v>
      </c>
      <c r="CF1504">
        <v>1</v>
      </c>
      <c r="CG1504">
        <v>0</v>
      </c>
      <c r="CH1504">
        <v>0</v>
      </c>
      <c r="CI1504">
        <v>0</v>
      </c>
      <c r="CJ1504">
        <v>0</v>
      </c>
      <c r="CK1504">
        <v>0</v>
      </c>
      <c r="CL1504">
        <v>0</v>
      </c>
      <c r="CM1504">
        <v>0</v>
      </c>
      <c r="CN1504">
        <v>0</v>
      </c>
      <c r="CO1504">
        <v>1</v>
      </c>
      <c r="CP1504" s="17">
        <v>0</v>
      </c>
      <c r="CQ1504">
        <v>0.78100000000000003</v>
      </c>
      <c r="CR1504">
        <v>100</v>
      </c>
      <c r="CS1504">
        <v>1</v>
      </c>
      <c r="CT1504">
        <v>0</v>
      </c>
      <c r="CU1504">
        <v>20</v>
      </c>
      <c r="DA1504" s="33" t="s">
        <v>85</v>
      </c>
    </row>
    <row r="1505" spans="1:105" x14ac:dyDescent="0.25">
      <c r="A1505">
        <v>1504</v>
      </c>
      <c r="B1505">
        <v>94</v>
      </c>
      <c r="C1505" s="24" t="s">
        <v>4227</v>
      </c>
      <c r="D1505" s="12">
        <v>9.4</v>
      </c>
      <c r="E1505" s="13">
        <v>3.66</v>
      </c>
      <c r="F1505" s="7">
        <f t="shared" si="261"/>
        <v>2.5683060109289619</v>
      </c>
      <c r="G1505" s="7">
        <f t="shared" si="256"/>
        <v>5.74</v>
      </c>
      <c r="H1505" s="15">
        <f t="shared" si="257"/>
        <v>13.06</v>
      </c>
      <c r="I1505" s="11">
        <f>IFERROR(F1505/SQRT(F1505^2+U1505), "X")</f>
        <v>9.8020095784855151E-3</v>
      </c>
      <c r="J1505" s="32">
        <f>IFERROR(SQRT((1-I1505^2)/U1505), "X")</f>
        <v>3.8165271337507432E-3</v>
      </c>
      <c r="K1505" s="32">
        <f t="shared" si="258"/>
        <v>262.01831271070688</v>
      </c>
      <c r="L1505" s="8">
        <v>0</v>
      </c>
      <c r="M1505" s="9">
        <v>1</v>
      </c>
      <c r="N1505" s="8">
        <v>0</v>
      </c>
      <c r="O1505" s="9">
        <v>0</v>
      </c>
      <c r="P1505" s="9">
        <v>0</v>
      </c>
      <c r="Q1505" s="9">
        <v>0</v>
      </c>
      <c r="R1505" s="9">
        <v>1</v>
      </c>
      <c r="S1505" s="8">
        <v>68676</v>
      </c>
      <c r="T1505" s="9">
        <v>28</v>
      </c>
      <c r="U1505" s="9">
        <f t="shared" si="259"/>
        <v>68647</v>
      </c>
      <c r="V1505" s="9">
        <f>COUNTIF(B:B,B1505)</f>
        <v>8</v>
      </c>
      <c r="W1505" s="7">
        <v>9.43</v>
      </c>
      <c r="X1505" s="7">
        <f>BM1505-W1505-6</f>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262"/>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v>0</v>
      </c>
      <c r="BU1505" s="17">
        <v>1</v>
      </c>
      <c r="BV1505">
        <v>0</v>
      </c>
      <c r="BW1505">
        <v>0</v>
      </c>
      <c r="BX1505">
        <v>0</v>
      </c>
      <c r="BY1505" s="17">
        <v>1</v>
      </c>
      <c r="BZ1505">
        <v>0</v>
      </c>
      <c r="CA1505">
        <v>0</v>
      </c>
      <c r="CB1505">
        <v>0</v>
      </c>
      <c r="CC1505">
        <v>0</v>
      </c>
      <c r="CD1505" s="17">
        <v>1</v>
      </c>
      <c r="CE1505">
        <v>1</v>
      </c>
      <c r="CF1505">
        <v>1</v>
      </c>
      <c r="CG1505">
        <v>0</v>
      </c>
      <c r="CH1505">
        <v>0</v>
      </c>
      <c r="CI1505">
        <v>0</v>
      </c>
      <c r="CJ1505">
        <v>0</v>
      </c>
      <c r="CK1505">
        <v>0</v>
      </c>
      <c r="CL1505">
        <v>0</v>
      </c>
      <c r="CM1505">
        <v>0</v>
      </c>
      <c r="CN1505">
        <v>0</v>
      </c>
      <c r="CO1505">
        <v>1</v>
      </c>
      <c r="CP1505" s="17">
        <v>0</v>
      </c>
      <c r="CQ1505">
        <v>0.78100000000000003</v>
      </c>
      <c r="CR1505">
        <v>100</v>
      </c>
      <c r="CS1505">
        <v>1</v>
      </c>
      <c r="CT1505">
        <v>0</v>
      </c>
      <c r="CU1505">
        <v>20</v>
      </c>
      <c r="DA1505" s="33" t="s">
        <v>85</v>
      </c>
    </row>
    <row r="1506" spans="1:105" x14ac:dyDescent="0.25">
      <c r="A1506">
        <v>1505</v>
      </c>
      <c r="B1506">
        <v>94</v>
      </c>
      <c r="C1506" s="24" t="s">
        <v>4227</v>
      </c>
      <c r="D1506" s="12">
        <v>13.33</v>
      </c>
      <c r="E1506" s="13">
        <v>5.04</v>
      </c>
      <c r="F1506" s="7">
        <f t="shared" si="261"/>
        <v>2.6448412698412698</v>
      </c>
      <c r="G1506" s="7">
        <f t="shared" si="256"/>
        <v>8.2899999999999991</v>
      </c>
      <c r="H1506" s="15">
        <f t="shared" si="257"/>
        <v>18.37</v>
      </c>
      <c r="I1506" s="11">
        <f>IFERROR(F1506/SQRT(F1506^2+U1506), "X")</f>
        <v>1.009407913930861E-2</v>
      </c>
      <c r="J1506" s="32">
        <f>IFERROR(SQRT((1-I1506^2)/U1506), "X")</f>
        <v>3.8165160436695717E-3</v>
      </c>
      <c r="K1506" s="32">
        <f t="shared" si="258"/>
        <v>262.01907408687379</v>
      </c>
      <c r="L1506" s="8">
        <v>0</v>
      </c>
      <c r="M1506" s="9">
        <v>1</v>
      </c>
      <c r="N1506" s="8">
        <v>0</v>
      </c>
      <c r="O1506" s="9">
        <v>0</v>
      </c>
      <c r="P1506" s="9">
        <v>0</v>
      </c>
      <c r="Q1506" s="9">
        <v>0</v>
      </c>
      <c r="R1506" s="9">
        <v>1</v>
      </c>
      <c r="S1506" s="8">
        <v>68676</v>
      </c>
      <c r="T1506" s="9">
        <v>28</v>
      </c>
      <c r="U1506" s="9">
        <f t="shared" si="259"/>
        <v>68647</v>
      </c>
      <c r="V1506" s="9">
        <f>COUNTIF(B:B,B1506)</f>
        <v>8</v>
      </c>
      <c r="W1506" s="7">
        <v>9.43</v>
      </c>
      <c r="X1506" s="7">
        <f>BM1506-W1506-6</f>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262"/>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v>0</v>
      </c>
      <c r="BU1506" s="17">
        <v>1</v>
      </c>
      <c r="BV1506">
        <v>0</v>
      </c>
      <c r="BW1506">
        <v>0</v>
      </c>
      <c r="BX1506">
        <v>0</v>
      </c>
      <c r="BY1506" s="17">
        <v>1</v>
      </c>
      <c r="BZ1506">
        <v>0</v>
      </c>
      <c r="CA1506">
        <v>0</v>
      </c>
      <c r="CB1506">
        <v>0</v>
      </c>
      <c r="CC1506">
        <v>0</v>
      </c>
      <c r="CD1506" s="17">
        <v>1</v>
      </c>
      <c r="CE1506">
        <v>1</v>
      </c>
      <c r="CF1506">
        <v>1</v>
      </c>
      <c r="CG1506">
        <v>0</v>
      </c>
      <c r="CH1506">
        <v>0</v>
      </c>
      <c r="CI1506">
        <v>0</v>
      </c>
      <c r="CJ1506">
        <v>0</v>
      </c>
      <c r="CK1506">
        <v>0</v>
      </c>
      <c r="CL1506">
        <v>0</v>
      </c>
      <c r="CM1506">
        <v>0</v>
      </c>
      <c r="CN1506">
        <v>0</v>
      </c>
      <c r="CO1506">
        <v>1</v>
      </c>
      <c r="CP1506" s="17">
        <v>0</v>
      </c>
      <c r="CQ1506">
        <v>0.78100000000000003</v>
      </c>
      <c r="CR1506">
        <v>100</v>
      </c>
      <c r="CS1506">
        <v>1</v>
      </c>
      <c r="CT1506">
        <v>0</v>
      </c>
      <c r="CU1506">
        <v>20</v>
      </c>
      <c r="DA1506" s="33" t="s">
        <v>85</v>
      </c>
    </row>
    <row r="1507" spans="1:105" x14ac:dyDescent="0.25">
      <c r="A1507">
        <v>1506</v>
      </c>
      <c r="B1507">
        <v>94</v>
      </c>
      <c r="C1507" s="24" t="s">
        <v>4227</v>
      </c>
      <c r="D1507" s="12">
        <v>0.38</v>
      </c>
      <c r="E1507" s="13">
        <v>5.71</v>
      </c>
      <c r="F1507" s="7">
        <f t="shared" si="261"/>
        <v>6.6549912434325745E-2</v>
      </c>
      <c r="G1507" s="7">
        <f t="shared" si="256"/>
        <v>-5.33</v>
      </c>
      <c r="H1507" s="15">
        <f t="shared" si="257"/>
        <v>6.09</v>
      </c>
      <c r="I1507" s="11">
        <f>IFERROR(F1507/SQRT(F1507^2+U1507), "X")</f>
        <v>2.5400174082052532E-4</v>
      </c>
      <c r="J1507" s="32">
        <f>IFERROR(SQRT((1-I1507^2)/U1507), "X")</f>
        <v>3.8167103686452624E-3</v>
      </c>
      <c r="K1507" s="32">
        <f t="shared" si="258"/>
        <v>262.00573358018494</v>
      </c>
      <c r="L1507" s="8">
        <v>0</v>
      </c>
      <c r="M1507" s="9">
        <v>1</v>
      </c>
      <c r="N1507" s="8">
        <v>0</v>
      </c>
      <c r="O1507" s="9">
        <v>0</v>
      </c>
      <c r="P1507" s="9">
        <v>0</v>
      </c>
      <c r="Q1507" s="9">
        <v>0</v>
      </c>
      <c r="R1507" s="9">
        <v>1</v>
      </c>
      <c r="S1507" s="8">
        <v>68676</v>
      </c>
      <c r="T1507" s="9">
        <v>28</v>
      </c>
      <c r="U1507" s="9">
        <f t="shared" si="259"/>
        <v>68647</v>
      </c>
      <c r="V1507" s="9">
        <f>COUNTIF(B:B,B1507)</f>
        <v>8</v>
      </c>
      <c r="W1507" s="7">
        <v>9.43</v>
      </c>
      <c r="X1507" s="7">
        <f>BM1507-W1507-6</f>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262"/>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v>0</v>
      </c>
      <c r="BU1507" s="17">
        <v>1</v>
      </c>
      <c r="BV1507">
        <v>0</v>
      </c>
      <c r="BW1507">
        <v>0</v>
      </c>
      <c r="BX1507">
        <v>0</v>
      </c>
      <c r="BY1507" s="17">
        <v>1</v>
      </c>
      <c r="BZ1507">
        <v>0</v>
      </c>
      <c r="CA1507">
        <v>0</v>
      </c>
      <c r="CB1507">
        <v>0</v>
      </c>
      <c r="CC1507">
        <v>0</v>
      </c>
      <c r="CD1507" s="17">
        <v>1</v>
      </c>
      <c r="CE1507">
        <v>1</v>
      </c>
      <c r="CF1507">
        <v>1</v>
      </c>
      <c r="CG1507">
        <v>0</v>
      </c>
      <c r="CH1507">
        <v>0</v>
      </c>
      <c r="CI1507">
        <v>0</v>
      </c>
      <c r="CJ1507">
        <v>0</v>
      </c>
      <c r="CK1507">
        <v>0</v>
      </c>
      <c r="CL1507">
        <v>0</v>
      </c>
      <c r="CM1507">
        <v>0</v>
      </c>
      <c r="CN1507">
        <v>0</v>
      </c>
      <c r="CO1507">
        <v>1</v>
      </c>
      <c r="CP1507" s="17">
        <v>0</v>
      </c>
      <c r="CQ1507">
        <v>0.78100000000000003</v>
      </c>
      <c r="CR1507">
        <v>100</v>
      </c>
      <c r="CS1507">
        <v>1</v>
      </c>
      <c r="CT1507">
        <v>0</v>
      </c>
      <c r="CU1507">
        <v>20</v>
      </c>
      <c r="DA1507" s="33" t="s">
        <v>85</v>
      </c>
    </row>
    <row r="1508" spans="1:105" x14ac:dyDescent="0.25">
      <c r="A1508">
        <v>1507</v>
      </c>
      <c r="B1508">
        <v>95</v>
      </c>
      <c r="C1508" s="24" t="s">
        <v>4230</v>
      </c>
      <c r="D1508" s="12">
        <v>10.9</v>
      </c>
      <c r="E1508" s="13">
        <v>0.2</v>
      </c>
      <c r="F1508" s="7">
        <f t="shared" si="261"/>
        <v>54.5</v>
      </c>
      <c r="G1508" s="7">
        <f t="shared" si="256"/>
        <v>10.700000000000001</v>
      </c>
      <c r="H1508" s="15">
        <f t="shared" si="257"/>
        <v>11.1</v>
      </c>
      <c r="I1508" s="11">
        <f>IFERROR(F1508/SQRT(F1508^2+U1508), "X")</f>
        <v>0.48757497423835405</v>
      </c>
      <c r="J1508" s="32">
        <f>IFERROR(SQRT((1-I1508^2)/U1508), "X")</f>
        <v>8.9463298025386061E-3</v>
      </c>
      <c r="K1508" s="32">
        <f t="shared" si="258"/>
        <v>111.77768113536798</v>
      </c>
      <c r="L1508" s="8">
        <v>0</v>
      </c>
      <c r="M1508" s="9">
        <v>1</v>
      </c>
      <c r="N1508" s="8">
        <v>0</v>
      </c>
      <c r="O1508" s="9">
        <v>0</v>
      </c>
      <c r="P1508" s="9">
        <v>0</v>
      </c>
      <c r="Q1508" s="9">
        <v>0</v>
      </c>
      <c r="R1508" s="9">
        <v>1</v>
      </c>
      <c r="S1508" s="8">
        <v>9550</v>
      </c>
      <c r="T1508" s="9">
        <v>25</v>
      </c>
      <c r="U1508" s="9">
        <f t="shared" si="259"/>
        <v>9524</v>
      </c>
      <c r="V1508" s="9">
        <f>COUNTIF(B:B,B1508)</f>
        <v>16</v>
      </c>
      <c r="W1508" s="7">
        <f t="shared" ref="W1508:W1523" si="263">AK1508*0+AL1508*6+AM1508*12+AN1508*15</f>
        <v>11.3163</v>
      </c>
      <c r="X1508" s="7">
        <f>BM1508-W1508-6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264">1-AL1508-AK1508-AN1508</f>
        <v>0.67910000000000004</v>
      </c>
      <c r="AN1508" s="42">
        <v>0.1837</v>
      </c>
      <c r="AO1508" s="41">
        <v>0.50700000000000001</v>
      </c>
      <c r="AP1508" s="17">
        <f t="shared" ref="AP1508:AP1519" si="265">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v>0</v>
      </c>
      <c r="BU1508" s="17">
        <v>0</v>
      </c>
      <c r="BV1508">
        <v>0</v>
      </c>
      <c r="BW1508">
        <v>0</v>
      </c>
      <c r="BX1508">
        <v>0</v>
      </c>
      <c r="BY1508" s="17">
        <v>1</v>
      </c>
      <c r="BZ1508">
        <v>0</v>
      </c>
      <c r="CA1508">
        <v>0</v>
      </c>
      <c r="CB1508">
        <v>0</v>
      </c>
      <c r="CC1508">
        <v>0</v>
      </c>
      <c r="CD1508" s="17">
        <v>0</v>
      </c>
      <c r="CE1508">
        <v>1</v>
      </c>
      <c r="CF1508">
        <v>1</v>
      </c>
      <c r="CG1508">
        <v>0</v>
      </c>
      <c r="CH1508">
        <v>0</v>
      </c>
      <c r="CI1508">
        <v>0</v>
      </c>
      <c r="CJ1508">
        <v>0</v>
      </c>
      <c r="CK1508">
        <v>0</v>
      </c>
      <c r="CL1508">
        <v>1</v>
      </c>
      <c r="CM1508">
        <v>0</v>
      </c>
      <c r="CN1508">
        <v>0</v>
      </c>
      <c r="CO1508">
        <v>1</v>
      </c>
      <c r="CP1508" s="17">
        <v>0</v>
      </c>
      <c r="CQ1508">
        <v>2.3879999999999999</v>
      </c>
      <c r="CR1508">
        <v>860</v>
      </c>
      <c r="CS1508">
        <v>1</v>
      </c>
      <c r="CT1508">
        <v>0</v>
      </c>
      <c r="CU1508">
        <v>24</v>
      </c>
      <c r="DA1508" s="33" t="s">
        <v>85</v>
      </c>
    </row>
    <row r="1509" spans="1:105" x14ac:dyDescent="0.25">
      <c r="A1509">
        <v>1508</v>
      </c>
      <c r="B1509">
        <v>95</v>
      </c>
      <c r="C1509" s="24" t="s">
        <v>4230</v>
      </c>
      <c r="D1509" s="12">
        <v>10.9</v>
      </c>
      <c r="E1509" s="13">
        <v>0.2</v>
      </c>
      <c r="F1509" s="7">
        <f t="shared" si="261"/>
        <v>54.5</v>
      </c>
      <c r="G1509" s="7">
        <f t="shared" si="256"/>
        <v>10.700000000000001</v>
      </c>
      <c r="H1509" s="15">
        <f t="shared" si="257"/>
        <v>11.1</v>
      </c>
      <c r="I1509" s="11">
        <f>IFERROR(F1509/SQRT(F1509^2+U1509), "X")</f>
        <v>0.48757497423835405</v>
      </c>
      <c r="J1509" s="32">
        <f>IFERROR(SQRT((1-I1509^2)/U1509), "X")</f>
        <v>8.9463298025386061E-3</v>
      </c>
      <c r="K1509" s="32">
        <f t="shared" si="258"/>
        <v>111.77768113536798</v>
      </c>
      <c r="L1509" s="8">
        <v>0</v>
      </c>
      <c r="M1509" s="9">
        <v>1</v>
      </c>
      <c r="N1509" s="8">
        <v>0</v>
      </c>
      <c r="O1509" s="9">
        <v>0</v>
      </c>
      <c r="P1509" s="9">
        <v>0</v>
      </c>
      <c r="Q1509" s="9">
        <v>0</v>
      </c>
      <c r="R1509" s="9">
        <v>1</v>
      </c>
      <c r="S1509" s="8">
        <v>9550</v>
      </c>
      <c r="T1509" s="9">
        <v>25</v>
      </c>
      <c r="U1509" s="9">
        <f t="shared" si="259"/>
        <v>9524</v>
      </c>
      <c r="V1509" s="9">
        <f>COUNTIF(B:B,B1509)</f>
        <v>16</v>
      </c>
      <c r="W1509" s="7">
        <f t="shared" si="263"/>
        <v>11.3163</v>
      </c>
      <c r="X1509" s="7">
        <f>BM1509-W1509-6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264"/>
        <v>0.67910000000000004</v>
      </c>
      <c r="AN1509" s="42">
        <v>0.1837</v>
      </c>
      <c r="AO1509" s="41">
        <v>0.50700000000000001</v>
      </c>
      <c r="AP1509" s="17">
        <f t="shared" si="265"/>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0</v>
      </c>
      <c r="BS1509">
        <v>1</v>
      </c>
      <c r="BT1509">
        <v>0</v>
      </c>
      <c r="BU1509" s="17">
        <v>0</v>
      </c>
      <c r="BV1509">
        <v>0</v>
      </c>
      <c r="BW1509">
        <v>0</v>
      </c>
      <c r="BX1509">
        <v>0</v>
      </c>
      <c r="BY1509" s="17">
        <v>1</v>
      </c>
      <c r="BZ1509">
        <v>0</v>
      </c>
      <c r="CA1509">
        <v>0</v>
      </c>
      <c r="CB1509">
        <v>0</v>
      </c>
      <c r="CC1509">
        <v>0</v>
      </c>
      <c r="CD1509" s="17">
        <v>0</v>
      </c>
      <c r="CE1509">
        <v>1</v>
      </c>
      <c r="CF1509">
        <v>1</v>
      </c>
      <c r="CG1509">
        <v>0</v>
      </c>
      <c r="CH1509">
        <v>0</v>
      </c>
      <c r="CI1509">
        <v>0</v>
      </c>
      <c r="CJ1509">
        <v>0</v>
      </c>
      <c r="CK1509">
        <v>0</v>
      </c>
      <c r="CL1509">
        <v>1</v>
      </c>
      <c r="CM1509">
        <v>0</v>
      </c>
      <c r="CN1509">
        <v>0</v>
      </c>
      <c r="CO1509">
        <v>1</v>
      </c>
      <c r="CP1509" s="17">
        <v>0</v>
      </c>
      <c r="CQ1509">
        <v>2.3879999999999999</v>
      </c>
      <c r="CR1509">
        <v>860</v>
      </c>
      <c r="CS1509">
        <v>1</v>
      </c>
      <c r="CT1509">
        <v>0</v>
      </c>
      <c r="CU1509">
        <v>24</v>
      </c>
      <c r="DA1509" s="33" t="s">
        <v>85</v>
      </c>
    </row>
    <row r="1510" spans="1:105" x14ac:dyDescent="0.25">
      <c r="A1510">
        <v>1509</v>
      </c>
      <c r="B1510">
        <v>95</v>
      </c>
      <c r="C1510" s="24" t="s">
        <v>4230</v>
      </c>
      <c r="D1510" s="12">
        <v>10.3</v>
      </c>
      <c r="E1510" s="13">
        <v>0.2</v>
      </c>
      <c r="F1510" s="7">
        <f t="shared" si="261"/>
        <v>51.5</v>
      </c>
      <c r="G1510" s="7">
        <f t="shared" si="256"/>
        <v>10.100000000000001</v>
      </c>
      <c r="H1510" s="15">
        <f t="shared" si="257"/>
        <v>10.5</v>
      </c>
      <c r="I1510" s="11">
        <f>IFERROR(F1510/SQRT(F1510^2+U1510), "X")</f>
        <v>0.46671359407385749</v>
      </c>
      <c r="J1510" s="32">
        <f>IFERROR(SQRT((1-I1510^2)/U1510), "X")</f>
        <v>9.062399884929271E-3</v>
      </c>
      <c r="K1510" s="32">
        <f t="shared" si="258"/>
        <v>110.34604659887006</v>
      </c>
      <c r="L1510" s="8">
        <v>0</v>
      </c>
      <c r="M1510" s="9">
        <v>1</v>
      </c>
      <c r="N1510" s="8">
        <v>0</v>
      </c>
      <c r="O1510" s="9">
        <v>0</v>
      </c>
      <c r="P1510" s="9">
        <v>0</v>
      </c>
      <c r="Q1510" s="9">
        <v>0</v>
      </c>
      <c r="R1510" s="9">
        <v>1</v>
      </c>
      <c r="S1510" s="8">
        <v>9550</v>
      </c>
      <c r="T1510" s="9">
        <v>25</v>
      </c>
      <c r="U1510" s="9">
        <f t="shared" si="259"/>
        <v>9524</v>
      </c>
      <c r="V1510" s="9">
        <f>COUNTIF(B:B,B1510)</f>
        <v>16</v>
      </c>
      <c r="W1510" s="7">
        <f t="shared" si="263"/>
        <v>11.3163</v>
      </c>
      <c r="X1510" s="7">
        <f>BM1510-W1510-6</f>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264"/>
        <v>0.67910000000000004</v>
      </c>
      <c r="AN1510" s="42">
        <v>0.1837</v>
      </c>
      <c r="AO1510" s="41">
        <v>0.50700000000000001</v>
      </c>
      <c r="AP1510" s="17">
        <f t="shared" si="265"/>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v>0</v>
      </c>
      <c r="BU1510" s="17">
        <v>0</v>
      </c>
      <c r="BV1510">
        <v>0</v>
      </c>
      <c r="BW1510">
        <v>0</v>
      </c>
      <c r="BX1510">
        <v>0</v>
      </c>
      <c r="BY1510" s="17">
        <v>1</v>
      </c>
      <c r="BZ1510">
        <v>0</v>
      </c>
      <c r="CA1510">
        <v>0</v>
      </c>
      <c r="CB1510">
        <v>0</v>
      </c>
      <c r="CC1510">
        <v>0</v>
      </c>
      <c r="CD1510" s="17">
        <v>0</v>
      </c>
      <c r="CE1510">
        <v>1</v>
      </c>
      <c r="CF1510">
        <v>1</v>
      </c>
      <c r="CG1510">
        <v>0</v>
      </c>
      <c r="CH1510">
        <v>0</v>
      </c>
      <c r="CI1510">
        <v>0</v>
      </c>
      <c r="CJ1510">
        <v>0</v>
      </c>
      <c r="CK1510">
        <v>0</v>
      </c>
      <c r="CL1510">
        <v>1</v>
      </c>
      <c r="CM1510">
        <v>0</v>
      </c>
      <c r="CN1510">
        <v>0</v>
      </c>
      <c r="CO1510">
        <v>1</v>
      </c>
      <c r="CP1510" s="17">
        <v>0</v>
      </c>
      <c r="CQ1510">
        <v>2.3879999999999999</v>
      </c>
      <c r="CR1510">
        <v>860</v>
      </c>
      <c r="CS1510">
        <v>1</v>
      </c>
      <c r="CT1510">
        <v>0</v>
      </c>
      <c r="CU1510">
        <v>24</v>
      </c>
      <c r="DA1510" s="33" t="s">
        <v>85</v>
      </c>
    </row>
    <row r="1511" spans="1:105" x14ac:dyDescent="0.25">
      <c r="A1511">
        <v>1510</v>
      </c>
      <c r="B1511">
        <v>95</v>
      </c>
      <c r="C1511" s="24" t="s">
        <v>4230</v>
      </c>
      <c r="D1511" s="12">
        <v>10.199999999999999</v>
      </c>
      <c r="E1511" s="13">
        <v>0.3</v>
      </c>
      <c r="F1511" s="7">
        <f t="shared" si="261"/>
        <v>34</v>
      </c>
      <c r="G1511" s="7">
        <f t="shared" si="256"/>
        <v>9.8999999999999986</v>
      </c>
      <c r="H1511" s="15">
        <f t="shared" si="257"/>
        <v>10.5</v>
      </c>
      <c r="I1511" s="11">
        <f>IFERROR(F1511/SQRT(F1511^2+U1511), "X")</f>
        <v>0.32899802487937801</v>
      </c>
      <c r="J1511" s="32">
        <f>IFERROR(SQRT((1-I1511^2)/U1511), "X")</f>
        <v>9.6764124964522948E-3</v>
      </c>
      <c r="K1511" s="32">
        <f t="shared" si="258"/>
        <v>103.3440854621105</v>
      </c>
      <c r="L1511" s="8">
        <v>0</v>
      </c>
      <c r="M1511" s="9">
        <v>1</v>
      </c>
      <c r="N1511" s="8">
        <v>0</v>
      </c>
      <c r="O1511" s="9">
        <v>0</v>
      </c>
      <c r="P1511" s="9">
        <v>0</v>
      </c>
      <c r="Q1511" s="9">
        <v>0</v>
      </c>
      <c r="R1511" s="9">
        <v>1</v>
      </c>
      <c r="S1511" s="8">
        <v>9550</v>
      </c>
      <c r="T1511" s="9">
        <v>25</v>
      </c>
      <c r="U1511" s="9">
        <f t="shared" si="259"/>
        <v>9524</v>
      </c>
      <c r="V1511" s="9">
        <f>COUNTIF(B:B,B1511)</f>
        <v>16</v>
      </c>
      <c r="W1511" s="7">
        <f t="shared" si="263"/>
        <v>11.3163</v>
      </c>
      <c r="X1511" s="7">
        <f>BM1511-W1511-6</f>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264"/>
        <v>0.67910000000000004</v>
      </c>
      <c r="AN1511" s="42">
        <v>0.1837</v>
      </c>
      <c r="AO1511" s="41">
        <v>0.50700000000000001</v>
      </c>
      <c r="AP1511" s="17">
        <f t="shared" si="265"/>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0</v>
      </c>
      <c r="BS1511">
        <v>1</v>
      </c>
      <c r="BT1511">
        <v>0</v>
      </c>
      <c r="BU1511" s="17">
        <v>0</v>
      </c>
      <c r="BV1511">
        <v>0</v>
      </c>
      <c r="BW1511">
        <v>0</v>
      </c>
      <c r="BX1511">
        <v>0</v>
      </c>
      <c r="BY1511" s="17">
        <v>1</v>
      </c>
      <c r="BZ1511">
        <v>0</v>
      </c>
      <c r="CA1511">
        <v>0</v>
      </c>
      <c r="CB1511">
        <v>0</v>
      </c>
      <c r="CC1511">
        <v>0</v>
      </c>
      <c r="CD1511" s="17">
        <v>0</v>
      </c>
      <c r="CE1511">
        <v>1</v>
      </c>
      <c r="CF1511">
        <v>1</v>
      </c>
      <c r="CG1511">
        <v>0</v>
      </c>
      <c r="CH1511">
        <v>0</v>
      </c>
      <c r="CI1511">
        <v>0</v>
      </c>
      <c r="CJ1511">
        <v>0</v>
      </c>
      <c r="CK1511">
        <v>0</v>
      </c>
      <c r="CL1511">
        <v>1</v>
      </c>
      <c r="CM1511">
        <v>0</v>
      </c>
      <c r="CN1511">
        <v>0</v>
      </c>
      <c r="CO1511">
        <v>1</v>
      </c>
      <c r="CP1511" s="17">
        <v>0</v>
      </c>
      <c r="CQ1511">
        <v>2.3879999999999999</v>
      </c>
      <c r="CR1511">
        <v>860</v>
      </c>
      <c r="CS1511">
        <v>1</v>
      </c>
      <c r="CT1511">
        <v>0</v>
      </c>
      <c r="CU1511">
        <v>24</v>
      </c>
      <c r="DA1511" s="33" t="s">
        <v>85</v>
      </c>
    </row>
    <row r="1512" spans="1:105" x14ac:dyDescent="0.25">
      <c r="A1512">
        <v>1511</v>
      </c>
      <c r="B1512">
        <v>95</v>
      </c>
      <c r="C1512" s="24" t="s">
        <v>4230</v>
      </c>
      <c r="D1512" s="12">
        <v>6.41</v>
      </c>
      <c r="E1512" s="13">
        <v>0.2</v>
      </c>
      <c r="F1512" s="7">
        <f t="shared" si="261"/>
        <v>32.049999999999997</v>
      </c>
      <c r="G1512" s="7">
        <f t="shared" si="256"/>
        <v>6.21</v>
      </c>
      <c r="H1512" s="15">
        <f t="shared" si="257"/>
        <v>6.61</v>
      </c>
      <c r="I1512" s="11">
        <f>IFERROR(F1512/SQRT(F1512^2+U1512), "X")</f>
        <v>0.30555417124511469</v>
      </c>
      <c r="J1512" s="32">
        <f>IFERROR(SQRT((1-I1512^2)/U1512), "X")</f>
        <v>9.5336714897071659E-3</v>
      </c>
      <c r="K1512" s="32">
        <f t="shared" si="258"/>
        <v>104.89138429823491</v>
      </c>
      <c r="L1512" s="8">
        <v>0</v>
      </c>
      <c r="M1512" s="9">
        <v>1</v>
      </c>
      <c r="N1512" s="8">
        <v>0</v>
      </c>
      <c r="O1512" s="9">
        <v>0</v>
      </c>
      <c r="P1512" s="9">
        <v>0</v>
      </c>
      <c r="Q1512" s="9">
        <v>0</v>
      </c>
      <c r="R1512" s="9">
        <v>1</v>
      </c>
      <c r="S1512" s="8">
        <v>10001</v>
      </c>
      <c r="T1512" s="9">
        <v>25</v>
      </c>
      <c r="U1512" s="9">
        <f t="shared" si="259"/>
        <v>9975</v>
      </c>
      <c r="V1512" s="9">
        <f>COUNTIF(B:B,B1512)</f>
        <v>16</v>
      </c>
      <c r="W1512" s="7">
        <f t="shared" si="263"/>
        <v>11.3163</v>
      </c>
      <c r="X1512" s="7">
        <f>BM1512-W1512-6</f>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264"/>
        <v>0.67910000000000004</v>
      </c>
      <c r="AN1512" s="42">
        <v>0.1837</v>
      </c>
      <c r="AO1512" s="41">
        <v>1</v>
      </c>
      <c r="AP1512" s="17">
        <f t="shared" si="265"/>
        <v>0</v>
      </c>
      <c r="AQ1512" s="32">
        <v>1</v>
      </c>
      <c r="AR1512" s="39">
        <f t="shared" ref="AR1512:AR1535" si="266">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v>0</v>
      </c>
      <c r="BU1512" s="17">
        <v>0</v>
      </c>
      <c r="BV1512">
        <v>0</v>
      </c>
      <c r="BW1512">
        <v>0</v>
      </c>
      <c r="BX1512">
        <v>0</v>
      </c>
      <c r="BY1512" s="17">
        <v>1</v>
      </c>
      <c r="BZ1512">
        <v>0</v>
      </c>
      <c r="CA1512">
        <v>0</v>
      </c>
      <c r="CB1512">
        <v>0</v>
      </c>
      <c r="CC1512">
        <v>0</v>
      </c>
      <c r="CD1512" s="17">
        <v>0</v>
      </c>
      <c r="CE1512">
        <v>1</v>
      </c>
      <c r="CF1512">
        <v>1</v>
      </c>
      <c r="CG1512">
        <v>0</v>
      </c>
      <c r="CH1512">
        <v>0</v>
      </c>
      <c r="CI1512">
        <v>0</v>
      </c>
      <c r="CJ1512">
        <v>0</v>
      </c>
      <c r="CK1512">
        <v>0</v>
      </c>
      <c r="CL1512">
        <v>1</v>
      </c>
      <c r="CM1512">
        <v>0</v>
      </c>
      <c r="CN1512">
        <v>0</v>
      </c>
      <c r="CO1512">
        <v>1</v>
      </c>
      <c r="CP1512" s="17">
        <v>0</v>
      </c>
      <c r="CQ1512">
        <v>2.3879999999999999</v>
      </c>
      <c r="CR1512">
        <v>860</v>
      </c>
      <c r="CS1512">
        <v>1</v>
      </c>
      <c r="CT1512">
        <v>0</v>
      </c>
      <c r="CU1512">
        <v>24</v>
      </c>
      <c r="DA1512" s="33" t="s">
        <v>85</v>
      </c>
    </row>
    <row r="1513" spans="1:105" x14ac:dyDescent="0.25">
      <c r="A1513">
        <v>1512</v>
      </c>
      <c r="B1513">
        <v>95</v>
      </c>
      <c r="C1513" s="24" t="s">
        <v>4230</v>
      </c>
      <c r="D1513" s="12">
        <v>10.27</v>
      </c>
      <c r="E1513" s="13">
        <v>0.2</v>
      </c>
      <c r="F1513" s="7">
        <f t="shared" si="261"/>
        <v>51.349999999999994</v>
      </c>
      <c r="G1513" s="7">
        <f t="shared" si="256"/>
        <v>10.07</v>
      </c>
      <c r="H1513" s="15">
        <f t="shared" si="257"/>
        <v>10.469999999999999</v>
      </c>
      <c r="I1513" s="11">
        <f>IFERROR(F1513/SQRT(F1513^2+U1513), "X")</f>
        <v>0.46564932009160293</v>
      </c>
      <c r="J1513" s="32">
        <f>IFERROR(SQRT((1-I1513^2)/U1513), "X")</f>
        <v>9.0681464477429998E-3</v>
      </c>
      <c r="K1513" s="32">
        <f t="shared" si="258"/>
        <v>110.27611935500812</v>
      </c>
      <c r="L1513" s="8">
        <v>0</v>
      </c>
      <c r="M1513" s="9">
        <v>1</v>
      </c>
      <c r="N1513" s="8">
        <v>0</v>
      </c>
      <c r="O1513" s="9">
        <v>0</v>
      </c>
      <c r="P1513" s="9">
        <v>0</v>
      </c>
      <c r="Q1513" s="9">
        <v>0</v>
      </c>
      <c r="R1513" s="9">
        <v>1</v>
      </c>
      <c r="S1513" s="8">
        <v>9550</v>
      </c>
      <c r="T1513" s="9">
        <v>25</v>
      </c>
      <c r="U1513" s="9">
        <f t="shared" si="259"/>
        <v>9524</v>
      </c>
      <c r="V1513" s="9">
        <f>COUNTIF(B:B,B1513)</f>
        <v>16</v>
      </c>
      <c r="W1513" s="7">
        <f t="shared" si="263"/>
        <v>11.3163</v>
      </c>
      <c r="X1513" s="7">
        <f>BM1513-W1513-6</f>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264"/>
        <v>0.67910000000000004</v>
      </c>
      <c r="AN1513" s="42">
        <v>0.1837</v>
      </c>
      <c r="AO1513" s="41">
        <v>1</v>
      </c>
      <c r="AP1513" s="17">
        <f t="shared" si="265"/>
        <v>0</v>
      </c>
      <c r="AQ1513" s="32">
        <v>0</v>
      </c>
      <c r="AR1513" s="39">
        <f t="shared" si="266"/>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v>0</v>
      </c>
      <c r="BU1513" s="17">
        <v>0</v>
      </c>
      <c r="BV1513">
        <v>0</v>
      </c>
      <c r="BW1513">
        <v>0</v>
      </c>
      <c r="BX1513">
        <v>0</v>
      </c>
      <c r="BY1513" s="17">
        <v>1</v>
      </c>
      <c r="BZ1513">
        <v>0</v>
      </c>
      <c r="CA1513">
        <v>0</v>
      </c>
      <c r="CB1513">
        <v>0</v>
      </c>
      <c r="CC1513">
        <v>0</v>
      </c>
      <c r="CD1513" s="17">
        <v>0</v>
      </c>
      <c r="CE1513">
        <v>1</v>
      </c>
      <c r="CF1513">
        <v>1</v>
      </c>
      <c r="CG1513">
        <v>0</v>
      </c>
      <c r="CH1513">
        <v>0</v>
      </c>
      <c r="CI1513">
        <v>0</v>
      </c>
      <c r="CJ1513">
        <v>0</v>
      </c>
      <c r="CK1513">
        <v>0</v>
      </c>
      <c r="CL1513">
        <v>1</v>
      </c>
      <c r="CM1513">
        <v>0</v>
      </c>
      <c r="CN1513">
        <v>0</v>
      </c>
      <c r="CO1513">
        <v>1</v>
      </c>
      <c r="CP1513" s="17">
        <v>0</v>
      </c>
      <c r="CQ1513">
        <v>2.3879999999999999</v>
      </c>
      <c r="CR1513">
        <v>860</v>
      </c>
      <c r="CS1513">
        <v>1</v>
      </c>
      <c r="CT1513">
        <v>0</v>
      </c>
      <c r="CU1513">
        <v>24</v>
      </c>
      <c r="DA1513" s="33" t="s">
        <v>85</v>
      </c>
    </row>
    <row r="1514" spans="1:105" x14ac:dyDescent="0.25">
      <c r="A1514">
        <v>1513</v>
      </c>
      <c r="B1514">
        <v>95</v>
      </c>
      <c r="C1514" s="24" t="s">
        <v>4230</v>
      </c>
      <c r="D1514" s="12">
        <v>6.91</v>
      </c>
      <c r="E1514" s="13">
        <v>0.3</v>
      </c>
      <c r="F1514" s="7">
        <f t="shared" si="261"/>
        <v>23.033333333333335</v>
      </c>
      <c r="G1514" s="7">
        <f t="shared" si="256"/>
        <v>6.61</v>
      </c>
      <c r="H1514" s="15">
        <f t="shared" si="257"/>
        <v>7.21</v>
      </c>
      <c r="I1514" s="11">
        <f>IFERROR(F1514/SQRT(F1514^2+U1514), "X")</f>
        <v>0.22472309996116707</v>
      </c>
      <c r="J1514" s="32">
        <f>IFERROR(SQRT((1-I1514^2)/U1514), "X")</f>
        <v>9.7564298101809142E-3</v>
      </c>
      <c r="K1514" s="32">
        <f t="shared" si="258"/>
        <v>102.49650942566018</v>
      </c>
      <c r="L1514" s="8">
        <v>0</v>
      </c>
      <c r="M1514" s="9">
        <v>1</v>
      </c>
      <c r="N1514" s="8">
        <v>0</v>
      </c>
      <c r="O1514" s="9">
        <v>0</v>
      </c>
      <c r="P1514" s="9">
        <v>0</v>
      </c>
      <c r="Q1514" s="9">
        <v>0</v>
      </c>
      <c r="R1514" s="9">
        <v>1</v>
      </c>
      <c r="S1514" s="8">
        <v>10001</v>
      </c>
      <c r="T1514" s="9">
        <v>25</v>
      </c>
      <c r="U1514" s="9">
        <f t="shared" si="259"/>
        <v>9975</v>
      </c>
      <c r="V1514" s="9">
        <f>COUNTIF(B:B,B1514)</f>
        <v>16</v>
      </c>
      <c r="W1514" s="7">
        <f t="shared" si="263"/>
        <v>11.3163</v>
      </c>
      <c r="X1514" s="7">
        <f>BM1514-W1514-6</f>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264"/>
        <v>0.67910000000000004</v>
      </c>
      <c r="AN1514" s="42">
        <v>0.1837</v>
      </c>
      <c r="AO1514" s="41">
        <v>1</v>
      </c>
      <c r="AP1514" s="17">
        <f t="shared" si="265"/>
        <v>0</v>
      </c>
      <c r="AQ1514" s="32">
        <v>1</v>
      </c>
      <c r="AR1514" s="39">
        <f t="shared" si="266"/>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0</v>
      </c>
      <c r="BS1514">
        <v>1</v>
      </c>
      <c r="BT1514">
        <v>0</v>
      </c>
      <c r="BU1514" s="17">
        <v>0</v>
      </c>
      <c r="BV1514">
        <v>0</v>
      </c>
      <c r="BW1514">
        <v>0</v>
      </c>
      <c r="BX1514">
        <v>0</v>
      </c>
      <c r="BY1514" s="17">
        <v>1</v>
      </c>
      <c r="BZ1514">
        <v>0</v>
      </c>
      <c r="CA1514">
        <v>0</v>
      </c>
      <c r="CB1514">
        <v>0</v>
      </c>
      <c r="CC1514">
        <v>0</v>
      </c>
      <c r="CD1514" s="17">
        <v>0</v>
      </c>
      <c r="CE1514">
        <v>1</v>
      </c>
      <c r="CF1514">
        <v>1</v>
      </c>
      <c r="CG1514">
        <v>0</v>
      </c>
      <c r="CH1514">
        <v>0</v>
      </c>
      <c r="CI1514">
        <v>0</v>
      </c>
      <c r="CJ1514">
        <v>0</v>
      </c>
      <c r="CK1514">
        <v>0</v>
      </c>
      <c r="CL1514">
        <v>1</v>
      </c>
      <c r="CM1514">
        <v>0</v>
      </c>
      <c r="CN1514">
        <v>0</v>
      </c>
      <c r="CO1514">
        <v>1</v>
      </c>
      <c r="CP1514" s="17">
        <v>0</v>
      </c>
      <c r="CQ1514">
        <v>2.3879999999999999</v>
      </c>
      <c r="CR1514">
        <v>860</v>
      </c>
      <c r="CS1514">
        <v>1</v>
      </c>
      <c r="CT1514">
        <v>0</v>
      </c>
      <c r="CU1514">
        <v>24</v>
      </c>
      <c r="DA1514" s="33" t="s">
        <v>85</v>
      </c>
    </row>
    <row r="1515" spans="1:105" x14ac:dyDescent="0.25">
      <c r="A1515">
        <v>1514</v>
      </c>
      <c r="B1515">
        <v>95</v>
      </c>
      <c r="C1515" s="24" t="s">
        <v>4230</v>
      </c>
      <c r="D1515" s="12">
        <v>10.32</v>
      </c>
      <c r="E1515" s="13">
        <v>0.2</v>
      </c>
      <c r="F1515" s="7">
        <f t="shared" si="261"/>
        <v>51.6</v>
      </c>
      <c r="G1515" s="7">
        <f t="shared" si="256"/>
        <v>10.120000000000001</v>
      </c>
      <c r="H1515" s="15">
        <f t="shared" si="257"/>
        <v>10.52</v>
      </c>
      <c r="I1515" s="11">
        <f>IFERROR(F1515/SQRT(F1515^2+U1515), "X")</f>
        <v>0.46742198575187444</v>
      </c>
      <c r="J1515" s="32">
        <f>IFERROR(SQRT((1-I1515^2)/U1515), "X")</f>
        <v>9.0585656153464034E-3</v>
      </c>
      <c r="K1515" s="32">
        <f t="shared" si="258"/>
        <v>110.39275338535587</v>
      </c>
      <c r="L1515" s="8">
        <v>0</v>
      </c>
      <c r="M1515" s="9">
        <v>1</v>
      </c>
      <c r="N1515" s="8">
        <v>0</v>
      </c>
      <c r="O1515" s="9">
        <v>0</v>
      </c>
      <c r="P1515" s="9">
        <v>0</v>
      </c>
      <c r="Q1515" s="9">
        <v>0</v>
      </c>
      <c r="R1515" s="9">
        <v>1</v>
      </c>
      <c r="S1515" s="8">
        <v>9550</v>
      </c>
      <c r="T1515" s="9">
        <v>25</v>
      </c>
      <c r="U1515" s="9">
        <f t="shared" si="259"/>
        <v>9524</v>
      </c>
      <c r="V1515" s="9">
        <f>COUNTIF(B:B,B1515)</f>
        <v>16</v>
      </c>
      <c r="W1515" s="7">
        <f t="shared" si="263"/>
        <v>11.3163</v>
      </c>
      <c r="X1515" s="7">
        <f>BM1515-W1515-6</f>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264"/>
        <v>0.67910000000000004</v>
      </c>
      <c r="AN1515" s="42">
        <v>0.1837</v>
      </c>
      <c r="AO1515" s="41">
        <v>1</v>
      </c>
      <c r="AP1515" s="17">
        <f t="shared" si="265"/>
        <v>0</v>
      </c>
      <c r="AQ1515" s="32">
        <v>0</v>
      </c>
      <c r="AR1515" s="39">
        <f t="shared" si="266"/>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0</v>
      </c>
      <c r="BS1515">
        <v>1</v>
      </c>
      <c r="BT1515">
        <v>0</v>
      </c>
      <c r="BU1515" s="17">
        <v>0</v>
      </c>
      <c r="BV1515">
        <v>0</v>
      </c>
      <c r="BW1515">
        <v>0</v>
      </c>
      <c r="BX1515">
        <v>0</v>
      </c>
      <c r="BY1515" s="17">
        <v>1</v>
      </c>
      <c r="BZ1515">
        <v>0</v>
      </c>
      <c r="CA1515">
        <v>0</v>
      </c>
      <c r="CB1515">
        <v>0</v>
      </c>
      <c r="CC1515">
        <v>0</v>
      </c>
      <c r="CD1515" s="17">
        <v>0</v>
      </c>
      <c r="CE1515">
        <v>1</v>
      </c>
      <c r="CF1515">
        <v>1</v>
      </c>
      <c r="CG1515">
        <v>0</v>
      </c>
      <c r="CH1515">
        <v>0</v>
      </c>
      <c r="CI1515">
        <v>0</v>
      </c>
      <c r="CJ1515">
        <v>0</v>
      </c>
      <c r="CK1515">
        <v>0</v>
      </c>
      <c r="CL1515">
        <v>1</v>
      </c>
      <c r="CM1515">
        <v>0</v>
      </c>
      <c r="CN1515">
        <v>0</v>
      </c>
      <c r="CO1515">
        <v>1</v>
      </c>
      <c r="CP1515" s="17">
        <v>0</v>
      </c>
      <c r="CQ1515">
        <v>2.3879999999999999</v>
      </c>
      <c r="CR1515">
        <v>860</v>
      </c>
      <c r="CS1515">
        <v>1</v>
      </c>
      <c r="CT1515">
        <v>0</v>
      </c>
      <c r="CU1515">
        <v>24</v>
      </c>
      <c r="DA1515" s="33" t="s">
        <v>85</v>
      </c>
    </row>
    <row r="1516" spans="1:105" x14ac:dyDescent="0.25">
      <c r="A1516">
        <v>1515</v>
      </c>
      <c r="B1516">
        <v>95</v>
      </c>
      <c r="C1516" s="24" t="s">
        <v>4230</v>
      </c>
      <c r="D1516" s="12">
        <v>5.14</v>
      </c>
      <c r="E1516" s="13">
        <v>0.8</v>
      </c>
      <c r="F1516" s="7">
        <f t="shared" si="261"/>
        <v>6.4249999999999989</v>
      </c>
      <c r="G1516" s="7">
        <f t="shared" si="256"/>
        <v>4.34</v>
      </c>
      <c r="H1516" s="15">
        <f t="shared" si="257"/>
        <v>5.9399999999999995</v>
      </c>
      <c r="I1516" s="11">
        <f>IFERROR(F1516/SQRT(F1516^2+U1516), "X")</f>
        <v>0.15437039236807831</v>
      </c>
      <c r="J1516" s="32">
        <f>IFERROR(SQRT((1-I1516^2)/U1516), "X")</f>
        <v>2.4026520212930481E-2</v>
      </c>
      <c r="K1516" s="32">
        <f t="shared" si="258"/>
        <v>41.620675451030344</v>
      </c>
      <c r="L1516" s="8">
        <v>0</v>
      </c>
      <c r="M1516" s="9">
        <v>1</v>
      </c>
      <c r="N1516" s="8">
        <v>0</v>
      </c>
      <c r="O1516" s="9">
        <v>0</v>
      </c>
      <c r="P1516" s="9">
        <v>0</v>
      </c>
      <c r="Q1516" s="9">
        <v>0</v>
      </c>
      <c r="R1516" s="9">
        <v>1</v>
      </c>
      <c r="S1516" s="8">
        <v>1717</v>
      </c>
      <c r="T1516" s="9">
        <v>25</v>
      </c>
      <c r="U1516" s="9">
        <f t="shared" si="259"/>
        <v>1691</v>
      </c>
      <c r="V1516" s="9">
        <f>COUNTIF(B:B,B1516)</f>
        <v>16</v>
      </c>
      <c r="W1516" s="7">
        <f t="shared" si="263"/>
        <v>11.3163</v>
      </c>
      <c r="X1516" s="7">
        <f>BM1516-W1516-6</f>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264"/>
        <v>0.67910000000000004</v>
      </c>
      <c r="AN1516" s="42">
        <v>0.1837</v>
      </c>
      <c r="AO1516" s="41">
        <v>0</v>
      </c>
      <c r="AP1516" s="17">
        <f t="shared" si="265"/>
        <v>1</v>
      </c>
      <c r="AQ1516" s="32">
        <v>1</v>
      </c>
      <c r="AR1516" s="39">
        <f t="shared" si="266"/>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v>0</v>
      </c>
      <c r="BU1516" s="17">
        <v>0</v>
      </c>
      <c r="BV1516">
        <v>0</v>
      </c>
      <c r="BW1516">
        <v>0</v>
      </c>
      <c r="BX1516">
        <v>0</v>
      </c>
      <c r="BY1516" s="17">
        <v>1</v>
      </c>
      <c r="BZ1516">
        <v>0</v>
      </c>
      <c r="CA1516">
        <v>0</v>
      </c>
      <c r="CB1516">
        <v>0</v>
      </c>
      <c r="CC1516">
        <v>0</v>
      </c>
      <c r="CD1516" s="17">
        <v>0</v>
      </c>
      <c r="CE1516">
        <v>1</v>
      </c>
      <c r="CF1516">
        <v>1</v>
      </c>
      <c r="CG1516">
        <v>0</v>
      </c>
      <c r="CH1516">
        <v>0</v>
      </c>
      <c r="CI1516">
        <v>0</v>
      </c>
      <c r="CJ1516">
        <v>0</v>
      </c>
      <c r="CK1516">
        <v>0</v>
      </c>
      <c r="CL1516">
        <v>1</v>
      </c>
      <c r="CM1516">
        <v>0</v>
      </c>
      <c r="CN1516">
        <v>0</v>
      </c>
      <c r="CO1516">
        <v>1</v>
      </c>
      <c r="CP1516" s="17">
        <v>0</v>
      </c>
      <c r="CQ1516">
        <v>2.3879999999999999</v>
      </c>
      <c r="CR1516">
        <v>860</v>
      </c>
      <c r="CS1516">
        <v>1</v>
      </c>
      <c r="CT1516">
        <v>0</v>
      </c>
      <c r="CU1516">
        <v>24</v>
      </c>
      <c r="DA1516" s="33" t="s">
        <v>85</v>
      </c>
    </row>
    <row r="1517" spans="1:105" x14ac:dyDescent="0.25">
      <c r="A1517">
        <v>1516</v>
      </c>
      <c r="B1517">
        <v>95</v>
      </c>
      <c r="C1517" s="24" t="s">
        <v>4230</v>
      </c>
      <c r="D1517" s="12">
        <v>7.63</v>
      </c>
      <c r="E1517" s="13">
        <v>1.5</v>
      </c>
      <c r="F1517" s="7">
        <f t="shared" si="261"/>
        <v>5.0866666666666669</v>
      </c>
      <c r="G1517" s="7">
        <f t="shared" si="256"/>
        <v>6.13</v>
      </c>
      <c r="H1517" s="15">
        <f t="shared" si="257"/>
        <v>9.129999999999999</v>
      </c>
      <c r="I1517" s="11">
        <f>IFERROR(F1517/SQRT(F1517^2+U1517), "X")</f>
        <v>0.21440139961648083</v>
      </c>
      <c r="J1517" s="32">
        <f>IFERROR(SQRT((1-I1517^2)/U1517), "X")</f>
        <v>4.2149685376765555E-2</v>
      </c>
      <c r="K1517" s="32">
        <f t="shared" si="258"/>
        <v>23.724969500038938</v>
      </c>
      <c r="L1517" s="8">
        <v>0</v>
      </c>
      <c r="M1517" s="9">
        <v>1</v>
      </c>
      <c r="N1517" s="8">
        <v>0</v>
      </c>
      <c r="O1517" s="9">
        <v>0</v>
      </c>
      <c r="P1517" s="9">
        <v>0</v>
      </c>
      <c r="Q1517" s="9">
        <v>0</v>
      </c>
      <c r="R1517" s="9">
        <v>1</v>
      </c>
      <c r="S1517" s="8">
        <v>563</v>
      </c>
      <c r="T1517" s="9">
        <v>25</v>
      </c>
      <c r="U1517" s="9">
        <f t="shared" si="259"/>
        <v>537</v>
      </c>
      <c r="V1517" s="9">
        <f>COUNTIF(B:B,B1517)</f>
        <v>16</v>
      </c>
      <c r="W1517" s="7">
        <f t="shared" si="263"/>
        <v>11.3163</v>
      </c>
      <c r="X1517" s="7">
        <f>BM1517-W1517-6</f>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264"/>
        <v>0.67910000000000004</v>
      </c>
      <c r="AN1517" s="42">
        <v>0.1837</v>
      </c>
      <c r="AO1517" s="41">
        <v>0</v>
      </c>
      <c r="AP1517" s="17">
        <f t="shared" si="265"/>
        <v>1</v>
      </c>
      <c r="AQ1517" s="32">
        <v>0</v>
      </c>
      <c r="AR1517" s="39">
        <f t="shared" si="266"/>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v>0</v>
      </c>
      <c r="BU1517" s="17">
        <v>0</v>
      </c>
      <c r="BV1517">
        <v>0</v>
      </c>
      <c r="BW1517">
        <v>0</v>
      </c>
      <c r="BX1517">
        <v>0</v>
      </c>
      <c r="BY1517" s="17">
        <v>1</v>
      </c>
      <c r="BZ1517">
        <v>0</v>
      </c>
      <c r="CA1517">
        <v>0</v>
      </c>
      <c r="CB1517">
        <v>0</v>
      </c>
      <c r="CC1517">
        <v>0</v>
      </c>
      <c r="CD1517" s="17">
        <v>0</v>
      </c>
      <c r="CE1517">
        <v>1</v>
      </c>
      <c r="CF1517">
        <v>1</v>
      </c>
      <c r="CG1517">
        <v>0</v>
      </c>
      <c r="CH1517">
        <v>0</v>
      </c>
      <c r="CI1517">
        <v>0</v>
      </c>
      <c r="CJ1517">
        <v>0</v>
      </c>
      <c r="CK1517">
        <v>0</v>
      </c>
      <c r="CL1517">
        <v>1</v>
      </c>
      <c r="CM1517">
        <v>0</v>
      </c>
      <c r="CN1517">
        <v>0</v>
      </c>
      <c r="CO1517">
        <v>1</v>
      </c>
      <c r="CP1517" s="17">
        <v>0</v>
      </c>
      <c r="CQ1517">
        <v>2.3879999999999999</v>
      </c>
      <c r="CR1517">
        <v>860</v>
      </c>
      <c r="CS1517">
        <v>1</v>
      </c>
      <c r="CT1517">
        <v>0</v>
      </c>
      <c r="CU1517">
        <v>24</v>
      </c>
      <c r="DA1517" s="33" t="s">
        <v>85</v>
      </c>
    </row>
    <row r="1518" spans="1:105" x14ac:dyDescent="0.25">
      <c r="A1518">
        <v>1517</v>
      </c>
      <c r="B1518">
        <v>95</v>
      </c>
      <c r="C1518" s="24" t="s">
        <v>4230</v>
      </c>
      <c r="D1518" s="12">
        <v>5.52</v>
      </c>
      <c r="E1518" s="13">
        <v>2.2000000000000002</v>
      </c>
      <c r="F1518" s="7">
        <f t="shared" si="261"/>
        <v>2.5090909090909088</v>
      </c>
      <c r="G1518" s="7">
        <f t="shared" si="256"/>
        <v>3.3199999999999994</v>
      </c>
      <c r="H1518" s="15">
        <f t="shared" si="257"/>
        <v>7.72</v>
      </c>
      <c r="I1518" s="11">
        <f>IFERROR(F1518/SQRT(F1518^2+U1518), "X")</f>
        <v>6.0902856446787106E-2</v>
      </c>
      <c r="J1518" s="32">
        <f>IFERROR(SQRT((1-I1518^2)/U1518), "X")</f>
        <v>2.4272877569371677E-2</v>
      </c>
      <c r="K1518" s="32">
        <f t="shared" si="258"/>
        <v>41.198246773255811</v>
      </c>
      <c r="L1518" s="8">
        <v>0</v>
      </c>
      <c r="M1518" s="9">
        <v>1</v>
      </c>
      <c r="N1518" s="8">
        <v>0</v>
      </c>
      <c r="O1518" s="9">
        <v>0</v>
      </c>
      <c r="P1518" s="9">
        <v>0</v>
      </c>
      <c r="Q1518" s="9">
        <v>0</v>
      </c>
      <c r="R1518" s="9">
        <v>1</v>
      </c>
      <c r="S1518" s="8">
        <v>1717</v>
      </c>
      <c r="T1518" s="9">
        <v>25</v>
      </c>
      <c r="U1518" s="9">
        <f t="shared" si="259"/>
        <v>1691</v>
      </c>
      <c r="V1518" s="9">
        <f>COUNTIF(B:B,B1518)</f>
        <v>16</v>
      </c>
      <c r="W1518" s="7">
        <f t="shared" si="263"/>
        <v>11.3163</v>
      </c>
      <c r="X1518" s="7">
        <f>BM1518-W1518-6</f>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264"/>
        <v>0.67910000000000004</v>
      </c>
      <c r="AN1518" s="42">
        <v>0.1837</v>
      </c>
      <c r="AO1518" s="41">
        <v>0</v>
      </c>
      <c r="AP1518" s="17">
        <f t="shared" si="265"/>
        <v>1</v>
      </c>
      <c r="AQ1518" s="32">
        <v>1</v>
      </c>
      <c r="AR1518" s="39">
        <f t="shared" si="266"/>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0</v>
      </c>
      <c r="BS1518">
        <v>1</v>
      </c>
      <c r="BT1518">
        <v>0</v>
      </c>
      <c r="BU1518" s="17">
        <v>0</v>
      </c>
      <c r="BV1518">
        <v>0</v>
      </c>
      <c r="BW1518">
        <v>0</v>
      </c>
      <c r="BX1518">
        <v>0</v>
      </c>
      <c r="BY1518" s="17">
        <v>1</v>
      </c>
      <c r="BZ1518">
        <v>0</v>
      </c>
      <c r="CA1518">
        <v>0</v>
      </c>
      <c r="CB1518">
        <v>0</v>
      </c>
      <c r="CC1518">
        <v>0</v>
      </c>
      <c r="CD1518" s="17">
        <v>0</v>
      </c>
      <c r="CE1518">
        <v>1</v>
      </c>
      <c r="CF1518">
        <v>1</v>
      </c>
      <c r="CG1518">
        <v>0</v>
      </c>
      <c r="CH1518">
        <v>0</v>
      </c>
      <c r="CI1518">
        <v>0</v>
      </c>
      <c r="CJ1518">
        <v>0</v>
      </c>
      <c r="CK1518">
        <v>0</v>
      </c>
      <c r="CL1518">
        <v>1</v>
      </c>
      <c r="CM1518">
        <v>0</v>
      </c>
      <c r="CN1518">
        <v>0</v>
      </c>
      <c r="CO1518">
        <v>1</v>
      </c>
      <c r="CP1518" s="17">
        <v>0</v>
      </c>
      <c r="CQ1518">
        <v>2.3879999999999999</v>
      </c>
      <c r="CR1518">
        <v>860</v>
      </c>
      <c r="CS1518">
        <v>1</v>
      </c>
      <c r="CT1518">
        <v>0</v>
      </c>
      <c r="CU1518">
        <v>24</v>
      </c>
      <c r="DA1518" s="33" t="s">
        <v>85</v>
      </c>
    </row>
    <row r="1519" spans="1:105" x14ac:dyDescent="0.25">
      <c r="A1519">
        <v>1518</v>
      </c>
      <c r="B1519">
        <v>95</v>
      </c>
      <c r="C1519" s="24" t="s">
        <v>4230</v>
      </c>
      <c r="D1519" s="12">
        <v>7.84</v>
      </c>
      <c r="E1519" s="13">
        <v>6.6</v>
      </c>
      <c r="F1519" s="7">
        <f t="shared" si="261"/>
        <v>1.187878787878788</v>
      </c>
      <c r="G1519" s="7">
        <f t="shared" si="256"/>
        <v>1.2400000000000002</v>
      </c>
      <c r="H1519" s="15">
        <f t="shared" si="257"/>
        <v>14.44</v>
      </c>
      <c r="I1519" s="11">
        <f>IFERROR(F1519/SQRT(F1519^2+U1519), "X")</f>
        <v>5.1193537725436777E-2</v>
      </c>
      <c r="J1519" s="32">
        <f>IFERROR(SQRT((1-I1519^2)/U1519), "X")</f>
        <v>4.3096600636209521E-2</v>
      </c>
      <c r="K1519" s="32">
        <f t="shared" si="258"/>
        <v>23.203686259185037</v>
      </c>
      <c r="L1519" s="8">
        <v>0</v>
      </c>
      <c r="M1519" s="9">
        <v>1</v>
      </c>
      <c r="N1519" s="8">
        <v>0</v>
      </c>
      <c r="O1519" s="9">
        <v>0</v>
      </c>
      <c r="P1519" s="9">
        <v>0</v>
      </c>
      <c r="Q1519" s="9">
        <v>0</v>
      </c>
      <c r="R1519" s="9">
        <v>1</v>
      </c>
      <c r="S1519" s="8">
        <v>563</v>
      </c>
      <c r="T1519" s="9">
        <v>25</v>
      </c>
      <c r="U1519" s="9">
        <f t="shared" si="259"/>
        <v>537</v>
      </c>
      <c r="V1519" s="9">
        <f>COUNTIF(B:B,B1519)</f>
        <v>16</v>
      </c>
      <c r="W1519" s="7">
        <f t="shared" si="263"/>
        <v>11.3163</v>
      </c>
      <c r="X1519" s="7">
        <f>BM1519-W1519-6</f>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264"/>
        <v>0.67910000000000004</v>
      </c>
      <c r="AN1519" s="42">
        <v>0.1837</v>
      </c>
      <c r="AO1519" s="41">
        <v>0</v>
      </c>
      <c r="AP1519" s="17">
        <f t="shared" si="265"/>
        <v>1</v>
      </c>
      <c r="AQ1519" s="32">
        <v>0</v>
      </c>
      <c r="AR1519" s="39">
        <f t="shared" si="266"/>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0</v>
      </c>
      <c r="BS1519">
        <v>1</v>
      </c>
      <c r="BT1519">
        <v>0</v>
      </c>
      <c r="BU1519" s="17">
        <v>0</v>
      </c>
      <c r="BV1519">
        <v>0</v>
      </c>
      <c r="BW1519">
        <v>0</v>
      </c>
      <c r="BX1519">
        <v>0</v>
      </c>
      <c r="BY1519" s="17">
        <v>1</v>
      </c>
      <c r="BZ1519">
        <v>0</v>
      </c>
      <c r="CA1519">
        <v>0</v>
      </c>
      <c r="CB1519">
        <v>0</v>
      </c>
      <c r="CC1519">
        <v>0</v>
      </c>
      <c r="CD1519" s="17">
        <v>0</v>
      </c>
      <c r="CE1519">
        <v>1</v>
      </c>
      <c r="CF1519">
        <v>1</v>
      </c>
      <c r="CG1519">
        <v>0</v>
      </c>
      <c r="CH1519">
        <v>0</v>
      </c>
      <c r="CI1519">
        <v>0</v>
      </c>
      <c r="CJ1519">
        <v>0</v>
      </c>
      <c r="CK1519">
        <v>0</v>
      </c>
      <c r="CL1519">
        <v>1</v>
      </c>
      <c r="CM1519">
        <v>0</v>
      </c>
      <c r="CN1519">
        <v>0</v>
      </c>
      <c r="CO1519">
        <v>1</v>
      </c>
      <c r="CP1519" s="17">
        <v>0</v>
      </c>
      <c r="CQ1519">
        <v>2.3879999999999999</v>
      </c>
      <c r="CR1519">
        <v>860</v>
      </c>
      <c r="CS1519">
        <v>1</v>
      </c>
      <c r="CT1519">
        <v>0</v>
      </c>
      <c r="CU1519">
        <v>24</v>
      </c>
      <c r="DA1519" s="33" t="s">
        <v>85</v>
      </c>
    </row>
    <row r="1520" spans="1:105" x14ac:dyDescent="0.25">
      <c r="A1520">
        <v>1519</v>
      </c>
      <c r="B1520">
        <v>95</v>
      </c>
      <c r="C1520" s="24" t="s">
        <v>4230</v>
      </c>
      <c r="D1520" s="12">
        <v>10.6</v>
      </c>
      <c r="E1520" s="13">
        <v>1.4</v>
      </c>
      <c r="F1520" s="7">
        <f t="shared" si="261"/>
        <v>7.5714285714285721</v>
      </c>
      <c r="G1520" s="7">
        <f t="shared" si="256"/>
        <v>9.1999999999999993</v>
      </c>
      <c r="H1520" s="15">
        <f t="shared" si="257"/>
        <v>12</v>
      </c>
      <c r="I1520" s="11">
        <f>IFERROR(F1520/SQRT(F1520^2+U1520), "X")</f>
        <v>6.0018301000591072E-2</v>
      </c>
      <c r="J1520" s="32">
        <f>IFERROR(SQRT((1-I1520^2)/U1520), "X")</f>
        <v>7.9269454151724046E-3</v>
      </c>
      <c r="K1520" s="32">
        <f t="shared" si="258"/>
        <v>126.15199772739331</v>
      </c>
      <c r="L1520" s="8">
        <v>0</v>
      </c>
      <c r="M1520" s="9">
        <v>1</v>
      </c>
      <c r="N1520" s="8">
        <v>0</v>
      </c>
      <c r="O1520" s="9">
        <v>0</v>
      </c>
      <c r="P1520" s="9">
        <v>0</v>
      </c>
      <c r="Q1520" s="9">
        <v>0</v>
      </c>
      <c r="R1520" s="9">
        <v>1</v>
      </c>
      <c r="S1520" s="8">
        <v>15866</v>
      </c>
      <c r="T1520" s="9">
        <v>8</v>
      </c>
      <c r="U1520" s="9">
        <f t="shared" si="259"/>
        <v>15857</v>
      </c>
      <c r="V1520" s="9">
        <f>COUNTIF(B:B,B1520)</f>
        <v>16</v>
      </c>
      <c r="W1520" s="7">
        <f t="shared" si="263"/>
        <v>8.9309999999999992</v>
      </c>
      <c r="X1520" s="7">
        <f>BM1520-W1520-6</f>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264"/>
        <v>0.14199999999999996</v>
      </c>
      <c r="AN1520" s="42">
        <v>0.311</v>
      </c>
      <c r="AO1520" s="41" t="s">
        <v>98</v>
      </c>
      <c r="AP1520" s="17" t="s">
        <v>98</v>
      </c>
      <c r="AQ1520" s="32">
        <v>1</v>
      </c>
      <c r="AR1520" s="39">
        <f t="shared" si="266"/>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v>0</v>
      </c>
      <c r="BU1520" s="17">
        <v>0</v>
      </c>
      <c r="BV1520">
        <v>0</v>
      </c>
      <c r="BW1520">
        <v>0</v>
      </c>
      <c r="BX1520">
        <v>1</v>
      </c>
      <c r="BY1520" s="17">
        <v>0</v>
      </c>
      <c r="BZ1520">
        <v>0</v>
      </c>
      <c r="CA1520">
        <v>0</v>
      </c>
      <c r="CB1520">
        <v>0</v>
      </c>
      <c r="CC1520">
        <v>0</v>
      </c>
      <c r="CD1520" s="17">
        <v>0</v>
      </c>
      <c r="CE1520">
        <v>1</v>
      </c>
      <c r="CF1520">
        <v>1</v>
      </c>
      <c r="CG1520">
        <v>0</v>
      </c>
      <c r="CH1520">
        <v>0</v>
      </c>
      <c r="CI1520">
        <v>0</v>
      </c>
      <c r="CJ1520">
        <v>0</v>
      </c>
      <c r="CK1520">
        <v>0</v>
      </c>
      <c r="CL1520">
        <v>1</v>
      </c>
      <c r="CM1520">
        <v>0</v>
      </c>
      <c r="CN1520">
        <v>0</v>
      </c>
      <c r="CO1520">
        <v>0</v>
      </c>
      <c r="CP1520" s="17">
        <v>0</v>
      </c>
      <c r="CQ1520">
        <v>2.3879999999999999</v>
      </c>
      <c r="CR1520">
        <v>860</v>
      </c>
      <c r="CS1520">
        <v>1</v>
      </c>
      <c r="CT1520">
        <v>0</v>
      </c>
      <c r="CU1520">
        <v>24</v>
      </c>
      <c r="DA1520" s="33" t="s">
        <v>85</v>
      </c>
    </row>
    <row r="1521" spans="1:105" x14ac:dyDescent="0.25">
      <c r="A1521">
        <v>1520</v>
      </c>
      <c r="B1521">
        <v>95</v>
      </c>
      <c r="C1521" s="24" t="s">
        <v>4230</v>
      </c>
      <c r="D1521" s="12">
        <v>8.9</v>
      </c>
      <c r="E1521" s="13">
        <v>0.9</v>
      </c>
      <c r="F1521" s="7">
        <f t="shared" si="261"/>
        <v>9.8888888888888893</v>
      </c>
      <c r="G1521" s="7">
        <f t="shared" si="256"/>
        <v>8</v>
      </c>
      <c r="H1521" s="15">
        <f t="shared" si="257"/>
        <v>9.8000000000000007</v>
      </c>
      <c r="I1521" s="11">
        <f>IFERROR(F1521/SQRT(F1521^2+U1521), "X")</f>
        <v>8.049918948110571E-2</v>
      </c>
      <c r="J1521" s="32">
        <f>IFERROR(SQRT((1-I1521^2)/U1521), "X")</f>
        <v>8.1403674756174316E-3</v>
      </c>
      <c r="K1521" s="32">
        <f t="shared" si="258"/>
        <v>122.84457710235641</v>
      </c>
      <c r="L1521" s="8">
        <v>0</v>
      </c>
      <c r="M1521" s="9">
        <v>1</v>
      </c>
      <c r="N1521" s="8">
        <v>0</v>
      </c>
      <c r="O1521" s="9">
        <v>0</v>
      </c>
      <c r="P1521" s="9">
        <v>0</v>
      </c>
      <c r="Q1521" s="9">
        <v>0</v>
      </c>
      <c r="R1521" s="9">
        <v>1</v>
      </c>
      <c r="S1521" s="8">
        <v>15002</v>
      </c>
      <c r="T1521" s="9">
        <v>8</v>
      </c>
      <c r="U1521" s="9">
        <f t="shared" si="259"/>
        <v>14993</v>
      </c>
      <c r="V1521" s="9">
        <f>COUNTIF(B:B,B1521)</f>
        <v>16</v>
      </c>
      <c r="W1521" s="7">
        <f t="shared" si="263"/>
        <v>8.9309999999999992</v>
      </c>
      <c r="X1521" s="7">
        <f>BM1521-W1521-6</f>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264"/>
        <v>0.14199999999999996</v>
      </c>
      <c r="AN1521" s="42">
        <v>0.311</v>
      </c>
      <c r="AO1521" s="41" t="s">
        <v>98</v>
      </c>
      <c r="AP1521" s="17" t="s">
        <v>98</v>
      </c>
      <c r="AQ1521" s="32">
        <v>0</v>
      </c>
      <c r="AR1521" s="39">
        <f t="shared" si="266"/>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v>0</v>
      </c>
      <c r="BU1521" s="17">
        <v>0</v>
      </c>
      <c r="BV1521">
        <v>0</v>
      </c>
      <c r="BW1521">
        <v>0</v>
      </c>
      <c r="BX1521">
        <v>1</v>
      </c>
      <c r="BY1521" s="17">
        <v>0</v>
      </c>
      <c r="BZ1521">
        <v>0</v>
      </c>
      <c r="CA1521">
        <v>0</v>
      </c>
      <c r="CB1521">
        <v>0</v>
      </c>
      <c r="CC1521">
        <v>0</v>
      </c>
      <c r="CD1521" s="17">
        <v>0</v>
      </c>
      <c r="CE1521">
        <v>1</v>
      </c>
      <c r="CF1521">
        <v>1</v>
      </c>
      <c r="CG1521">
        <v>0</v>
      </c>
      <c r="CH1521">
        <v>0</v>
      </c>
      <c r="CI1521">
        <v>0</v>
      </c>
      <c r="CJ1521">
        <v>0</v>
      </c>
      <c r="CK1521">
        <v>0</v>
      </c>
      <c r="CL1521">
        <v>1</v>
      </c>
      <c r="CM1521">
        <v>0</v>
      </c>
      <c r="CN1521">
        <v>0</v>
      </c>
      <c r="CO1521">
        <v>0</v>
      </c>
      <c r="CP1521" s="17">
        <v>0</v>
      </c>
      <c r="CQ1521">
        <v>2.3879999999999999</v>
      </c>
      <c r="CR1521">
        <v>860</v>
      </c>
      <c r="CS1521">
        <v>1</v>
      </c>
      <c r="CT1521">
        <v>0</v>
      </c>
      <c r="CU1521">
        <v>24</v>
      </c>
      <c r="DA1521" s="33" t="s">
        <v>85</v>
      </c>
    </row>
    <row r="1522" spans="1:105" x14ac:dyDescent="0.25">
      <c r="A1522">
        <v>1521</v>
      </c>
      <c r="B1522">
        <v>95</v>
      </c>
      <c r="C1522" s="24" t="s">
        <v>4230</v>
      </c>
      <c r="D1522" s="12">
        <v>7.7</v>
      </c>
      <c r="E1522" s="13">
        <v>1.3</v>
      </c>
      <c r="F1522" s="7">
        <f t="shared" si="261"/>
        <v>5.9230769230769234</v>
      </c>
      <c r="G1522" s="7">
        <f t="shared" si="256"/>
        <v>6.4</v>
      </c>
      <c r="H1522" s="15">
        <f t="shared" si="257"/>
        <v>9</v>
      </c>
      <c r="I1522" s="11">
        <f>IFERROR(F1522/SQRT(F1522^2+U1522), "X")</f>
        <v>4.6984754585231547E-2</v>
      </c>
      <c r="J1522" s="32">
        <f>IFERROR(SQRT((1-I1522^2)/U1522), "X")</f>
        <v>7.9324910338702623E-3</v>
      </c>
      <c r="K1522" s="32">
        <f t="shared" si="258"/>
        <v>126.06380463970093</v>
      </c>
      <c r="L1522" s="8">
        <v>0</v>
      </c>
      <c r="M1522" s="9">
        <v>1</v>
      </c>
      <c r="N1522" s="8">
        <v>0</v>
      </c>
      <c r="O1522" s="9">
        <v>0</v>
      </c>
      <c r="P1522" s="9">
        <v>0</v>
      </c>
      <c r="Q1522" s="9">
        <v>0</v>
      </c>
      <c r="R1522" s="9">
        <v>1</v>
      </c>
      <c r="S1522" s="8">
        <v>15866</v>
      </c>
      <c r="T1522" s="9">
        <v>8</v>
      </c>
      <c r="U1522" s="9">
        <f t="shared" si="259"/>
        <v>15857</v>
      </c>
      <c r="V1522" s="9">
        <f>COUNTIF(B:B,B1522)</f>
        <v>16</v>
      </c>
      <c r="W1522" s="7">
        <f t="shared" si="263"/>
        <v>8.9309999999999992</v>
      </c>
      <c r="X1522" s="7">
        <f>BM1522-W1522-6</f>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264"/>
        <v>0.14199999999999996</v>
      </c>
      <c r="AN1522" s="42">
        <v>0.311</v>
      </c>
      <c r="AO1522" s="41" t="s">
        <v>98</v>
      </c>
      <c r="AP1522" s="17" t="s">
        <v>98</v>
      </c>
      <c r="AQ1522" s="32">
        <v>1</v>
      </c>
      <c r="AR1522" s="39">
        <f t="shared" si="266"/>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v>0</v>
      </c>
      <c r="BU1522" s="17">
        <v>0</v>
      </c>
      <c r="BV1522">
        <v>1</v>
      </c>
      <c r="BW1522">
        <v>0</v>
      </c>
      <c r="BX1522">
        <v>0</v>
      </c>
      <c r="BY1522" s="17">
        <v>0</v>
      </c>
      <c r="BZ1522">
        <v>0</v>
      </c>
      <c r="CA1522">
        <v>0</v>
      </c>
      <c r="CB1522">
        <v>0</v>
      </c>
      <c r="CC1522">
        <v>0</v>
      </c>
      <c r="CD1522" s="17">
        <v>0</v>
      </c>
      <c r="CE1522">
        <v>1</v>
      </c>
      <c r="CF1522">
        <v>1</v>
      </c>
      <c r="CG1522">
        <v>0</v>
      </c>
      <c r="CH1522">
        <v>0</v>
      </c>
      <c r="CI1522">
        <v>0</v>
      </c>
      <c r="CJ1522">
        <v>0</v>
      </c>
      <c r="CK1522">
        <v>0</v>
      </c>
      <c r="CL1522">
        <v>1</v>
      </c>
      <c r="CM1522">
        <v>0</v>
      </c>
      <c r="CN1522">
        <v>0</v>
      </c>
      <c r="CO1522">
        <v>0</v>
      </c>
      <c r="CP1522" s="17">
        <v>0</v>
      </c>
      <c r="CQ1522">
        <v>2.3879999999999999</v>
      </c>
      <c r="CR1522">
        <v>860</v>
      </c>
      <c r="CS1522">
        <v>1</v>
      </c>
      <c r="CT1522">
        <v>0</v>
      </c>
      <c r="CU1522">
        <v>24</v>
      </c>
      <c r="DA1522" s="33" t="s">
        <v>85</v>
      </c>
    </row>
    <row r="1523" spans="1:105" x14ac:dyDescent="0.25">
      <c r="A1523">
        <v>1522</v>
      </c>
      <c r="B1523">
        <v>95</v>
      </c>
      <c r="C1523" s="24" t="s">
        <v>4230</v>
      </c>
      <c r="D1523" s="12">
        <v>5.7</v>
      </c>
      <c r="E1523" s="13">
        <v>0.9</v>
      </c>
      <c r="F1523" s="7">
        <f t="shared" si="261"/>
        <v>6.333333333333333</v>
      </c>
      <c r="G1523" s="7">
        <f t="shared" si="256"/>
        <v>4.8</v>
      </c>
      <c r="H1523" s="15">
        <f t="shared" si="257"/>
        <v>6.6000000000000005</v>
      </c>
      <c r="I1523" s="11">
        <f>IFERROR(F1523/SQRT(F1523^2+U1523), "X")</f>
        <v>5.1654470322291424E-2</v>
      </c>
      <c r="J1523" s="32">
        <f>IFERROR(SQRT((1-I1523^2)/U1523), "X")</f>
        <v>8.1559689982565412E-3</v>
      </c>
      <c r="K1523" s="32">
        <f t="shared" si="258"/>
        <v>122.60958816956817</v>
      </c>
      <c r="L1523" s="8">
        <v>0</v>
      </c>
      <c r="M1523" s="9">
        <v>1</v>
      </c>
      <c r="N1523" s="8">
        <v>0</v>
      </c>
      <c r="O1523" s="9">
        <v>0</v>
      </c>
      <c r="P1523" s="9">
        <v>0</v>
      </c>
      <c r="Q1523" s="9">
        <v>0</v>
      </c>
      <c r="R1523" s="9">
        <v>1</v>
      </c>
      <c r="S1523" s="8">
        <v>15002</v>
      </c>
      <c r="T1523" s="9">
        <v>8</v>
      </c>
      <c r="U1523" s="9">
        <f t="shared" si="259"/>
        <v>14993</v>
      </c>
      <c r="V1523" s="9">
        <f>COUNTIF(B:B,B1523)</f>
        <v>16</v>
      </c>
      <c r="W1523" s="7">
        <f t="shared" si="263"/>
        <v>8.9309999999999992</v>
      </c>
      <c r="X1523" s="7">
        <f>BM1523-W1523-6</f>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264"/>
        <v>0.14199999999999996</v>
      </c>
      <c r="AN1523" s="42">
        <v>0.311</v>
      </c>
      <c r="AO1523" s="41" t="s">
        <v>98</v>
      </c>
      <c r="AP1523" s="17" t="s">
        <v>98</v>
      </c>
      <c r="AQ1523" s="32">
        <v>0</v>
      </c>
      <c r="AR1523" s="39">
        <f t="shared" si="266"/>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v>0</v>
      </c>
      <c r="BU1523" s="17">
        <v>0</v>
      </c>
      <c r="BV1523">
        <v>1</v>
      </c>
      <c r="BW1523">
        <v>0</v>
      </c>
      <c r="BX1523">
        <v>0</v>
      </c>
      <c r="BY1523" s="17">
        <v>0</v>
      </c>
      <c r="BZ1523">
        <v>0</v>
      </c>
      <c r="CA1523">
        <v>0</v>
      </c>
      <c r="CB1523">
        <v>0</v>
      </c>
      <c r="CC1523">
        <v>0</v>
      </c>
      <c r="CD1523" s="17">
        <v>0</v>
      </c>
      <c r="CE1523">
        <v>1</v>
      </c>
      <c r="CF1523">
        <v>1</v>
      </c>
      <c r="CG1523">
        <v>0</v>
      </c>
      <c r="CH1523">
        <v>0</v>
      </c>
      <c r="CI1523">
        <v>0</v>
      </c>
      <c r="CJ1523">
        <v>0</v>
      </c>
      <c r="CK1523">
        <v>0</v>
      </c>
      <c r="CL1523">
        <v>1</v>
      </c>
      <c r="CM1523">
        <v>0</v>
      </c>
      <c r="CN1523">
        <v>0</v>
      </c>
      <c r="CO1523">
        <v>0</v>
      </c>
      <c r="CP1523" s="17">
        <v>0</v>
      </c>
      <c r="CQ1523">
        <v>2.3879999999999999</v>
      </c>
      <c r="CR1523">
        <v>860</v>
      </c>
      <c r="CS1523">
        <v>1</v>
      </c>
      <c r="CT1523">
        <v>0</v>
      </c>
      <c r="CU1523">
        <v>24</v>
      </c>
      <c r="DA1523" s="33" t="s">
        <v>85</v>
      </c>
    </row>
    <row r="1524" spans="1:105" x14ac:dyDescent="0.25">
      <c r="A1524">
        <v>1523</v>
      </c>
      <c r="B1524">
        <v>96</v>
      </c>
      <c r="C1524" s="24" t="s">
        <v>4234</v>
      </c>
      <c r="D1524" s="12">
        <v>12.5</v>
      </c>
      <c r="E1524" s="13">
        <v>7.0000000000000007E-2</v>
      </c>
      <c r="F1524" s="7">
        <f t="shared" si="261"/>
        <v>178.57142857142856</v>
      </c>
      <c r="G1524" s="7">
        <f t="shared" si="256"/>
        <v>12.43</v>
      </c>
      <c r="H1524" s="15">
        <f t="shared" si="257"/>
        <v>12.57</v>
      </c>
      <c r="I1524" s="11">
        <f>IFERROR(F1524/SQRT(F1524^2+U1524), "X")</f>
        <v>0.73526816746379042</v>
      </c>
      <c r="J1524" s="32">
        <f>IFERROR(SQRT((1-I1524^2)/U1524), "X")</f>
        <v>4.1175017377972278E-3</v>
      </c>
      <c r="K1524" s="32">
        <f t="shared" si="258"/>
        <v>242.86571413445907</v>
      </c>
      <c r="L1524" s="8">
        <v>0</v>
      </c>
      <c r="M1524" s="9">
        <v>1</v>
      </c>
      <c r="N1524" s="8">
        <v>0</v>
      </c>
      <c r="O1524" s="9">
        <v>0</v>
      </c>
      <c r="P1524" s="9">
        <v>0</v>
      </c>
      <c r="Q1524" s="9">
        <v>1</v>
      </c>
      <c r="R1524" s="9">
        <v>0</v>
      </c>
      <c r="S1524" s="8">
        <v>27100</v>
      </c>
      <c r="T1524" s="9">
        <v>3</v>
      </c>
      <c r="U1524" s="9">
        <f t="shared" si="259"/>
        <v>27096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267">1-AO1524</f>
        <v>0.15200000000000002</v>
      </c>
      <c r="AQ1524" s="32">
        <v>1</v>
      </c>
      <c r="AR1524" s="39">
        <f t="shared" si="266"/>
        <v>0</v>
      </c>
      <c r="AS1524">
        <v>0.64600000000000002</v>
      </c>
      <c r="AT1524" s="39">
        <f t="shared" ref="AT1524:AT1535" si="268">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v>0</v>
      </c>
      <c r="BU1524" s="17">
        <v>0</v>
      </c>
      <c r="BV1524">
        <v>0</v>
      </c>
      <c r="BW1524">
        <v>0</v>
      </c>
      <c r="BX1524">
        <v>1</v>
      </c>
      <c r="BY1524" s="17">
        <v>0</v>
      </c>
      <c r="BZ1524">
        <v>0</v>
      </c>
      <c r="CA1524">
        <v>0</v>
      </c>
      <c r="CB1524">
        <v>0</v>
      </c>
      <c r="CC1524">
        <v>0</v>
      </c>
      <c r="CD1524" s="17">
        <v>0</v>
      </c>
      <c r="CE1524">
        <v>0</v>
      </c>
      <c r="CF1524">
        <v>0</v>
      </c>
      <c r="CG1524">
        <v>1</v>
      </c>
      <c r="CH1524">
        <v>1</v>
      </c>
      <c r="CI1524">
        <v>0</v>
      </c>
      <c r="CJ1524">
        <v>0</v>
      </c>
      <c r="CK1524">
        <v>0</v>
      </c>
      <c r="CL1524">
        <v>0</v>
      </c>
      <c r="CM1524">
        <v>0</v>
      </c>
      <c r="CN1524">
        <v>0</v>
      </c>
      <c r="CO1524">
        <v>0</v>
      </c>
      <c r="CP1524" s="17">
        <v>0</v>
      </c>
      <c r="CQ1524">
        <v>0.29799999999999999</v>
      </c>
      <c r="CR1524">
        <v>1427</v>
      </c>
      <c r="CS1524">
        <v>1</v>
      </c>
      <c r="CT1524">
        <v>0</v>
      </c>
      <c r="CU1524">
        <v>27</v>
      </c>
      <c r="DA1524" s="33" t="s">
        <v>85</v>
      </c>
    </row>
    <row r="1525" spans="1:105" x14ac:dyDescent="0.25">
      <c r="A1525">
        <v>1524</v>
      </c>
      <c r="B1525">
        <v>96</v>
      </c>
      <c r="C1525" s="24" t="s">
        <v>4234</v>
      </c>
      <c r="D1525" s="12">
        <v>10.58</v>
      </c>
      <c r="E1525" s="13">
        <v>0.09</v>
      </c>
      <c r="F1525" s="7">
        <f t="shared" si="261"/>
        <v>117.55555555555556</v>
      </c>
      <c r="G1525" s="7">
        <f t="shared" si="256"/>
        <v>10.49</v>
      </c>
      <c r="H1525" s="15">
        <f t="shared" si="257"/>
        <v>10.67</v>
      </c>
      <c r="I1525" s="11">
        <f>IFERROR(F1525/SQRT(F1525^2+U1525), "X")</f>
        <v>0.55905795015980542</v>
      </c>
      <c r="J1525" s="32">
        <f>IFERROR(SQRT((1-I1525^2)/U1525), "X")</f>
        <v>4.7556914474841672E-3</v>
      </c>
      <c r="K1525" s="32">
        <f t="shared" si="258"/>
        <v>210.27436515651476</v>
      </c>
      <c r="L1525" s="8">
        <v>0</v>
      </c>
      <c r="M1525" s="9">
        <v>1</v>
      </c>
      <c r="N1525" s="8">
        <v>0</v>
      </c>
      <c r="O1525" s="9">
        <v>0</v>
      </c>
      <c r="P1525" s="9">
        <v>0</v>
      </c>
      <c r="Q1525" s="9">
        <v>1</v>
      </c>
      <c r="R1525" s="9">
        <v>0</v>
      </c>
      <c r="S1525" s="8">
        <v>30400</v>
      </c>
      <c r="T1525" s="9">
        <v>3</v>
      </c>
      <c r="U1525" s="9">
        <f t="shared" si="259"/>
        <v>30396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267"/>
        <v>0.14100000000000001</v>
      </c>
      <c r="AQ1525" s="32">
        <v>1</v>
      </c>
      <c r="AR1525" s="39">
        <f t="shared" si="266"/>
        <v>0</v>
      </c>
      <c r="AS1525">
        <v>0.64100000000000001</v>
      </c>
      <c r="AT1525" s="39">
        <f t="shared" si="268"/>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v>0</v>
      </c>
      <c r="BU1525" s="17">
        <v>0</v>
      </c>
      <c r="BV1525">
        <v>0</v>
      </c>
      <c r="BW1525">
        <v>0</v>
      </c>
      <c r="BX1525">
        <v>1</v>
      </c>
      <c r="BY1525" s="17">
        <v>0</v>
      </c>
      <c r="BZ1525">
        <v>0</v>
      </c>
      <c r="CA1525">
        <v>0</v>
      </c>
      <c r="CB1525">
        <v>0</v>
      </c>
      <c r="CC1525">
        <v>0</v>
      </c>
      <c r="CD1525" s="17">
        <v>0</v>
      </c>
      <c r="CE1525">
        <v>0</v>
      </c>
      <c r="CF1525">
        <v>0</v>
      </c>
      <c r="CG1525">
        <v>1</v>
      </c>
      <c r="CH1525">
        <v>1</v>
      </c>
      <c r="CI1525">
        <v>0</v>
      </c>
      <c r="CJ1525">
        <v>0</v>
      </c>
      <c r="CK1525">
        <v>0</v>
      </c>
      <c r="CL1525">
        <v>0</v>
      </c>
      <c r="CM1525">
        <v>0</v>
      </c>
      <c r="CN1525">
        <v>0</v>
      </c>
      <c r="CO1525">
        <v>0</v>
      </c>
      <c r="CP1525" s="17">
        <v>0</v>
      </c>
      <c r="CQ1525">
        <v>0.29799999999999999</v>
      </c>
      <c r="CR1525">
        <v>1427</v>
      </c>
      <c r="CS1525">
        <v>1</v>
      </c>
      <c r="CT1525">
        <v>0</v>
      </c>
      <c r="CU1525">
        <v>27</v>
      </c>
      <c r="DA1525" s="33" t="s">
        <v>85</v>
      </c>
    </row>
    <row r="1526" spans="1:105" x14ac:dyDescent="0.25">
      <c r="A1526">
        <v>1525</v>
      </c>
      <c r="B1526">
        <v>96</v>
      </c>
      <c r="C1526" s="24" t="s">
        <v>4234</v>
      </c>
      <c r="D1526" s="12">
        <v>11.52</v>
      </c>
      <c r="E1526" s="13">
        <v>0.05</v>
      </c>
      <c r="F1526" s="7">
        <f t="shared" si="261"/>
        <v>230.39999999999998</v>
      </c>
      <c r="G1526" s="7">
        <f t="shared" si="256"/>
        <v>11.469999999999999</v>
      </c>
      <c r="H1526" s="15">
        <f t="shared" si="257"/>
        <v>11.57</v>
      </c>
      <c r="I1526" s="11">
        <f>IFERROR(F1526/SQRT(F1526^2+U1526), "X")</f>
        <v>0.77369402107389196</v>
      </c>
      <c r="J1526" s="32">
        <f>IFERROR(SQRT((1-I1526^2)/U1526), "X")</f>
        <v>3.3580469664665452E-3</v>
      </c>
      <c r="K1526" s="32">
        <f t="shared" si="258"/>
        <v>297.79214227376787</v>
      </c>
      <c r="L1526" s="8">
        <v>0</v>
      </c>
      <c r="M1526" s="9">
        <v>1</v>
      </c>
      <c r="N1526" s="8">
        <v>0</v>
      </c>
      <c r="O1526" s="9">
        <v>0</v>
      </c>
      <c r="P1526" s="9">
        <v>0</v>
      </c>
      <c r="Q1526" s="9">
        <v>1</v>
      </c>
      <c r="R1526" s="9">
        <v>0</v>
      </c>
      <c r="S1526" s="8">
        <v>35600</v>
      </c>
      <c r="T1526" s="9">
        <v>3</v>
      </c>
      <c r="U1526" s="9">
        <f t="shared" si="259"/>
        <v>35596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267"/>
        <v>0.122</v>
      </c>
      <c r="AQ1526" s="32">
        <v>1</v>
      </c>
      <c r="AR1526" s="39">
        <f t="shared" si="266"/>
        <v>0</v>
      </c>
      <c r="AS1526">
        <v>0.60599999999999998</v>
      </c>
      <c r="AT1526" s="39">
        <f t="shared" si="268"/>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v>0</v>
      </c>
      <c r="BU1526" s="17">
        <v>0</v>
      </c>
      <c r="BV1526">
        <v>0</v>
      </c>
      <c r="BW1526">
        <v>0</v>
      </c>
      <c r="BX1526">
        <v>1</v>
      </c>
      <c r="BY1526" s="17">
        <v>0</v>
      </c>
      <c r="BZ1526">
        <v>0</v>
      </c>
      <c r="CA1526">
        <v>0</v>
      </c>
      <c r="CB1526">
        <v>0</v>
      </c>
      <c r="CC1526">
        <v>0</v>
      </c>
      <c r="CD1526" s="17">
        <v>0</v>
      </c>
      <c r="CE1526">
        <v>0</v>
      </c>
      <c r="CF1526">
        <v>0</v>
      </c>
      <c r="CG1526">
        <v>1</v>
      </c>
      <c r="CH1526">
        <v>1</v>
      </c>
      <c r="CI1526">
        <v>0</v>
      </c>
      <c r="CJ1526">
        <v>0</v>
      </c>
      <c r="CK1526">
        <v>0</v>
      </c>
      <c r="CL1526">
        <v>0</v>
      </c>
      <c r="CM1526">
        <v>0</v>
      </c>
      <c r="CN1526">
        <v>0</v>
      </c>
      <c r="CO1526">
        <v>0</v>
      </c>
      <c r="CP1526" s="17">
        <v>0</v>
      </c>
      <c r="CQ1526">
        <v>0.29799999999999999</v>
      </c>
      <c r="CR1526">
        <v>1427</v>
      </c>
      <c r="CS1526">
        <v>1</v>
      </c>
      <c r="CT1526">
        <v>0</v>
      </c>
      <c r="CU1526">
        <v>27</v>
      </c>
      <c r="DA1526" s="33" t="s">
        <v>85</v>
      </c>
    </row>
    <row r="1527" spans="1:105" x14ac:dyDescent="0.25">
      <c r="A1527">
        <v>1526</v>
      </c>
      <c r="B1527">
        <v>96</v>
      </c>
      <c r="C1527" s="24" t="s">
        <v>4234</v>
      </c>
      <c r="D1527" s="12">
        <v>11.79</v>
      </c>
      <c r="E1527" s="13">
        <v>0.03</v>
      </c>
      <c r="F1527" s="7">
        <f t="shared" si="261"/>
        <v>393</v>
      </c>
      <c r="G1527" s="7">
        <f t="shared" si="256"/>
        <v>11.76</v>
      </c>
      <c r="H1527" s="15">
        <f t="shared" si="257"/>
        <v>11.819999999999999</v>
      </c>
      <c r="I1527" s="11">
        <f>IFERROR(F1527/SQRT(F1527^2+U1527), "X")</f>
        <v>0.87539998760942517</v>
      </c>
      <c r="J1527" s="32">
        <f>IFERROR(SQRT((1-I1527^2)/U1527), "X")</f>
        <v>2.2274808845023533E-3</v>
      </c>
      <c r="K1527" s="32">
        <f t="shared" si="258"/>
        <v>448.9376348670271</v>
      </c>
      <c r="L1527" s="8">
        <v>0</v>
      </c>
      <c r="M1527" s="9">
        <v>1</v>
      </c>
      <c r="N1527" s="8">
        <v>0</v>
      </c>
      <c r="O1527" s="9">
        <v>0</v>
      </c>
      <c r="P1527" s="9">
        <v>0</v>
      </c>
      <c r="Q1527" s="9">
        <v>1</v>
      </c>
      <c r="R1527" s="9">
        <v>0</v>
      </c>
      <c r="S1527" s="8">
        <v>47100</v>
      </c>
      <c r="T1527" s="9">
        <v>3</v>
      </c>
      <c r="U1527" s="9">
        <f t="shared" si="259"/>
        <v>47096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267"/>
        <v>0.10199999999999998</v>
      </c>
      <c r="AQ1527" s="32">
        <v>1</v>
      </c>
      <c r="AR1527" s="39">
        <f t="shared" si="266"/>
        <v>0</v>
      </c>
      <c r="AS1527">
        <v>0.58399999999999996</v>
      </c>
      <c r="AT1527" s="39">
        <f t="shared" si="268"/>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v>0</v>
      </c>
      <c r="BU1527" s="17">
        <v>0</v>
      </c>
      <c r="BV1527">
        <v>0</v>
      </c>
      <c r="BW1527">
        <v>0</v>
      </c>
      <c r="BX1527">
        <v>1</v>
      </c>
      <c r="BY1527" s="17">
        <v>0</v>
      </c>
      <c r="BZ1527">
        <v>0</v>
      </c>
      <c r="CA1527">
        <v>0</v>
      </c>
      <c r="CB1527">
        <v>0</v>
      </c>
      <c r="CC1527">
        <v>0</v>
      </c>
      <c r="CD1527" s="17">
        <v>0</v>
      </c>
      <c r="CE1527">
        <v>0</v>
      </c>
      <c r="CF1527">
        <v>0</v>
      </c>
      <c r="CG1527">
        <v>1</v>
      </c>
      <c r="CH1527">
        <v>1</v>
      </c>
      <c r="CI1527">
        <v>0</v>
      </c>
      <c r="CJ1527">
        <v>0</v>
      </c>
      <c r="CK1527">
        <v>0</v>
      </c>
      <c r="CL1527">
        <v>0</v>
      </c>
      <c r="CM1527">
        <v>0</v>
      </c>
      <c r="CN1527">
        <v>0</v>
      </c>
      <c r="CO1527">
        <v>0</v>
      </c>
      <c r="CP1527" s="17">
        <v>0</v>
      </c>
      <c r="CQ1527">
        <v>0.29799999999999999</v>
      </c>
      <c r="CR1527">
        <v>1427</v>
      </c>
      <c r="CS1527">
        <v>1</v>
      </c>
      <c r="CT1527">
        <v>0</v>
      </c>
      <c r="CU1527">
        <v>27</v>
      </c>
      <c r="DA1527" s="33" t="s">
        <v>85</v>
      </c>
    </row>
    <row r="1528" spans="1:105" x14ac:dyDescent="0.25">
      <c r="A1528">
        <v>1527</v>
      </c>
      <c r="B1528">
        <v>96</v>
      </c>
      <c r="C1528" s="24" t="s">
        <v>4234</v>
      </c>
      <c r="D1528" s="12">
        <v>10.23</v>
      </c>
      <c r="E1528" s="13">
        <v>0.02</v>
      </c>
      <c r="F1528" s="7">
        <f t="shared" si="261"/>
        <v>511.5</v>
      </c>
      <c r="G1528" s="7">
        <f t="shared" si="256"/>
        <v>10.210000000000001</v>
      </c>
      <c r="H1528" s="15">
        <f t="shared" si="257"/>
        <v>10.25</v>
      </c>
      <c r="I1528" s="11">
        <f>IFERROR(F1528/SQRT(F1528^2+U1528), "X")</f>
        <v>0.67981105792065466</v>
      </c>
      <c r="J1528" s="32">
        <f>IFERROR(SQRT((1-I1528^2)/U1528), "X")</f>
        <v>1.3290538766777219E-3</v>
      </c>
      <c r="K1528" s="32">
        <f t="shared" si="258"/>
        <v>752.41494535927438</v>
      </c>
      <c r="L1528" s="8">
        <v>0</v>
      </c>
      <c r="M1528" s="9">
        <v>1</v>
      </c>
      <c r="N1528" s="8">
        <v>0</v>
      </c>
      <c r="O1528" s="9">
        <v>0</v>
      </c>
      <c r="P1528" s="9">
        <v>0</v>
      </c>
      <c r="Q1528" s="9">
        <v>1</v>
      </c>
      <c r="R1528" s="9">
        <v>0</v>
      </c>
      <c r="S1528" s="8">
        <v>304500</v>
      </c>
      <c r="T1528" s="9">
        <v>3</v>
      </c>
      <c r="U1528" s="9">
        <f t="shared" si="259"/>
        <v>304496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267"/>
        <v>8.7999999999999967E-2</v>
      </c>
      <c r="AQ1528" s="32">
        <v>1</v>
      </c>
      <c r="AR1528" s="39">
        <f t="shared" si="266"/>
        <v>0</v>
      </c>
      <c r="AS1528">
        <v>0.57399999999999995</v>
      </c>
      <c r="AT1528" s="39">
        <f t="shared" si="268"/>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v>0</v>
      </c>
      <c r="BU1528" s="17">
        <v>0</v>
      </c>
      <c r="BV1528">
        <v>0</v>
      </c>
      <c r="BW1528">
        <v>0</v>
      </c>
      <c r="BX1528">
        <v>1</v>
      </c>
      <c r="BY1528" s="17">
        <v>0</v>
      </c>
      <c r="BZ1528">
        <v>0</v>
      </c>
      <c r="CA1528">
        <v>0</v>
      </c>
      <c r="CB1528">
        <v>0</v>
      </c>
      <c r="CC1528">
        <v>0</v>
      </c>
      <c r="CD1528" s="17">
        <v>0</v>
      </c>
      <c r="CE1528">
        <v>0</v>
      </c>
      <c r="CF1528">
        <v>0</v>
      </c>
      <c r="CG1528">
        <v>1</v>
      </c>
      <c r="CH1528">
        <v>1</v>
      </c>
      <c r="CI1528">
        <v>0</v>
      </c>
      <c r="CJ1528">
        <v>0</v>
      </c>
      <c r="CK1528">
        <v>0</v>
      </c>
      <c r="CL1528">
        <v>0</v>
      </c>
      <c r="CM1528">
        <v>0</v>
      </c>
      <c r="CN1528">
        <v>0</v>
      </c>
      <c r="CO1528">
        <v>0</v>
      </c>
      <c r="CP1528" s="17">
        <v>0</v>
      </c>
      <c r="CQ1528">
        <v>0.29799999999999999</v>
      </c>
      <c r="CR1528">
        <v>1427</v>
      </c>
      <c r="CS1528">
        <v>1</v>
      </c>
      <c r="CT1528">
        <v>0</v>
      </c>
      <c r="CU1528">
        <v>27</v>
      </c>
      <c r="DA1528" s="33" t="s">
        <v>85</v>
      </c>
    </row>
    <row r="1529" spans="1:105" x14ac:dyDescent="0.25">
      <c r="A1529">
        <v>1528</v>
      </c>
      <c r="B1529">
        <v>96</v>
      </c>
      <c r="C1529" s="24" t="s">
        <v>4234</v>
      </c>
      <c r="D1529" s="12">
        <v>12.92</v>
      </c>
      <c r="E1529" s="13">
        <v>0.02</v>
      </c>
      <c r="F1529" s="7">
        <f t="shared" si="261"/>
        <v>646</v>
      </c>
      <c r="G1529" s="7">
        <f t="shared" si="256"/>
        <v>12.9</v>
      </c>
      <c r="H1529" s="15">
        <f t="shared" si="257"/>
        <v>12.94</v>
      </c>
      <c r="I1529" s="11">
        <f>IFERROR(F1529/SQRT(F1529^2+U1529), "X")</f>
        <v>0.71719717162614494</v>
      </c>
      <c r="J1529" s="32">
        <f>IFERROR(SQRT((1-I1529^2)/U1529), "X")</f>
        <v>1.1102123399785526E-3</v>
      </c>
      <c r="K1529" s="32">
        <f t="shared" si="258"/>
        <v>900.72859397267939</v>
      </c>
      <c r="L1529" s="8">
        <v>0</v>
      </c>
      <c r="M1529" s="9">
        <v>1</v>
      </c>
      <c r="N1529" s="8">
        <v>0</v>
      </c>
      <c r="O1529" s="9">
        <v>0</v>
      </c>
      <c r="P1529" s="9">
        <v>0</v>
      </c>
      <c r="Q1529" s="9">
        <v>1</v>
      </c>
      <c r="R1529" s="9">
        <v>0</v>
      </c>
      <c r="S1529" s="8">
        <v>394000</v>
      </c>
      <c r="T1529" s="9">
        <v>3</v>
      </c>
      <c r="U1529" s="9">
        <f t="shared" si="259"/>
        <v>393996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267"/>
        <v>7.999999999999996E-2</v>
      </c>
      <c r="AQ1529" s="32">
        <v>1</v>
      </c>
      <c r="AR1529" s="39">
        <f t="shared" si="266"/>
        <v>0</v>
      </c>
      <c r="AS1529">
        <v>0.58199999999999996</v>
      </c>
      <c r="AT1529" s="39">
        <f t="shared" si="268"/>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v>0</v>
      </c>
      <c r="BU1529" s="17">
        <v>0</v>
      </c>
      <c r="BV1529">
        <v>0</v>
      </c>
      <c r="BW1529">
        <v>0</v>
      </c>
      <c r="BX1529">
        <v>1</v>
      </c>
      <c r="BY1529" s="17">
        <v>0</v>
      </c>
      <c r="BZ1529">
        <v>0</v>
      </c>
      <c r="CA1529">
        <v>0</v>
      </c>
      <c r="CB1529">
        <v>0</v>
      </c>
      <c r="CC1529">
        <v>0</v>
      </c>
      <c r="CD1529" s="17">
        <v>0</v>
      </c>
      <c r="CE1529">
        <v>0</v>
      </c>
      <c r="CF1529">
        <v>0</v>
      </c>
      <c r="CG1529">
        <v>1</v>
      </c>
      <c r="CH1529">
        <v>1</v>
      </c>
      <c r="CI1529">
        <v>0</v>
      </c>
      <c r="CJ1529">
        <v>0</v>
      </c>
      <c r="CK1529">
        <v>0</v>
      </c>
      <c r="CL1529">
        <v>0</v>
      </c>
      <c r="CM1529">
        <v>0</v>
      </c>
      <c r="CN1529">
        <v>0</v>
      </c>
      <c r="CO1529">
        <v>0</v>
      </c>
      <c r="CP1529" s="17">
        <v>0</v>
      </c>
      <c r="CQ1529">
        <v>0.29799999999999999</v>
      </c>
      <c r="CR1529">
        <v>1427</v>
      </c>
      <c r="CS1529">
        <v>1</v>
      </c>
      <c r="CT1529">
        <v>0</v>
      </c>
      <c r="CU1529">
        <v>27</v>
      </c>
      <c r="DA1529" s="33" t="s">
        <v>85</v>
      </c>
    </row>
    <row r="1530" spans="1:105" x14ac:dyDescent="0.25">
      <c r="A1530">
        <v>1529</v>
      </c>
      <c r="B1530">
        <v>96</v>
      </c>
      <c r="C1530" s="24" t="s">
        <v>4234</v>
      </c>
      <c r="D1530" s="12">
        <v>8.7100000000000009</v>
      </c>
      <c r="E1530" s="13">
        <v>0.22</v>
      </c>
      <c r="F1530" s="7">
        <f t="shared" si="261"/>
        <v>39.590909090909093</v>
      </c>
      <c r="G1530" s="7">
        <f t="shared" si="256"/>
        <v>8.49</v>
      </c>
      <c r="H1530" s="15">
        <f t="shared" si="257"/>
        <v>8.9300000000000015</v>
      </c>
      <c r="I1530" s="11">
        <f>IFERROR(F1530/SQRT(F1530^2+U1530), "X")</f>
        <v>0.23384673917539101</v>
      </c>
      <c r="J1530" s="32">
        <f>IFERROR(SQRT((1-I1530^2)/U1530), "X")</f>
        <v>5.9065766496654449E-3</v>
      </c>
      <c r="K1530" s="32">
        <f t="shared" si="258"/>
        <v>169.30280589123331</v>
      </c>
      <c r="L1530" s="8">
        <v>0</v>
      </c>
      <c r="M1530" s="9">
        <v>1</v>
      </c>
      <c r="N1530" s="8">
        <v>0</v>
      </c>
      <c r="O1530" s="9">
        <v>0</v>
      </c>
      <c r="P1530" s="9">
        <v>0</v>
      </c>
      <c r="Q1530" s="9">
        <v>1</v>
      </c>
      <c r="R1530" s="9">
        <v>0</v>
      </c>
      <c r="S1530" s="8">
        <v>27100</v>
      </c>
      <c r="T1530" s="9">
        <v>3</v>
      </c>
      <c r="U1530" s="9">
        <f t="shared" si="259"/>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267"/>
        <v>0.122</v>
      </c>
      <c r="AQ1530" s="32">
        <v>1</v>
      </c>
      <c r="AR1530" s="39">
        <f t="shared" si="266"/>
        <v>0</v>
      </c>
      <c r="AS1530">
        <v>0.70499999999999996</v>
      </c>
      <c r="AT1530" s="39">
        <f t="shared" si="268"/>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v>0</v>
      </c>
      <c r="BU1530" s="17">
        <v>0</v>
      </c>
      <c r="BV1530">
        <v>0</v>
      </c>
      <c r="BW1530">
        <v>0</v>
      </c>
      <c r="BX1530">
        <v>1</v>
      </c>
      <c r="BY1530" s="17">
        <v>0</v>
      </c>
      <c r="BZ1530">
        <v>0</v>
      </c>
      <c r="CA1530">
        <v>0</v>
      </c>
      <c r="CB1530">
        <v>0</v>
      </c>
      <c r="CC1530">
        <v>0</v>
      </c>
      <c r="CD1530" s="17">
        <v>0</v>
      </c>
      <c r="CE1530">
        <v>0</v>
      </c>
      <c r="CF1530">
        <v>0</v>
      </c>
      <c r="CG1530">
        <v>1</v>
      </c>
      <c r="CH1530">
        <v>1</v>
      </c>
      <c r="CI1530">
        <v>0</v>
      </c>
      <c r="CJ1530">
        <v>0</v>
      </c>
      <c r="CK1530">
        <v>0</v>
      </c>
      <c r="CL1530">
        <v>0</v>
      </c>
      <c r="CM1530">
        <v>0</v>
      </c>
      <c r="CN1530">
        <v>0</v>
      </c>
      <c r="CO1530">
        <v>0</v>
      </c>
      <c r="CP1530" s="17">
        <v>0</v>
      </c>
      <c r="CQ1530">
        <v>0.29799999999999999</v>
      </c>
      <c r="CR1530">
        <v>1427</v>
      </c>
      <c r="CS1530">
        <v>1</v>
      </c>
      <c r="CT1530">
        <v>0</v>
      </c>
      <c r="CU1530">
        <v>27</v>
      </c>
      <c r="DA1530" s="33" t="s">
        <v>85</v>
      </c>
    </row>
    <row r="1531" spans="1:105" x14ac:dyDescent="0.25">
      <c r="A1531">
        <v>1530</v>
      </c>
      <c r="B1531">
        <v>96</v>
      </c>
      <c r="C1531" s="24" t="s">
        <v>4234</v>
      </c>
      <c r="D1531" s="12">
        <v>9.98</v>
      </c>
      <c r="E1531" s="13">
        <v>0.3</v>
      </c>
      <c r="F1531" s="7">
        <f t="shared" si="261"/>
        <v>33.266666666666673</v>
      </c>
      <c r="G1531" s="7">
        <f t="shared" si="256"/>
        <v>9.68</v>
      </c>
      <c r="H1531" s="15">
        <f t="shared" si="257"/>
        <v>10.280000000000001</v>
      </c>
      <c r="I1531" s="11">
        <f>IFERROR(F1531/SQRT(F1531^2+U1531), "X")</f>
        <v>0.18742848595822648</v>
      </c>
      <c r="J1531" s="32">
        <f>IFERROR(SQRT((1-I1531^2)/U1531), "X")</f>
        <v>5.634122824395584E-3</v>
      </c>
      <c r="K1531" s="32">
        <f t="shared" si="258"/>
        <v>177.48991833653852</v>
      </c>
      <c r="L1531" s="8">
        <v>0</v>
      </c>
      <c r="M1531" s="9">
        <v>1</v>
      </c>
      <c r="N1531" s="8">
        <v>0</v>
      </c>
      <c r="O1531" s="9">
        <v>0</v>
      </c>
      <c r="P1531" s="9">
        <v>0</v>
      </c>
      <c r="Q1531" s="9">
        <v>1</v>
      </c>
      <c r="R1531" s="9">
        <v>0</v>
      </c>
      <c r="S1531" s="8">
        <v>30400</v>
      </c>
      <c r="T1531" s="9">
        <v>3</v>
      </c>
      <c r="U1531" s="9">
        <f t="shared" si="259"/>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267"/>
        <v>0.19599999999999995</v>
      </c>
      <c r="AQ1531" s="32">
        <v>1</v>
      </c>
      <c r="AR1531" s="39">
        <f t="shared" si="266"/>
        <v>0</v>
      </c>
      <c r="AS1531">
        <v>0.68700000000000006</v>
      </c>
      <c r="AT1531" s="39">
        <f t="shared" si="268"/>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v>0</v>
      </c>
      <c r="BU1531" s="17">
        <v>0</v>
      </c>
      <c r="BV1531">
        <v>0</v>
      </c>
      <c r="BW1531">
        <v>0</v>
      </c>
      <c r="BX1531">
        <v>1</v>
      </c>
      <c r="BY1531" s="17">
        <v>0</v>
      </c>
      <c r="BZ1531">
        <v>0</v>
      </c>
      <c r="CA1531">
        <v>0</v>
      </c>
      <c r="CB1531">
        <v>0</v>
      </c>
      <c r="CC1531">
        <v>0</v>
      </c>
      <c r="CD1531" s="17">
        <v>0</v>
      </c>
      <c r="CE1531">
        <v>0</v>
      </c>
      <c r="CF1531">
        <v>0</v>
      </c>
      <c r="CG1531">
        <v>1</v>
      </c>
      <c r="CH1531">
        <v>1</v>
      </c>
      <c r="CI1531">
        <v>0</v>
      </c>
      <c r="CJ1531">
        <v>0</v>
      </c>
      <c r="CK1531">
        <v>0</v>
      </c>
      <c r="CL1531">
        <v>0</v>
      </c>
      <c r="CM1531">
        <v>0</v>
      </c>
      <c r="CN1531">
        <v>0</v>
      </c>
      <c r="CO1531">
        <v>0</v>
      </c>
      <c r="CP1531" s="17">
        <v>0</v>
      </c>
      <c r="CQ1531">
        <v>0.29799999999999999</v>
      </c>
      <c r="CR1531">
        <v>1427</v>
      </c>
      <c r="CS1531">
        <v>1</v>
      </c>
      <c r="CT1531">
        <v>0</v>
      </c>
      <c r="CU1531">
        <v>27</v>
      </c>
      <c r="DA1531" s="33" t="s">
        <v>85</v>
      </c>
    </row>
    <row r="1532" spans="1:105" x14ac:dyDescent="0.25">
      <c r="A1532">
        <v>1531</v>
      </c>
      <c r="B1532">
        <v>96</v>
      </c>
      <c r="C1532" s="24" t="s">
        <v>4234</v>
      </c>
      <c r="D1532" s="12">
        <v>10.34</v>
      </c>
      <c r="E1532" s="13">
        <v>0.16</v>
      </c>
      <c r="F1532" s="7">
        <f t="shared" si="261"/>
        <v>64.625</v>
      </c>
      <c r="G1532" s="7">
        <f t="shared" si="256"/>
        <v>10.18</v>
      </c>
      <c r="H1532" s="15">
        <f t="shared" si="257"/>
        <v>10.5</v>
      </c>
      <c r="I1532" s="11">
        <f>IFERROR(F1532/SQRT(F1532^2+U1532), "X")</f>
        <v>0.32404827058445629</v>
      </c>
      <c r="J1532" s="32">
        <f>IFERROR(SQRT((1-I1532^2)/U1532), "X")</f>
        <v>5.0142865854461314E-3</v>
      </c>
      <c r="K1532" s="32">
        <f t="shared" si="258"/>
        <v>199.43016478206101</v>
      </c>
      <c r="L1532" s="8">
        <v>0</v>
      </c>
      <c r="M1532" s="9">
        <v>1</v>
      </c>
      <c r="N1532" s="8">
        <v>0</v>
      </c>
      <c r="O1532" s="9">
        <v>0</v>
      </c>
      <c r="P1532" s="9">
        <v>0</v>
      </c>
      <c r="Q1532" s="9">
        <v>1</v>
      </c>
      <c r="R1532" s="9">
        <v>0</v>
      </c>
      <c r="S1532" s="8">
        <v>35600</v>
      </c>
      <c r="T1532" s="9">
        <v>3</v>
      </c>
      <c r="U1532" s="9">
        <f t="shared" si="259"/>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267"/>
        <v>0.16100000000000003</v>
      </c>
      <c r="AQ1532" s="32">
        <v>1</v>
      </c>
      <c r="AR1532" s="39">
        <f t="shared" si="266"/>
        <v>0</v>
      </c>
      <c r="AS1532">
        <v>0.63800000000000001</v>
      </c>
      <c r="AT1532" s="39">
        <f t="shared" si="268"/>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v>0</v>
      </c>
      <c r="BU1532" s="17">
        <v>0</v>
      </c>
      <c r="BV1532">
        <v>0</v>
      </c>
      <c r="BW1532">
        <v>0</v>
      </c>
      <c r="BX1532">
        <v>1</v>
      </c>
      <c r="BY1532" s="17">
        <v>0</v>
      </c>
      <c r="BZ1532">
        <v>0</v>
      </c>
      <c r="CA1532">
        <v>0</v>
      </c>
      <c r="CB1532">
        <v>0</v>
      </c>
      <c r="CC1532">
        <v>0</v>
      </c>
      <c r="CD1532" s="17">
        <v>0</v>
      </c>
      <c r="CE1532">
        <v>0</v>
      </c>
      <c r="CF1532">
        <v>0</v>
      </c>
      <c r="CG1532">
        <v>1</v>
      </c>
      <c r="CH1532">
        <v>1</v>
      </c>
      <c r="CI1532">
        <v>0</v>
      </c>
      <c r="CJ1532">
        <v>0</v>
      </c>
      <c r="CK1532">
        <v>0</v>
      </c>
      <c r="CL1532">
        <v>0</v>
      </c>
      <c r="CM1532">
        <v>0</v>
      </c>
      <c r="CN1532">
        <v>0</v>
      </c>
      <c r="CO1532">
        <v>0</v>
      </c>
      <c r="CP1532" s="17">
        <v>0</v>
      </c>
      <c r="CQ1532">
        <v>0.29799999999999999</v>
      </c>
      <c r="CR1532">
        <v>1427</v>
      </c>
      <c r="CS1532">
        <v>1</v>
      </c>
      <c r="CT1532">
        <v>0</v>
      </c>
      <c r="CU1532">
        <v>27</v>
      </c>
      <c r="DA1532" s="33" t="s">
        <v>85</v>
      </c>
    </row>
    <row r="1533" spans="1:105" x14ac:dyDescent="0.25">
      <c r="A1533">
        <v>1532</v>
      </c>
      <c r="B1533">
        <v>96</v>
      </c>
      <c r="C1533" s="24" t="s">
        <v>4234</v>
      </c>
      <c r="D1533" s="12">
        <v>11</v>
      </c>
      <c r="E1533" s="13">
        <v>0.12</v>
      </c>
      <c r="F1533" s="7">
        <f t="shared" si="261"/>
        <v>91.666666666666671</v>
      </c>
      <c r="G1533" s="7">
        <f t="shared" si="256"/>
        <v>10.88</v>
      </c>
      <c r="H1533" s="15">
        <f t="shared" si="257"/>
        <v>11.12</v>
      </c>
      <c r="I1533" s="11">
        <f>IFERROR(F1533/SQRT(F1533^2+U1533), "X")</f>
        <v>0.38910761447165731</v>
      </c>
      <c r="J1533" s="32">
        <f>IFERROR(SQRT((1-I1533^2)/U1533), "X")</f>
        <v>4.2448103396908066E-3</v>
      </c>
      <c r="K1533" s="32">
        <f t="shared" si="258"/>
        <v>235.58178575131353</v>
      </c>
      <c r="L1533" s="8">
        <v>0</v>
      </c>
      <c r="M1533" s="9">
        <v>1</v>
      </c>
      <c r="N1533" s="8">
        <v>0</v>
      </c>
      <c r="O1533" s="9">
        <v>0</v>
      </c>
      <c r="P1533" s="9">
        <v>0</v>
      </c>
      <c r="Q1533" s="9">
        <v>1</v>
      </c>
      <c r="R1533" s="9">
        <v>0</v>
      </c>
      <c r="S1533" s="8">
        <v>47100</v>
      </c>
      <c r="T1533" s="9">
        <v>3</v>
      </c>
      <c r="U1533" s="9">
        <f t="shared" si="259"/>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267"/>
        <v>0.121</v>
      </c>
      <c r="AQ1533" s="32">
        <v>1</v>
      </c>
      <c r="AR1533" s="39">
        <f t="shared" si="266"/>
        <v>0</v>
      </c>
      <c r="AS1533">
        <v>0.61099999999999999</v>
      </c>
      <c r="AT1533" s="39">
        <f t="shared" si="268"/>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v>0</v>
      </c>
      <c r="BU1533" s="17">
        <v>0</v>
      </c>
      <c r="BV1533">
        <v>0</v>
      </c>
      <c r="BW1533">
        <v>0</v>
      </c>
      <c r="BX1533">
        <v>1</v>
      </c>
      <c r="BY1533" s="17">
        <v>0</v>
      </c>
      <c r="BZ1533">
        <v>0</v>
      </c>
      <c r="CA1533">
        <v>0</v>
      </c>
      <c r="CB1533">
        <v>0</v>
      </c>
      <c r="CC1533">
        <v>0</v>
      </c>
      <c r="CD1533" s="17">
        <v>0</v>
      </c>
      <c r="CE1533">
        <v>0</v>
      </c>
      <c r="CF1533">
        <v>0</v>
      </c>
      <c r="CG1533">
        <v>1</v>
      </c>
      <c r="CH1533">
        <v>1</v>
      </c>
      <c r="CI1533">
        <v>0</v>
      </c>
      <c r="CJ1533">
        <v>0</v>
      </c>
      <c r="CK1533">
        <v>0</v>
      </c>
      <c r="CL1533">
        <v>0</v>
      </c>
      <c r="CM1533">
        <v>0</v>
      </c>
      <c r="CN1533">
        <v>0</v>
      </c>
      <c r="CO1533">
        <v>0</v>
      </c>
      <c r="CP1533" s="17">
        <v>0</v>
      </c>
      <c r="CQ1533">
        <v>0.29799999999999999</v>
      </c>
      <c r="CR1533">
        <v>1427</v>
      </c>
      <c r="CS1533">
        <v>1</v>
      </c>
      <c r="CT1533">
        <v>0</v>
      </c>
      <c r="CU1533">
        <v>27</v>
      </c>
      <c r="DA1533" s="33" t="s">
        <v>85</v>
      </c>
    </row>
    <row r="1534" spans="1:105" x14ac:dyDescent="0.25">
      <c r="A1534">
        <v>1533</v>
      </c>
      <c r="B1534">
        <v>96</v>
      </c>
      <c r="C1534" s="24" t="s">
        <v>4234</v>
      </c>
      <c r="D1534" s="12">
        <v>11.76</v>
      </c>
      <c r="E1534" s="13">
        <v>0.09</v>
      </c>
      <c r="F1534" s="7">
        <f t="shared" si="261"/>
        <v>130.66666666666666</v>
      </c>
      <c r="G1534" s="7">
        <f t="shared" si="256"/>
        <v>11.67</v>
      </c>
      <c r="H1534" s="15">
        <f t="shared" si="257"/>
        <v>11.85</v>
      </c>
      <c r="I1534" s="11">
        <f>IFERROR(F1534/SQRT(F1534^2+U1534), "X")</f>
        <v>0.23042372842043357</v>
      </c>
      <c r="J1534" s="32">
        <f>IFERROR(SQRT((1-I1534^2)/U1534), "X")</f>
        <v>1.7634469011767874E-3</v>
      </c>
      <c r="K1534" s="32">
        <f t="shared" si="258"/>
        <v>567.07122813433045</v>
      </c>
      <c r="L1534" s="8">
        <v>0</v>
      </c>
      <c r="M1534" s="9">
        <v>1</v>
      </c>
      <c r="N1534" s="8">
        <v>0</v>
      </c>
      <c r="O1534" s="9">
        <v>0</v>
      </c>
      <c r="P1534" s="9">
        <v>0</v>
      </c>
      <c r="Q1534" s="9">
        <v>1</v>
      </c>
      <c r="R1534" s="9">
        <v>0</v>
      </c>
      <c r="S1534" s="8">
        <v>304500</v>
      </c>
      <c r="T1534" s="9">
        <v>3</v>
      </c>
      <c r="U1534" s="9">
        <f t="shared" si="259"/>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267"/>
        <v>0.10299999999999998</v>
      </c>
      <c r="AQ1534" s="32">
        <v>1</v>
      </c>
      <c r="AR1534" s="39">
        <f t="shared" si="266"/>
        <v>0</v>
      </c>
      <c r="AS1534">
        <v>0.61599999999999999</v>
      </c>
      <c r="AT1534" s="39">
        <f t="shared" si="268"/>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v>0</v>
      </c>
      <c r="BU1534" s="17">
        <v>0</v>
      </c>
      <c r="BV1534">
        <v>0</v>
      </c>
      <c r="BW1534">
        <v>0</v>
      </c>
      <c r="BX1534">
        <v>1</v>
      </c>
      <c r="BY1534" s="17">
        <v>0</v>
      </c>
      <c r="BZ1534">
        <v>0</v>
      </c>
      <c r="CA1534">
        <v>0</v>
      </c>
      <c r="CB1534">
        <v>0</v>
      </c>
      <c r="CC1534">
        <v>0</v>
      </c>
      <c r="CD1534" s="17">
        <v>0</v>
      </c>
      <c r="CE1534">
        <v>0</v>
      </c>
      <c r="CF1534">
        <v>0</v>
      </c>
      <c r="CG1534">
        <v>1</v>
      </c>
      <c r="CH1534">
        <v>1</v>
      </c>
      <c r="CI1534">
        <v>0</v>
      </c>
      <c r="CJ1534">
        <v>0</v>
      </c>
      <c r="CK1534">
        <v>0</v>
      </c>
      <c r="CL1534">
        <v>0</v>
      </c>
      <c r="CM1534">
        <v>0</v>
      </c>
      <c r="CN1534">
        <v>0</v>
      </c>
      <c r="CO1534">
        <v>0</v>
      </c>
      <c r="CP1534" s="17">
        <v>0</v>
      </c>
      <c r="CQ1534">
        <v>0.29799999999999999</v>
      </c>
      <c r="CR1534">
        <v>1427</v>
      </c>
      <c r="CS1534">
        <v>1</v>
      </c>
      <c r="CT1534">
        <v>0</v>
      </c>
      <c r="CU1534">
        <v>27</v>
      </c>
      <c r="DA1534" s="33" t="s">
        <v>85</v>
      </c>
    </row>
    <row r="1535" spans="1:105" x14ac:dyDescent="0.25">
      <c r="A1535">
        <v>1534</v>
      </c>
      <c r="B1535">
        <v>96</v>
      </c>
      <c r="C1535" s="24" t="s">
        <v>4234</v>
      </c>
      <c r="D1535" s="12">
        <v>15.24</v>
      </c>
      <c r="E1535" s="13">
        <v>0.11</v>
      </c>
      <c r="F1535" s="7">
        <f t="shared" si="261"/>
        <v>138.54545454545453</v>
      </c>
      <c r="G1535" s="7">
        <f t="shared" si="256"/>
        <v>15.13</v>
      </c>
      <c r="H1535" s="15">
        <f t="shared" si="257"/>
        <v>15.35</v>
      </c>
      <c r="I1535" s="11">
        <f>IFERROR(F1535/SQRT(F1535^2+U1535), "X")</f>
        <v>0.21553457016125521</v>
      </c>
      <c r="J1535" s="32">
        <f>IFERROR(SQRT((1-I1535^2)/U1535), "X")</f>
        <v>1.5556957163870128E-3</v>
      </c>
      <c r="K1535" s="32">
        <f t="shared" si="258"/>
        <v>642.79922446686771</v>
      </c>
      <c r="L1535" s="8">
        <v>0</v>
      </c>
      <c r="M1535" s="9">
        <v>1</v>
      </c>
      <c r="N1535" s="8">
        <v>0</v>
      </c>
      <c r="O1535" s="9">
        <v>0</v>
      </c>
      <c r="P1535" s="9">
        <v>0</v>
      </c>
      <c r="Q1535" s="9">
        <v>1</v>
      </c>
      <c r="R1535" s="9">
        <v>0</v>
      </c>
      <c r="S1535" s="8">
        <v>394000</v>
      </c>
      <c r="T1535" s="9">
        <v>3</v>
      </c>
      <c r="U1535" s="9">
        <f t="shared" si="259"/>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267"/>
        <v>8.7999999999999967E-2</v>
      </c>
      <c r="AQ1535" s="32">
        <v>1</v>
      </c>
      <c r="AR1535" s="39">
        <f t="shared" si="266"/>
        <v>0</v>
      </c>
      <c r="AS1535">
        <v>0.64300000000000002</v>
      </c>
      <c r="AT1535" s="39">
        <f t="shared" si="268"/>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v>0</v>
      </c>
      <c r="BU1535" s="17">
        <v>0</v>
      </c>
      <c r="BV1535">
        <v>0</v>
      </c>
      <c r="BW1535">
        <v>0</v>
      </c>
      <c r="BX1535">
        <v>1</v>
      </c>
      <c r="BY1535" s="17">
        <v>0</v>
      </c>
      <c r="BZ1535">
        <v>0</v>
      </c>
      <c r="CA1535">
        <v>0</v>
      </c>
      <c r="CB1535">
        <v>0</v>
      </c>
      <c r="CC1535">
        <v>0</v>
      </c>
      <c r="CD1535" s="17">
        <v>0</v>
      </c>
      <c r="CE1535">
        <v>0</v>
      </c>
      <c r="CF1535">
        <v>0</v>
      </c>
      <c r="CG1535">
        <v>1</v>
      </c>
      <c r="CH1535">
        <v>1</v>
      </c>
      <c r="CI1535">
        <v>0</v>
      </c>
      <c r="CJ1535">
        <v>0</v>
      </c>
      <c r="CK1535">
        <v>0</v>
      </c>
      <c r="CL1535">
        <v>0</v>
      </c>
      <c r="CM1535">
        <v>0</v>
      </c>
      <c r="CN1535">
        <v>0</v>
      </c>
      <c r="CO1535">
        <v>0</v>
      </c>
      <c r="CP1535" s="17">
        <v>0</v>
      </c>
      <c r="CQ1535">
        <v>0.29799999999999999</v>
      </c>
      <c r="CR1535">
        <v>1427</v>
      </c>
      <c r="CS1535">
        <v>1</v>
      </c>
      <c r="CT1535">
        <v>0</v>
      </c>
      <c r="CU1535">
        <v>27</v>
      </c>
      <c r="DA1535" s="33" t="s">
        <v>85</v>
      </c>
    </row>
    <row r="1536" spans="1:105" x14ac:dyDescent="0.25">
      <c r="A1536">
        <v>1535</v>
      </c>
      <c r="B1536">
        <v>97</v>
      </c>
      <c r="C1536" s="24" t="s">
        <v>4239</v>
      </c>
      <c r="D1536" s="12">
        <v>6.5917731595733553</v>
      </c>
      <c r="E1536" s="13">
        <v>0.17531311594609991</v>
      </c>
      <c r="F1536" s="7">
        <v>37.6</v>
      </c>
      <c r="G1536" s="7">
        <f t="shared" si="256"/>
        <v>6.4164600436272554</v>
      </c>
      <c r="H1536" s="15">
        <f t="shared" si="257"/>
        <v>6.7670862755194552</v>
      </c>
      <c r="I1536" s="11">
        <f>IFERROR(F1536/SQRT(F1536^2+U1536), "X")</f>
        <v>0.30581479048311855</v>
      </c>
      <c r="J1536" s="32">
        <f>IFERROR(SQRT((1-I1536^2)/U1536), "X")</f>
        <v>8.1333720873169833E-3</v>
      </c>
      <c r="K1536" s="32">
        <f t="shared" si="258"/>
        <v>122.95023383466986</v>
      </c>
      <c r="L1536" s="8">
        <v>0</v>
      </c>
      <c r="M1536" s="9">
        <v>1</v>
      </c>
      <c r="N1536" s="8">
        <v>0</v>
      </c>
      <c r="O1536" s="9">
        <v>0</v>
      </c>
      <c r="P1536" s="9">
        <v>1</v>
      </c>
      <c r="Q1536" s="9">
        <v>0</v>
      </c>
      <c r="R1536" s="9">
        <v>0</v>
      </c>
      <c r="S1536" s="8">
        <v>13725</v>
      </c>
      <c r="T1536" s="9">
        <v>21</v>
      </c>
      <c r="U1536" s="9">
        <f t="shared" si="259"/>
        <v>13703</v>
      </c>
      <c r="V1536" s="9">
        <f>COUNTIF(B:B,B1536)</f>
        <v>20</v>
      </c>
      <c r="W1536" s="7">
        <v>17</v>
      </c>
      <c r="X1536" s="7">
        <f>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269">1-AN1536</f>
        <v>0.67799999999999994</v>
      </c>
      <c r="AN1536" s="42">
        <v>0.32200000000000001</v>
      </c>
      <c r="AO1536" s="41">
        <v>1</v>
      </c>
      <c r="AP1536" s="17">
        <v>0</v>
      </c>
      <c r="AQ1536" s="38">
        <f t="shared" ref="AQ1536:AQ1555" si="270">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v>0</v>
      </c>
      <c r="BU1536" s="17">
        <v>0</v>
      </c>
      <c r="BV1536">
        <v>0</v>
      </c>
      <c r="BW1536">
        <v>0</v>
      </c>
      <c r="BX1536">
        <v>0</v>
      </c>
      <c r="BY1536" s="17">
        <v>1</v>
      </c>
      <c r="BZ1536">
        <v>0</v>
      </c>
      <c r="CA1536">
        <v>0</v>
      </c>
      <c r="CB1536">
        <v>0</v>
      </c>
      <c r="CC1536">
        <v>0</v>
      </c>
      <c r="CD1536" s="17">
        <v>0</v>
      </c>
      <c r="CE1536">
        <v>0</v>
      </c>
      <c r="CF1536">
        <v>0</v>
      </c>
      <c r="CG1536">
        <v>1</v>
      </c>
      <c r="CH1536">
        <v>1</v>
      </c>
      <c r="CI1536">
        <v>0</v>
      </c>
      <c r="CJ1536">
        <v>0</v>
      </c>
      <c r="CK1536">
        <v>1</v>
      </c>
      <c r="CL1536">
        <v>0</v>
      </c>
      <c r="CM1536">
        <v>0</v>
      </c>
      <c r="CN1536">
        <v>0</v>
      </c>
      <c r="CO1536">
        <v>1</v>
      </c>
      <c r="CP1536" s="17">
        <v>0</v>
      </c>
      <c r="CQ1536">
        <v>1.02</v>
      </c>
      <c r="CR1536">
        <v>80</v>
      </c>
      <c r="CS1536">
        <v>1</v>
      </c>
      <c r="CT1536">
        <v>0</v>
      </c>
      <c r="CU1536">
        <v>32</v>
      </c>
      <c r="DA1536" s="33" t="s">
        <v>85</v>
      </c>
    </row>
    <row r="1537" spans="1:105" x14ac:dyDescent="0.25">
      <c r="A1537">
        <v>1536</v>
      </c>
      <c r="B1537">
        <v>97</v>
      </c>
      <c r="C1537" s="24" t="s">
        <v>4239</v>
      </c>
      <c r="D1537" s="12">
        <v>5.8534448758668312</v>
      </c>
      <c r="E1537" s="13">
        <v>0.16012463186261849</v>
      </c>
      <c r="F1537" s="7">
        <v>36.555555555555557</v>
      </c>
      <c r="G1537" s="7">
        <f t="shared" si="256"/>
        <v>5.6933202440042123</v>
      </c>
      <c r="H1537" s="15">
        <f t="shared" si="257"/>
        <v>6.01356950772945</v>
      </c>
      <c r="I1537" s="11">
        <f>IFERROR(F1537/SQRT(F1537^2+U1537), "X")</f>
        <v>0.26733993612448298</v>
      </c>
      <c r="J1537" s="32">
        <f>IFERROR(SQRT((1-I1537^2)/U1537), "X")</f>
        <v>7.3132505322806886E-3</v>
      </c>
      <c r="K1537" s="32">
        <f t="shared" si="258"/>
        <v>136.73810237814223</v>
      </c>
      <c r="L1537" s="8">
        <v>0</v>
      </c>
      <c r="M1537" s="9">
        <v>1</v>
      </c>
      <c r="N1537" s="8">
        <v>0</v>
      </c>
      <c r="O1537" s="9">
        <v>0</v>
      </c>
      <c r="P1537" s="9">
        <v>1</v>
      </c>
      <c r="Q1537" s="9">
        <v>0</v>
      </c>
      <c r="R1537" s="9">
        <v>0</v>
      </c>
      <c r="S1537" s="8">
        <v>17383</v>
      </c>
      <c r="T1537" s="9">
        <v>21</v>
      </c>
      <c r="U1537" s="9">
        <f t="shared" si="259"/>
        <v>17361</v>
      </c>
      <c r="V1537" s="9">
        <f>COUNTIF(B:B,B1537)</f>
        <v>20</v>
      </c>
      <c r="W1537" s="7">
        <v>17</v>
      </c>
      <c r="X1537" s="7">
        <f>BM1537-W1537-6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269"/>
        <v>0.61399999999999999</v>
      </c>
      <c r="AN1537" s="42">
        <v>0.38600000000000001</v>
      </c>
      <c r="AO1537" s="41">
        <v>1</v>
      </c>
      <c r="AP1537" s="17">
        <v>0</v>
      </c>
      <c r="AQ1537" s="38">
        <f t="shared" si="270"/>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v>0</v>
      </c>
      <c r="BU1537" s="17">
        <v>0</v>
      </c>
      <c r="BV1537">
        <v>0</v>
      </c>
      <c r="BW1537">
        <v>0</v>
      </c>
      <c r="BX1537">
        <v>0</v>
      </c>
      <c r="BY1537" s="17">
        <v>1</v>
      </c>
      <c r="BZ1537">
        <v>0</v>
      </c>
      <c r="CA1537">
        <v>0</v>
      </c>
      <c r="CB1537">
        <v>0</v>
      </c>
      <c r="CC1537">
        <v>0</v>
      </c>
      <c r="CD1537" s="17">
        <v>0</v>
      </c>
      <c r="CE1537">
        <v>0</v>
      </c>
      <c r="CF1537">
        <v>0</v>
      </c>
      <c r="CG1537">
        <v>1</v>
      </c>
      <c r="CH1537">
        <v>1</v>
      </c>
      <c r="CI1537">
        <v>0</v>
      </c>
      <c r="CJ1537">
        <v>0</v>
      </c>
      <c r="CK1537">
        <v>1</v>
      </c>
      <c r="CL1537">
        <v>0</v>
      </c>
      <c r="CM1537">
        <v>0</v>
      </c>
      <c r="CN1537">
        <v>0</v>
      </c>
      <c r="CO1537">
        <v>1</v>
      </c>
      <c r="CP1537" s="17">
        <v>0</v>
      </c>
      <c r="CQ1537">
        <v>1.02</v>
      </c>
      <c r="CR1537">
        <v>80</v>
      </c>
      <c r="CS1537">
        <v>1</v>
      </c>
      <c r="CT1537">
        <v>0</v>
      </c>
      <c r="CU1537">
        <v>32</v>
      </c>
      <c r="DA1537" s="33" t="s">
        <v>85</v>
      </c>
    </row>
    <row r="1538" spans="1:105" x14ac:dyDescent="0.25">
      <c r="A1538">
        <v>1537</v>
      </c>
      <c r="B1538">
        <v>97</v>
      </c>
      <c r="C1538" s="24" t="s">
        <v>4239</v>
      </c>
      <c r="D1538" s="12">
        <v>8.273103706617114</v>
      </c>
      <c r="E1538" s="13">
        <v>0.1695308136601868</v>
      </c>
      <c r="F1538" s="7">
        <v>48.8</v>
      </c>
      <c r="G1538" s="7">
        <f t="shared" ref="G1538:G1601" si="271">D1538-E1538</f>
        <v>8.1035728929569277</v>
      </c>
      <c r="H1538" s="15">
        <f t="shared" ref="H1538:H1601" si="272">D1538+E1538</f>
        <v>8.4426345202773003</v>
      </c>
      <c r="I1538" s="11">
        <f>IFERROR(F1538/SQRT(F1538^2+U1538), "X")</f>
        <v>0.33509308018177664</v>
      </c>
      <c r="J1538" s="32">
        <f>IFERROR(SQRT((1-I1538^2)/U1538), "X")</f>
        <v>6.8666614791347671E-3</v>
      </c>
      <c r="K1538" s="32">
        <f t="shared" ref="K1538:K1601" si="273">IFERROR(1/J1538, "X")</f>
        <v>145.63117798054097</v>
      </c>
      <c r="L1538" s="8">
        <v>0</v>
      </c>
      <c r="M1538" s="9">
        <v>1</v>
      </c>
      <c r="N1538" s="8">
        <v>0</v>
      </c>
      <c r="O1538" s="9">
        <v>0</v>
      </c>
      <c r="P1538" s="9">
        <v>1</v>
      </c>
      <c r="Q1538" s="9">
        <v>0</v>
      </c>
      <c r="R1538" s="9">
        <v>0</v>
      </c>
      <c r="S1538" s="8">
        <v>18849</v>
      </c>
      <c r="T1538" s="9">
        <v>21</v>
      </c>
      <c r="U1538" s="9">
        <f t="shared" ref="U1538:U1601" si="274">S1538-T1538-1</f>
        <v>18827</v>
      </c>
      <c r="V1538" s="9">
        <f>COUNTIF(B:B,B1538)</f>
        <v>20</v>
      </c>
      <c r="W1538" s="7">
        <v>17</v>
      </c>
      <c r="X1538" s="7">
        <f>BM1538-W1538-6</f>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269"/>
        <v>0.55600000000000005</v>
      </c>
      <c r="AN1538" s="42">
        <v>0.44400000000000001</v>
      </c>
      <c r="AO1538" s="41">
        <v>1</v>
      </c>
      <c r="AP1538" s="17">
        <v>0</v>
      </c>
      <c r="AQ1538" s="38">
        <f t="shared" si="270"/>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v>0</v>
      </c>
      <c r="BU1538" s="17">
        <v>0</v>
      </c>
      <c r="BV1538">
        <v>0</v>
      </c>
      <c r="BW1538">
        <v>0</v>
      </c>
      <c r="BX1538">
        <v>0</v>
      </c>
      <c r="BY1538" s="17">
        <v>1</v>
      </c>
      <c r="BZ1538">
        <v>0</v>
      </c>
      <c r="CA1538">
        <v>0</v>
      </c>
      <c r="CB1538">
        <v>0</v>
      </c>
      <c r="CC1538">
        <v>0</v>
      </c>
      <c r="CD1538" s="17">
        <v>0</v>
      </c>
      <c r="CE1538">
        <v>0</v>
      </c>
      <c r="CF1538">
        <v>0</v>
      </c>
      <c r="CG1538">
        <v>1</v>
      </c>
      <c r="CH1538">
        <v>1</v>
      </c>
      <c r="CI1538">
        <v>0</v>
      </c>
      <c r="CJ1538">
        <v>0</v>
      </c>
      <c r="CK1538">
        <v>1</v>
      </c>
      <c r="CL1538">
        <v>0</v>
      </c>
      <c r="CM1538">
        <v>0</v>
      </c>
      <c r="CN1538">
        <v>0</v>
      </c>
      <c r="CO1538">
        <v>1</v>
      </c>
      <c r="CP1538" s="17">
        <v>0</v>
      </c>
      <c r="CQ1538">
        <v>1.02</v>
      </c>
      <c r="CR1538">
        <v>80</v>
      </c>
      <c r="CS1538">
        <v>1</v>
      </c>
      <c r="CT1538">
        <v>0</v>
      </c>
      <c r="CU1538">
        <v>32</v>
      </c>
      <c r="DA1538" s="33" t="s">
        <v>85</v>
      </c>
    </row>
    <row r="1539" spans="1:105" x14ac:dyDescent="0.25">
      <c r="A1539">
        <v>1538</v>
      </c>
      <c r="B1539">
        <v>97</v>
      </c>
      <c r="C1539" s="24" t="s">
        <v>4239</v>
      </c>
      <c r="D1539" s="12">
        <v>8.8348059874834295</v>
      </c>
      <c r="E1539" s="13">
        <v>0.20117205284592249</v>
      </c>
      <c r="F1539" s="7">
        <v>43.916666666666657</v>
      </c>
      <c r="G1539" s="7">
        <f t="shared" si="271"/>
        <v>8.6336339346375066</v>
      </c>
      <c r="H1539" s="15">
        <f t="shared" si="272"/>
        <v>9.0359780403293524</v>
      </c>
      <c r="I1539" s="11">
        <f>IFERROR(F1539/SQRT(F1539^2+U1539), "X")</f>
        <v>0.34987336453693973</v>
      </c>
      <c r="J1539" s="32">
        <f>IFERROR(SQRT((1-I1539^2)/U1539), "X")</f>
        <v>7.9667559287348727E-3</v>
      </c>
      <c r="K1539" s="32">
        <f t="shared" si="273"/>
        <v>125.52160615253099</v>
      </c>
      <c r="L1539" s="8">
        <v>0</v>
      </c>
      <c r="M1539" s="9">
        <v>1</v>
      </c>
      <c r="N1539" s="8">
        <v>0</v>
      </c>
      <c r="O1539" s="9">
        <v>0</v>
      </c>
      <c r="P1539" s="9">
        <v>1</v>
      </c>
      <c r="Q1539" s="9">
        <v>0</v>
      </c>
      <c r="R1539" s="9">
        <v>0</v>
      </c>
      <c r="S1539" s="8">
        <v>13849</v>
      </c>
      <c r="T1539" s="9">
        <v>21</v>
      </c>
      <c r="U1539" s="9">
        <f t="shared" si="274"/>
        <v>13827</v>
      </c>
      <c r="V1539" s="9">
        <f>COUNTIF(B:B,B1539)</f>
        <v>20</v>
      </c>
      <c r="W1539" s="7">
        <v>17</v>
      </c>
      <c r="X1539" s="7">
        <f>BM1539-W1539-6</f>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269"/>
        <v>0.46899999999999997</v>
      </c>
      <c r="AN1539" s="42">
        <v>0.53100000000000003</v>
      </c>
      <c r="AO1539" s="41">
        <v>1</v>
      </c>
      <c r="AP1539" s="17">
        <v>0</v>
      </c>
      <c r="AQ1539" s="38">
        <f t="shared" si="270"/>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v>0</v>
      </c>
      <c r="BU1539" s="17">
        <v>0</v>
      </c>
      <c r="BV1539">
        <v>0</v>
      </c>
      <c r="BW1539">
        <v>0</v>
      </c>
      <c r="BX1539">
        <v>0</v>
      </c>
      <c r="BY1539" s="17">
        <v>1</v>
      </c>
      <c r="BZ1539">
        <v>0</v>
      </c>
      <c r="CA1539">
        <v>0</v>
      </c>
      <c r="CB1539">
        <v>0</v>
      </c>
      <c r="CC1539">
        <v>0</v>
      </c>
      <c r="CD1539" s="17">
        <v>0</v>
      </c>
      <c r="CE1539">
        <v>0</v>
      </c>
      <c r="CF1539">
        <v>0</v>
      </c>
      <c r="CG1539">
        <v>1</v>
      </c>
      <c r="CH1539">
        <v>1</v>
      </c>
      <c r="CI1539">
        <v>0</v>
      </c>
      <c r="CJ1539">
        <v>0</v>
      </c>
      <c r="CK1539">
        <v>1</v>
      </c>
      <c r="CL1539">
        <v>0</v>
      </c>
      <c r="CM1539">
        <v>0</v>
      </c>
      <c r="CN1539">
        <v>0</v>
      </c>
      <c r="CO1539">
        <v>1</v>
      </c>
      <c r="CP1539" s="17">
        <v>0</v>
      </c>
      <c r="CQ1539">
        <v>1.02</v>
      </c>
      <c r="CR1539">
        <v>80</v>
      </c>
      <c r="CS1539">
        <v>1</v>
      </c>
      <c r="CT1539">
        <v>0</v>
      </c>
      <c r="CU1539">
        <v>32</v>
      </c>
      <c r="DA1539" s="33" t="s">
        <v>85</v>
      </c>
    </row>
    <row r="1540" spans="1:105" x14ac:dyDescent="0.25">
      <c r="A1540">
        <v>1539</v>
      </c>
      <c r="B1540">
        <v>97</v>
      </c>
      <c r="C1540" s="24" t="s">
        <v>4239</v>
      </c>
      <c r="D1540" s="12">
        <v>8.8205475295083602</v>
      </c>
      <c r="E1540" s="13">
        <v>0.1676910176712616</v>
      </c>
      <c r="F1540" s="7">
        <v>52.6</v>
      </c>
      <c r="G1540" s="7">
        <f t="shared" si="271"/>
        <v>8.6528565118370988</v>
      </c>
      <c r="H1540" s="15">
        <f t="shared" si="272"/>
        <v>8.9882385471796216</v>
      </c>
      <c r="I1540" s="11">
        <f>IFERROR(F1540/SQRT(F1540^2+U1540), "X")</f>
        <v>0.33956153594473731</v>
      </c>
      <c r="J1540" s="32">
        <f>IFERROR(SQRT((1-I1540^2)/U1540), "X")</f>
        <v>6.4555425084550817E-3</v>
      </c>
      <c r="K1540" s="32">
        <f t="shared" si="273"/>
        <v>154.90564870268611</v>
      </c>
      <c r="L1540" s="8">
        <v>0</v>
      </c>
      <c r="M1540" s="9">
        <v>1</v>
      </c>
      <c r="N1540" s="8">
        <v>0</v>
      </c>
      <c r="O1540" s="9">
        <v>0</v>
      </c>
      <c r="P1540" s="9">
        <v>1</v>
      </c>
      <c r="Q1540" s="9">
        <v>0</v>
      </c>
      <c r="R1540" s="9">
        <v>0</v>
      </c>
      <c r="S1540" s="8">
        <v>21251</v>
      </c>
      <c r="T1540" s="9">
        <v>21</v>
      </c>
      <c r="U1540" s="9">
        <f t="shared" si="274"/>
        <v>21229</v>
      </c>
      <c r="V1540" s="9">
        <f>COUNTIF(B:B,B1540)</f>
        <v>20</v>
      </c>
      <c r="W1540" s="7">
        <v>17</v>
      </c>
      <c r="X1540" s="7">
        <f>BM1540-W1540-6</f>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269"/>
        <v>0.39900000000000002</v>
      </c>
      <c r="AN1540" s="42">
        <v>0.60099999999999998</v>
      </c>
      <c r="AO1540" s="41">
        <v>1</v>
      </c>
      <c r="AP1540" s="17">
        <v>0</v>
      </c>
      <c r="AQ1540" s="38">
        <f t="shared" si="270"/>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v>0</v>
      </c>
      <c r="BU1540" s="17">
        <v>0</v>
      </c>
      <c r="BV1540">
        <v>0</v>
      </c>
      <c r="BW1540">
        <v>0</v>
      </c>
      <c r="BX1540">
        <v>0</v>
      </c>
      <c r="BY1540" s="17">
        <v>1</v>
      </c>
      <c r="BZ1540">
        <v>0</v>
      </c>
      <c r="CA1540">
        <v>0</v>
      </c>
      <c r="CB1540">
        <v>0</v>
      </c>
      <c r="CC1540">
        <v>0</v>
      </c>
      <c r="CD1540" s="17">
        <v>0</v>
      </c>
      <c r="CE1540">
        <v>0</v>
      </c>
      <c r="CF1540">
        <v>0</v>
      </c>
      <c r="CG1540">
        <v>1</v>
      </c>
      <c r="CH1540">
        <v>1</v>
      </c>
      <c r="CI1540">
        <v>0</v>
      </c>
      <c r="CJ1540">
        <v>0</v>
      </c>
      <c r="CK1540">
        <v>1</v>
      </c>
      <c r="CL1540">
        <v>0</v>
      </c>
      <c r="CM1540">
        <v>0</v>
      </c>
      <c r="CN1540">
        <v>0</v>
      </c>
      <c r="CO1540">
        <v>1</v>
      </c>
      <c r="CP1540" s="17">
        <v>0</v>
      </c>
      <c r="CQ1540">
        <v>1.02</v>
      </c>
      <c r="CR1540">
        <v>80</v>
      </c>
      <c r="CS1540">
        <v>1</v>
      </c>
      <c r="CT1540">
        <v>0</v>
      </c>
      <c r="CU1540">
        <v>32</v>
      </c>
      <c r="DA1540" s="33" t="s">
        <v>85</v>
      </c>
    </row>
    <row r="1541" spans="1:105" x14ac:dyDescent="0.25">
      <c r="A1541">
        <v>1540</v>
      </c>
      <c r="B1541">
        <v>97</v>
      </c>
      <c r="C1541" s="24" t="s">
        <v>4239</v>
      </c>
      <c r="D1541" s="12">
        <v>6.6227411407328907</v>
      </c>
      <c r="E1541" s="13">
        <v>0.1752047920828807</v>
      </c>
      <c r="F1541" s="7">
        <v>37.799999999999997</v>
      </c>
      <c r="G1541" s="7">
        <f t="shared" si="271"/>
        <v>6.4475363486500097</v>
      </c>
      <c r="H1541" s="15">
        <f t="shared" si="272"/>
        <v>6.7979459328157716</v>
      </c>
      <c r="I1541" s="11">
        <f>IFERROR(F1541/SQRT(F1541^2+U1541), "X")</f>
        <v>0.30728823261190608</v>
      </c>
      <c r="J1541" s="32">
        <f>IFERROR(SQRT((1-I1541^2)/U1541), "X")</f>
        <v>8.1293183230662994E-3</v>
      </c>
      <c r="K1541" s="32">
        <f t="shared" si="273"/>
        <v>123.01154417370752</v>
      </c>
      <c r="L1541" s="8">
        <v>0</v>
      </c>
      <c r="M1541" s="9">
        <v>1</v>
      </c>
      <c r="N1541" s="8">
        <v>0</v>
      </c>
      <c r="O1541" s="9">
        <v>0</v>
      </c>
      <c r="P1541" s="9">
        <v>1</v>
      </c>
      <c r="Q1541" s="9">
        <v>0</v>
      </c>
      <c r="R1541" s="9">
        <v>0</v>
      </c>
      <c r="S1541" s="8">
        <v>13725</v>
      </c>
      <c r="T1541" s="9">
        <v>21</v>
      </c>
      <c r="U1541" s="9">
        <f t="shared" si="274"/>
        <v>13703</v>
      </c>
      <c r="V1541" s="9">
        <f>COUNTIF(B:B,B1541)</f>
        <v>20</v>
      </c>
      <c r="W1541" s="7">
        <v>17</v>
      </c>
      <c r="X1541" s="7">
        <f>BM1541-W1541-6</f>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269"/>
        <v>0.67799999999999994</v>
      </c>
      <c r="AN1541" s="42">
        <v>0.32200000000000001</v>
      </c>
      <c r="AO1541" s="41">
        <v>1</v>
      </c>
      <c r="AP1541" s="17">
        <v>0</v>
      </c>
      <c r="AQ1541" s="38">
        <f t="shared" si="270"/>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v>0</v>
      </c>
      <c r="BU1541" s="17">
        <v>0</v>
      </c>
      <c r="BV1541">
        <v>0</v>
      </c>
      <c r="BW1541">
        <v>0</v>
      </c>
      <c r="BX1541">
        <v>0</v>
      </c>
      <c r="BY1541" s="17">
        <v>1</v>
      </c>
      <c r="BZ1541">
        <v>0</v>
      </c>
      <c r="CA1541">
        <v>0</v>
      </c>
      <c r="CB1541">
        <v>0</v>
      </c>
      <c r="CC1541">
        <v>0</v>
      </c>
      <c r="CD1541" s="17">
        <v>0</v>
      </c>
      <c r="CE1541">
        <v>0</v>
      </c>
      <c r="CF1541">
        <v>0</v>
      </c>
      <c r="CG1541">
        <v>1</v>
      </c>
      <c r="CH1541">
        <v>1</v>
      </c>
      <c r="CI1541">
        <v>0</v>
      </c>
      <c r="CJ1541">
        <v>0</v>
      </c>
      <c r="CK1541">
        <v>1</v>
      </c>
      <c r="CL1541">
        <v>0</v>
      </c>
      <c r="CM1541">
        <v>0</v>
      </c>
      <c r="CN1541">
        <v>0</v>
      </c>
      <c r="CO1541">
        <v>1</v>
      </c>
      <c r="CP1541" s="17">
        <v>0</v>
      </c>
      <c r="CQ1541">
        <v>1.02</v>
      </c>
      <c r="CR1541">
        <v>80</v>
      </c>
      <c r="CS1541">
        <v>1</v>
      </c>
      <c r="CT1541">
        <v>0</v>
      </c>
      <c r="CU1541">
        <v>32</v>
      </c>
      <c r="DA1541" s="33" t="s">
        <v>85</v>
      </c>
    </row>
    <row r="1542" spans="1:105" x14ac:dyDescent="0.25">
      <c r="A1542">
        <v>1541</v>
      </c>
      <c r="B1542">
        <v>97</v>
      </c>
      <c r="C1542" s="24" t="s">
        <v>4239</v>
      </c>
      <c r="D1542" s="12">
        <v>6.1543947367277196</v>
      </c>
      <c r="E1542" s="13">
        <v>0.17685042346918739</v>
      </c>
      <c r="F1542" s="7">
        <v>34.799999999999997</v>
      </c>
      <c r="G1542" s="7">
        <f t="shared" si="271"/>
        <v>5.977544313258532</v>
      </c>
      <c r="H1542" s="15">
        <f t="shared" si="272"/>
        <v>6.3312451601969073</v>
      </c>
      <c r="I1542" s="11">
        <f>IFERROR(F1542/SQRT(F1542^2+U1542), "X")</f>
        <v>0.2553579826748042</v>
      </c>
      <c r="J1542" s="32">
        <f>IFERROR(SQRT((1-I1542^2)/U1542), "X")</f>
        <v>7.3378730653679367E-3</v>
      </c>
      <c r="K1542" s="32">
        <f t="shared" si="273"/>
        <v>136.27927208493594</v>
      </c>
      <c r="L1542" s="8">
        <v>0</v>
      </c>
      <c r="M1542" s="9">
        <v>1</v>
      </c>
      <c r="N1542" s="8">
        <v>0</v>
      </c>
      <c r="O1542" s="9">
        <v>0</v>
      </c>
      <c r="P1542" s="9">
        <v>1</v>
      </c>
      <c r="Q1542" s="9">
        <v>0</v>
      </c>
      <c r="R1542" s="9">
        <v>0</v>
      </c>
      <c r="S1542" s="8">
        <v>17383</v>
      </c>
      <c r="T1542" s="9">
        <v>21</v>
      </c>
      <c r="U1542" s="9">
        <f t="shared" si="274"/>
        <v>17361</v>
      </c>
      <c r="V1542" s="9">
        <f>COUNTIF(B:B,B1542)</f>
        <v>20</v>
      </c>
      <c r="W1542" s="7">
        <v>17</v>
      </c>
      <c r="X1542" s="7">
        <f>BM1542-W1542-6</f>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269"/>
        <v>0.61399999999999999</v>
      </c>
      <c r="AN1542" s="42">
        <v>0.38600000000000001</v>
      </c>
      <c r="AO1542" s="41">
        <v>1</v>
      </c>
      <c r="AP1542" s="17">
        <v>0</v>
      </c>
      <c r="AQ1542" s="38">
        <f t="shared" si="270"/>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v>0</v>
      </c>
      <c r="BU1542" s="17">
        <v>0</v>
      </c>
      <c r="BV1542">
        <v>0</v>
      </c>
      <c r="BW1542">
        <v>0</v>
      </c>
      <c r="BX1542">
        <v>0</v>
      </c>
      <c r="BY1542" s="17">
        <v>1</v>
      </c>
      <c r="BZ1542">
        <v>0</v>
      </c>
      <c r="CA1542">
        <v>0</v>
      </c>
      <c r="CB1542">
        <v>0</v>
      </c>
      <c r="CC1542">
        <v>0</v>
      </c>
      <c r="CD1542" s="17">
        <v>0</v>
      </c>
      <c r="CE1542">
        <v>0</v>
      </c>
      <c r="CF1542">
        <v>0</v>
      </c>
      <c r="CG1542">
        <v>1</v>
      </c>
      <c r="CH1542">
        <v>1</v>
      </c>
      <c r="CI1542">
        <v>0</v>
      </c>
      <c r="CJ1542">
        <v>0</v>
      </c>
      <c r="CK1542">
        <v>1</v>
      </c>
      <c r="CL1542">
        <v>0</v>
      </c>
      <c r="CM1542">
        <v>0</v>
      </c>
      <c r="CN1542">
        <v>0</v>
      </c>
      <c r="CO1542">
        <v>1</v>
      </c>
      <c r="CP1542" s="17">
        <v>0</v>
      </c>
      <c r="CQ1542">
        <v>1.02</v>
      </c>
      <c r="CR1542">
        <v>80</v>
      </c>
      <c r="CS1542">
        <v>1</v>
      </c>
      <c r="CT1542">
        <v>0</v>
      </c>
      <c r="CU1542">
        <v>32</v>
      </c>
      <c r="DA1542" s="33" t="s">
        <v>85</v>
      </c>
    </row>
    <row r="1543" spans="1:105" x14ac:dyDescent="0.25">
      <c r="A1543">
        <v>1542</v>
      </c>
      <c r="B1543">
        <v>97</v>
      </c>
      <c r="C1543" s="24" t="s">
        <v>4239</v>
      </c>
      <c r="D1543" s="12">
        <v>8.5337963812986963</v>
      </c>
      <c r="E1543" s="13">
        <v>0.1686521023972074</v>
      </c>
      <c r="F1543" s="7">
        <v>50.6</v>
      </c>
      <c r="G1543" s="7">
        <f t="shared" si="271"/>
        <v>8.3651442789014894</v>
      </c>
      <c r="H1543" s="15">
        <f t="shared" si="272"/>
        <v>8.7024484836959033</v>
      </c>
      <c r="I1543" s="11">
        <f>IFERROR(F1543/SQRT(F1543^2+U1543), "X")</f>
        <v>0.34599667636353343</v>
      </c>
      <c r="J1543" s="32">
        <f>IFERROR(SQRT((1-I1543^2)/U1543), "X")</f>
        <v>6.8378789795164709E-3</v>
      </c>
      <c r="K1543" s="32">
        <f t="shared" si="273"/>
        <v>146.24417937135141</v>
      </c>
      <c r="L1543" s="8">
        <v>0</v>
      </c>
      <c r="M1543" s="9">
        <v>1</v>
      </c>
      <c r="N1543" s="8">
        <v>0</v>
      </c>
      <c r="O1543" s="9">
        <v>0</v>
      </c>
      <c r="P1543" s="9">
        <v>1</v>
      </c>
      <c r="Q1543" s="9">
        <v>0</v>
      </c>
      <c r="R1543" s="9">
        <v>0</v>
      </c>
      <c r="S1543" s="8">
        <v>18849</v>
      </c>
      <c r="T1543" s="9">
        <v>21</v>
      </c>
      <c r="U1543" s="9">
        <f t="shared" si="274"/>
        <v>18827</v>
      </c>
      <c r="V1543" s="9">
        <f>COUNTIF(B:B,B1543)</f>
        <v>20</v>
      </c>
      <c r="W1543" s="7">
        <v>17</v>
      </c>
      <c r="X1543" s="7">
        <f>BM1543-W1543-6</f>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269"/>
        <v>0.55600000000000005</v>
      </c>
      <c r="AN1543" s="42">
        <v>0.44400000000000001</v>
      </c>
      <c r="AO1543" s="41">
        <v>1</v>
      </c>
      <c r="AP1543" s="17">
        <v>0</v>
      </c>
      <c r="AQ1543" s="38">
        <f t="shared" si="270"/>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v>0</v>
      </c>
      <c r="BU1543" s="17">
        <v>0</v>
      </c>
      <c r="BV1543">
        <v>0</v>
      </c>
      <c r="BW1543">
        <v>0</v>
      </c>
      <c r="BX1543">
        <v>0</v>
      </c>
      <c r="BY1543" s="17">
        <v>1</v>
      </c>
      <c r="BZ1543">
        <v>0</v>
      </c>
      <c r="CA1543">
        <v>0</v>
      </c>
      <c r="CB1543">
        <v>0</v>
      </c>
      <c r="CC1543">
        <v>0</v>
      </c>
      <c r="CD1543" s="17">
        <v>0</v>
      </c>
      <c r="CE1543">
        <v>0</v>
      </c>
      <c r="CF1543">
        <v>0</v>
      </c>
      <c r="CG1543">
        <v>1</v>
      </c>
      <c r="CH1543">
        <v>1</v>
      </c>
      <c r="CI1543">
        <v>0</v>
      </c>
      <c r="CJ1543">
        <v>0</v>
      </c>
      <c r="CK1543">
        <v>1</v>
      </c>
      <c r="CL1543">
        <v>0</v>
      </c>
      <c r="CM1543">
        <v>0</v>
      </c>
      <c r="CN1543">
        <v>0</v>
      </c>
      <c r="CO1543">
        <v>1</v>
      </c>
      <c r="CP1543" s="17">
        <v>0</v>
      </c>
      <c r="CQ1543">
        <v>1.02</v>
      </c>
      <c r="CR1543">
        <v>80</v>
      </c>
      <c r="CS1543">
        <v>1</v>
      </c>
      <c r="CT1543">
        <v>0</v>
      </c>
      <c r="CU1543">
        <v>32</v>
      </c>
      <c r="DA1543" s="33" t="s">
        <v>85</v>
      </c>
    </row>
    <row r="1544" spans="1:105" x14ac:dyDescent="0.25">
      <c r="A1544">
        <v>1543</v>
      </c>
      <c r="B1544">
        <v>97</v>
      </c>
      <c r="C1544" s="24" t="s">
        <v>4239</v>
      </c>
      <c r="D1544" s="12">
        <v>9.8148273784176787</v>
      </c>
      <c r="E1544" s="13">
        <v>0.23016345611029729</v>
      </c>
      <c r="F1544" s="7">
        <v>42.642857142857139</v>
      </c>
      <c r="G1544" s="7">
        <f t="shared" si="271"/>
        <v>9.5846639223073815</v>
      </c>
      <c r="H1544" s="15">
        <f t="shared" si="272"/>
        <v>10.044990834527976</v>
      </c>
      <c r="I1544" s="11">
        <f>IFERROR(F1544/SQRT(F1544^2+U1544), "X")</f>
        <v>0.34092023238623392</v>
      </c>
      <c r="J1544" s="32">
        <f>IFERROR(SQRT((1-I1544^2)/U1544), "X")</f>
        <v>7.9947793189401595E-3</v>
      </c>
      <c r="K1544" s="32">
        <f t="shared" si="273"/>
        <v>125.08162640974142</v>
      </c>
      <c r="L1544" s="8">
        <v>0</v>
      </c>
      <c r="M1544" s="9">
        <v>1</v>
      </c>
      <c r="N1544" s="8">
        <v>0</v>
      </c>
      <c r="O1544" s="9">
        <v>0</v>
      </c>
      <c r="P1544" s="9">
        <v>1</v>
      </c>
      <c r="Q1544" s="9">
        <v>0</v>
      </c>
      <c r="R1544" s="9">
        <v>0</v>
      </c>
      <c r="S1544" s="8">
        <v>13849</v>
      </c>
      <c r="T1544" s="9">
        <v>21</v>
      </c>
      <c r="U1544" s="9">
        <f t="shared" si="274"/>
        <v>13827</v>
      </c>
      <c r="V1544" s="9">
        <f>COUNTIF(B:B,B1544)</f>
        <v>20</v>
      </c>
      <c r="W1544" s="7">
        <v>17</v>
      </c>
      <c r="X1544" s="7">
        <f>BM1544-W1544-6</f>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269"/>
        <v>0.46899999999999997</v>
      </c>
      <c r="AN1544" s="42">
        <v>0.53100000000000003</v>
      </c>
      <c r="AO1544" s="41">
        <v>1</v>
      </c>
      <c r="AP1544" s="17">
        <v>0</v>
      </c>
      <c r="AQ1544" s="38">
        <f t="shared" si="270"/>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v>0</v>
      </c>
      <c r="BU1544" s="17">
        <v>0</v>
      </c>
      <c r="BV1544">
        <v>0</v>
      </c>
      <c r="BW1544">
        <v>0</v>
      </c>
      <c r="BX1544">
        <v>0</v>
      </c>
      <c r="BY1544" s="17">
        <v>1</v>
      </c>
      <c r="BZ1544">
        <v>0</v>
      </c>
      <c r="CA1544">
        <v>0</v>
      </c>
      <c r="CB1544">
        <v>0</v>
      </c>
      <c r="CC1544">
        <v>0</v>
      </c>
      <c r="CD1544" s="17">
        <v>0</v>
      </c>
      <c r="CE1544">
        <v>0</v>
      </c>
      <c r="CF1544">
        <v>0</v>
      </c>
      <c r="CG1544">
        <v>1</v>
      </c>
      <c r="CH1544">
        <v>1</v>
      </c>
      <c r="CI1544">
        <v>0</v>
      </c>
      <c r="CJ1544">
        <v>0</v>
      </c>
      <c r="CK1544">
        <v>1</v>
      </c>
      <c r="CL1544">
        <v>0</v>
      </c>
      <c r="CM1544">
        <v>0</v>
      </c>
      <c r="CN1544">
        <v>0</v>
      </c>
      <c r="CO1544">
        <v>1</v>
      </c>
      <c r="CP1544" s="17">
        <v>0</v>
      </c>
      <c r="CQ1544">
        <v>1.02</v>
      </c>
      <c r="CR1544">
        <v>80</v>
      </c>
      <c r="CS1544">
        <v>1</v>
      </c>
      <c r="CT1544">
        <v>0</v>
      </c>
      <c r="CU1544">
        <v>32</v>
      </c>
      <c r="DA1544" s="33" t="s">
        <v>85</v>
      </c>
    </row>
    <row r="1545" spans="1:105" x14ac:dyDescent="0.25">
      <c r="A1545">
        <v>1544</v>
      </c>
      <c r="B1545">
        <v>97</v>
      </c>
      <c r="C1545" s="24" t="s">
        <v>4239</v>
      </c>
      <c r="D1545" s="12">
        <v>10.534229649286941</v>
      </c>
      <c r="E1545" s="13">
        <v>0.1944780858329897</v>
      </c>
      <c r="F1545" s="7">
        <v>54.166666666666657</v>
      </c>
      <c r="G1545" s="7">
        <f t="shared" si="271"/>
        <v>10.339751563453952</v>
      </c>
      <c r="H1545" s="15">
        <f t="shared" si="272"/>
        <v>10.728707735119929</v>
      </c>
      <c r="I1545" s="11">
        <f>IFERROR(F1545/SQRT(F1545^2+U1545), "X")</f>
        <v>0.3484628096536489</v>
      </c>
      <c r="J1545" s="32">
        <f>IFERROR(SQRT((1-I1545^2)/U1545), "X")</f>
        <v>6.4331595628365967E-3</v>
      </c>
      <c r="K1545" s="32">
        <f t="shared" si="273"/>
        <v>155.44461321569744</v>
      </c>
      <c r="L1545" s="8">
        <v>0</v>
      </c>
      <c r="M1545" s="9">
        <v>1</v>
      </c>
      <c r="N1545" s="8">
        <v>0</v>
      </c>
      <c r="O1545" s="9">
        <v>0</v>
      </c>
      <c r="P1545" s="9">
        <v>1</v>
      </c>
      <c r="Q1545" s="9">
        <v>0</v>
      </c>
      <c r="R1545" s="9">
        <v>0</v>
      </c>
      <c r="S1545" s="8">
        <v>21251</v>
      </c>
      <c r="T1545" s="9">
        <v>21</v>
      </c>
      <c r="U1545" s="9">
        <f t="shared" si="274"/>
        <v>21229</v>
      </c>
      <c r="V1545" s="9">
        <f>COUNTIF(B:B,B1545)</f>
        <v>20</v>
      </c>
      <c r="W1545" s="7">
        <v>17</v>
      </c>
      <c r="X1545" s="7">
        <f>BM1545-W1545-6</f>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269"/>
        <v>0.39900000000000002</v>
      </c>
      <c r="AN1545" s="42">
        <v>0.60099999999999998</v>
      </c>
      <c r="AO1545" s="41">
        <v>1</v>
      </c>
      <c r="AP1545" s="17">
        <v>0</v>
      </c>
      <c r="AQ1545" s="38">
        <f t="shared" si="270"/>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v>0</v>
      </c>
      <c r="BU1545" s="17">
        <v>0</v>
      </c>
      <c r="BV1545">
        <v>0</v>
      </c>
      <c r="BW1545">
        <v>0</v>
      </c>
      <c r="BX1545">
        <v>0</v>
      </c>
      <c r="BY1545" s="17">
        <v>1</v>
      </c>
      <c r="BZ1545">
        <v>0</v>
      </c>
      <c r="CA1545">
        <v>0</v>
      </c>
      <c r="CB1545">
        <v>0</v>
      </c>
      <c r="CC1545">
        <v>0</v>
      </c>
      <c r="CD1545" s="17">
        <v>0</v>
      </c>
      <c r="CE1545">
        <v>0</v>
      </c>
      <c r="CF1545">
        <v>0</v>
      </c>
      <c r="CG1545">
        <v>1</v>
      </c>
      <c r="CH1545">
        <v>1</v>
      </c>
      <c r="CI1545">
        <v>0</v>
      </c>
      <c r="CJ1545">
        <v>0</v>
      </c>
      <c r="CK1545">
        <v>1</v>
      </c>
      <c r="CL1545">
        <v>0</v>
      </c>
      <c r="CM1545">
        <v>0</v>
      </c>
      <c r="CN1545">
        <v>0</v>
      </c>
      <c r="CO1545">
        <v>1</v>
      </c>
      <c r="CP1545" s="17">
        <v>0</v>
      </c>
      <c r="CQ1545">
        <v>1.02</v>
      </c>
      <c r="CR1545">
        <v>80</v>
      </c>
      <c r="CS1545">
        <v>1</v>
      </c>
      <c r="CT1545">
        <v>0</v>
      </c>
      <c r="CU1545">
        <v>32</v>
      </c>
      <c r="DA1545" s="33" t="s">
        <v>85</v>
      </c>
    </row>
    <row r="1546" spans="1:105" x14ac:dyDescent="0.25">
      <c r="A1546">
        <v>1545</v>
      </c>
      <c r="B1546">
        <v>97</v>
      </c>
      <c r="C1546" s="24" t="s">
        <v>4239</v>
      </c>
      <c r="D1546" s="12">
        <v>6.5917731595733553</v>
      </c>
      <c r="E1546" s="13">
        <v>0.17531311594609991</v>
      </c>
      <c r="F1546" s="7">
        <v>37.6</v>
      </c>
      <c r="G1546" s="7">
        <f t="shared" si="271"/>
        <v>6.4164600436272554</v>
      </c>
      <c r="H1546" s="15">
        <f t="shared" si="272"/>
        <v>6.7670862755194552</v>
      </c>
      <c r="I1546" s="11">
        <f>IFERROR(F1546/SQRT(F1546^2+U1546), "X")</f>
        <v>0.30581479048311855</v>
      </c>
      <c r="J1546" s="32">
        <f>IFERROR(SQRT((1-I1546^2)/U1546), "X")</f>
        <v>8.1333720873169833E-3</v>
      </c>
      <c r="K1546" s="32">
        <f t="shared" si="273"/>
        <v>122.95023383466986</v>
      </c>
      <c r="L1546" s="8">
        <v>0</v>
      </c>
      <c r="M1546" s="9">
        <v>1</v>
      </c>
      <c r="N1546" s="8">
        <v>0</v>
      </c>
      <c r="O1546" s="9">
        <v>0</v>
      </c>
      <c r="P1546" s="9">
        <v>1</v>
      </c>
      <c r="Q1546" s="9">
        <v>0</v>
      </c>
      <c r="R1546" s="9">
        <v>0</v>
      </c>
      <c r="S1546" s="8">
        <v>13725</v>
      </c>
      <c r="T1546" s="9">
        <v>21</v>
      </c>
      <c r="U1546" s="9">
        <f t="shared" si="274"/>
        <v>13703</v>
      </c>
      <c r="V1546" s="9">
        <f>COUNTIF(B:B,B1546)</f>
        <v>20</v>
      </c>
      <c r="W1546" s="7">
        <v>17</v>
      </c>
      <c r="X1546" s="7">
        <f>BM1546-W1546-6</f>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269"/>
        <v>0.67799999999999994</v>
      </c>
      <c r="AN1546" s="42">
        <v>0.32200000000000001</v>
      </c>
      <c r="AO1546" s="41">
        <v>1</v>
      </c>
      <c r="AP1546" s="17">
        <v>0</v>
      </c>
      <c r="AQ1546" s="38">
        <f t="shared" si="270"/>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v>0</v>
      </c>
      <c r="BU1546" s="17">
        <v>0</v>
      </c>
      <c r="BV1546">
        <v>0</v>
      </c>
      <c r="BW1546">
        <v>0</v>
      </c>
      <c r="BX1546">
        <v>0</v>
      </c>
      <c r="BY1546" s="17">
        <v>1</v>
      </c>
      <c r="BZ1546">
        <v>0</v>
      </c>
      <c r="CA1546">
        <v>0</v>
      </c>
      <c r="CB1546">
        <v>0</v>
      </c>
      <c r="CC1546">
        <v>0</v>
      </c>
      <c r="CD1546" s="17">
        <v>0</v>
      </c>
      <c r="CE1546">
        <v>0</v>
      </c>
      <c r="CF1546">
        <v>0</v>
      </c>
      <c r="CG1546">
        <v>1</v>
      </c>
      <c r="CH1546">
        <v>1</v>
      </c>
      <c r="CI1546">
        <v>0</v>
      </c>
      <c r="CJ1546">
        <v>0</v>
      </c>
      <c r="CK1546">
        <v>1</v>
      </c>
      <c r="CL1546">
        <v>0</v>
      </c>
      <c r="CM1546">
        <v>0</v>
      </c>
      <c r="CN1546">
        <v>0</v>
      </c>
      <c r="CO1546">
        <v>1</v>
      </c>
      <c r="CP1546" s="17">
        <v>0</v>
      </c>
      <c r="CQ1546">
        <v>1.02</v>
      </c>
      <c r="CR1546">
        <v>80</v>
      </c>
      <c r="CS1546">
        <v>1</v>
      </c>
      <c r="CT1546">
        <v>0</v>
      </c>
      <c r="CU1546">
        <v>32</v>
      </c>
      <c r="DA1546" s="33" t="s">
        <v>85</v>
      </c>
    </row>
    <row r="1547" spans="1:105" x14ac:dyDescent="0.25">
      <c r="A1547">
        <v>1546</v>
      </c>
      <c r="B1547">
        <v>97</v>
      </c>
      <c r="C1547" s="24" t="s">
        <v>4239</v>
      </c>
      <c r="D1547" s="12">
        <v>6.0280952775362504</v>
      </c>
      <c r="E1547" s="13">
        <v>0.15956722793478301</v>
      </c>
      <c r="F1547" s="7">
        <v>37.777777777777793</v>
      </c>
      <c r="G1547" s="7">
        <f t="shared" si="271"/>
        <v>5.8685280496014673</v>
      </c>
      <c r="H1547" s="15">
        <f t="shared" si="272"/>
        <v>6.1876625054710335</v>
      </c>
      <c r="I1547" s="11">
        <f>IFERROR(F1547/SQRT(F1547^2+U1547), "X")</f>
        <v>0.27560955945714405</v>
      </c>
      <c r="J1547" s="32">
        <f>IFERROR(SQRT((1-I1547^2)/U1547), "X")</f>
        <v>7.2955471621008695E-3</v>
      </c>
      <c r="K1547" s="32">
        <f t="shared" si="273"/>
        <v>137.06991097183641</v>
      </c>
      <c r="L1547" s="8">
        <v>0</v>
      </c>
      <c r="M1547" s="9">
        <v>1</v>
      </c>
      <c r="N1547" s="8">
        <v>0</v>
      </c>
      <c r="O1547" s="9">
        <v>0</v>
      </c>
      <c r="P1547" s="9">
        <v>1</v>
      </c>
      <c r="Q1547" s="9">
        <v>0</v>
      </c>
      <c r="R1547" s="9">
        <v>0</v>
      </c>
      <c r="S1547" s="8">
        <v>17383</v>
      </c>
      <c r="T1547" s="9">
        <v>21</v>
      </c>
      <c r="U1547" s="9">
        <f t="shared" si="274"/>
        <v>17361</v>
      </c>
      <c r="V1547" s="9">
        <f>COUNTIF(B:B,B1547)</f>
        <v>20</v>
      </c>
      <c r="W1547" s="7">
        <v>17</v>
      </c>
      <c r="X1547" s="7">
        <f>BM1547-W1547-6</f>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269"/>
        <v>0.61399999999999999</v>
      </c>
      <c r="AN1547" s="42">
        <v>0.38600000000000001</v>
      </c>
      <c r="AO1547" s="41">
        <v>1</v>
      </c>
      <c r="AP1547" s="17">
        <v>0</v>
      </c>
      <c r="AQ1547" s="38">
        <f t="shared" si="270"/>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v>0</v>
      </c>
      <c r="BU1547" s="17">
        <v>0</v>
      </c>
      <c r="BV1547">
        <v>0</v>
      </c>
      <c r="BW1547">
        <v>0</v>
      </c>
      <c r="BX1547">
        <v>0</v>
      </c>
      <c r="BY1547" s="17">
        <v>1</v>
      </c>
      <c r="BZ1547">
        <v>0</v>
      </c>
      <c r="CA1547">
        <v>0</v>
      </c>
      <c r="CB1547">
        <v>0</v>
      </c>
      <c r="CC1547">
        <v>0</v>
      </c>
      <c r="CD1547" s="17">
        <v>0</v>
      </c>
      <c r="CE1547">
        <v>0</v>
      </c>
      <c r="CF1547">
        <v>0</v>
      </c>
      <c r="CG1547">
        <v>1</v>
      </c>
      <c r="CH1547">
        <v>1</v>
      </c>
      <c r="CI1547">
        <v>0</v>
      </c>
      <c r="CJ1547">
        <v>0</v>
      </c>
      <c r="CK1547">
        <v>1</v>
      </c>
      <c r="CL1547">
        <v>0</v>
      </c>
      <c r="CM1547">
        <v>0</v>
      </c>
      <c r="CN1547">
        <v>0</v>
      </c>
      <c r="CO1547">
        <v>1</v>
      </c>
      <c r="CP1547" s="17">
        <v>0</v>
      </c>
      <c r="CQ1547">
        <v>1.02</v>
      </c>
      <c r="CR1547">
        <v>80</v>
      </c>
      <c r="CS1547">
        <v>1</v>
      </c>
      <c r="CT1547">
        <v>0</v>
      </c>
      <c r="CU1547">
        <v>32</v>
      </c>
      <c r="DA1547" s="33" t="s">
        <v>85</v>
      </c>
    </row>
    <row r="1548" spans="1:105" x14ac:dyDescent="0.25">
      <c r="A1548">
        <v>1547</v>
      </c>
      <c r="B1548">
        <v>97</v>
      </c>
      <c r="C1548" s="24" t="s">
        <v>4239</v>
      </c>
      <c r="D1548" s="12">
        <v>8.4037635041231731</v>
      </c>
      <c r="E1548" s="13">
        <v>0.16908980893607989</v>
      </c>
      <c r="F1548" s="7">
        <v>49.7</v>
      </c>
      <c r="G1548" s="7">
        <f t="shared" si="271"/>
        <v>8.2346736951870927</v>
      </c>
      <c r="H1548" s="15">
        <f t="shared" si="272"/>
        <v>8.5728533130592535</v>
      </c>
      <c r="I1548" s="11">
        <f>IFERROR(F1548/SQRT(F1548^2+U1548), "X")</f>
        <v>0.34056205332480521</v>
      </c>
      <c r="J1548" s="32">
        <f>IFERROR(SQRT((1-I1548^2)/U1548), "X")</f>
        <v>6.8523551976821979E-3</v>
      </c>
      <c r="K1548" s="32">
        <f t="shared" si="273"/>
        <v>145.93522535700558</v>
      </c>
      <c r="L1548" s="8">
        <v>0</v>
      </c>
      <c r="M1548" s="9">
        <v>1</v>
      </c>
      <c r="N1548" s="8">
        <v>0</v>
      </c>
      <c r="O1548" s="9">
        <v>0</v>
      </c>
      <c r="P1548" s="9">
        <v>1</v>
      </c>
      <c r="Q1548" s="9">
        <v>0</v>
      </c>
      <c r="R1548" s="9">
        <v>0</v>
      </c>
      <c r="S1548" s="8">
        <v>18849</v>
      </c>
      <c r="T1548" s="9">
        <v>21</v>
      </c>
      <c r="U1548" s="9">
        <f t="shared" si="274"/>
        <v>18827</v>
      </c>
      <c r="V1548" s="9">
        <f>COUNTIF(B:B,B1548)</f>
        <v>20</v>
      </c>
      <c r="W1548" s="7">
        <v>17</v>
      </c>
      <c r="X1548" s="7">
        <f>BM1548-W1548-6</f>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269"/>
        <v>0.55600000000000005</v>
      </c>
      <c r="AN1548" s="42">
        <v>0.44400000000000001</v>
      </c>
      <c r="AO1548" s="41">
        <v>1</v>
      </c>
      <c r="AP1548" s="17">
        <v>0</v>
      </c>
      <c r="AQ1548" s="38">
        <f t="shared" si="270"/>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v>0</v>
      </c>
      <c r="BU1548" s="17">
        <v>0</v>
      </c>
      <c r="BV1548">
        <v>0</v>
      </c>
      <c r="BW1548">
        <v>0</v>
      </c>
      <c r="BX1548">
        <v>0</v>
      </c>
      <c r="BY1548" s="17">
        <v>1</v>
      </c>
      <c r="BZ1548">
        <v>0</v>
      </c>
      <c r="CA1548">
        <v>0</v>
      </c>
      <c r="CB1548">
        <v>0</v>
      </c>
      <c r="CC1548">
        <v>0</v>
      </c>
      <c r="CD1548" s="17">
        <v>0</v>
      </c>
      <c r="CE1548">
        <v>0</v>
      </c>
      <c r="CF1548">
        <v>0</v>
      </c>
      <c r="CG1548">
        <v>1</v>
      </c>
      <c r="CH1548">
        <v>1</v>
      </c>
      <c r="CI1548">
        <v>0</v>
      </c>
      <c r="CJ1548">
        <v>0</v>
      </c>
      <c r="CK1548">
        <v>1</v>
      </c>
      <c r="CL1548">
        <v>0</v>
      </c>
      <c r="CM1548">
        <v>0</v>
      </c>
      <c r="CN1548">
        <v>0</v>
      </c>
      <c r="CO1548">
        <v>1</v>
      </c>
      <c r="CP1548" s="17">
        <v>0</v>
      </c>
      <c r="CQ1548">
        <v>1.02</v>
      </c>
      <c r="CR1548">
        <v>80</v>
      </c>
      <c r="CS1548">
        <v>1</v>
      </c>
      <c r="CT1548">
        <v>0</v>
      </c>
      <c r="CU1548">
        <v>32</v>
      </c>
      <c r="DA1548" s="33" t="s">
        <v>85</v>
      </c>
    </row>
    <row r="1549" spans="1:105" x14ac:dyDescent="0.25">
      <c r="A1549">
        <v>1548</v>
      </c>
      <c r="B1549">
        <v>97</v>
      </c>
      <c r="C1549" s="24" t="s">
        <v>4239</v>
      </c>
      <c r="D1549" s="12">
        <v>9.5938979837850944</v>
      </c>
      <c r="E1549" s="13">
        <v>0.21466553147884029</v>
      </c>
      <c r="F1549" s="7">
        <v>44.692307692307693</v>
      </c>
      <c r="G1549" s="7">
        <f t="shared" si="271"/>
        <v>9.3792324523062547</v>
      </c>
      <c r="H1549" s="15">
        <f t="shared" si="272"/>
        <v>9.8085635152639341</v>
      </c>
      <c r="I1549" s="11">
        <f>IFERROR(F1549/SQRT(F1549^2+U1549), "X")</f>
        <v>0.355278659460949</v>
      </c>
      <c r="J1549" s="32">
        <f>IFERROR(SQRT((1-I1549^2)/U1549), "X")</f>
        <v>7.9494364423276023E-3</v>
      </c>
      <c r="K1549" s="32">
        <f t="shared" si="273"/>
        <v>125.7950808532031</v>
      </c>
      <c r="L1549" s="8">
        <v>0</v>
      </c>
      <c r="M1549" s="9">
        <v>1</v>
      </c>
      <c r="N1549" s="8">
        <v>0</v>
      </c>
      <c r="O1549" s="9">
        <v>0</v>
      </c>
      <c r="P1549" s="9">
        <v>1</v>
      </c>
      <c r="Q1549" s="9">
        <v>0</v>
      </c>
      <c r="R1549" s="9">
        <v>0</v>
      </c>
      <c r="S1549" s="8">
        <v>13849</v>
      </c>
      <c r="T1549" s="9">
        <v>21</v>
      </c>
      <c r="U1549" s="9">
        <f t="shared" si="274"/>
        <v>13827</v>
      </c>
      <c r="V1549" s="9">
        <f>COUNTIF(B:B,B1549)</f>
        <v>20</v>
      </c>
      <c r="W1549" s="7">
        <v>17</v>
      </c>
      <c r="X1549" s="7">
        <f>BM1549-W1549-6</f>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269"/>
        <v>0.46899999999999997</v>
      </c>
      <c r="AN1549" s="42">
        <v>0.53100000000000003</v>
      </c>
      <c r="AO1549" s="41">
        <v>1</v>
      </c>
      <c r="AP1549" s="17">
        <v>0</v>
      </c>
      <c r="AQ1549" s="38">
        <f t="shared" si="270"/>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v>0</v>
      </c>
      <c r="BU1549" s="17">
        <v>0</v>
      </c>
      <c r="BV1549">
        <v>0</v>
      </c>
      <c r="BW1549">
        <v>0</v>
      </c>
      <c r="BX1549">
        <v>0</v>
      </c>
      <c r="BY1549" s="17">
        <v>1</v>
      </c>
      <c r="BZ1549">
        <v>0</v>
      </c>
      <c r="CA1549">
        <v>0</v>
      </c>
      <c r="CB1549">
        <v>0</v>
      </c>
      <c r="CC1549">
        <v>0</v>
      </c>
      <c r="CD1549" s="17">
        <v>0</v>
      </c>
      <c r="CE1549">
        <v>0</v>
      </c>
      <c r="CF1549">
        <v>0</v>
      </c>
      <c r="CG1549">
        <v>1</v>
      </c>
      <c r="CH1549">
        <v>1</v>
      </c>
      <c r="CI1549">
        <v>0</v>
      </c>
      <c r="CJ1549">
        <v>0</v>
      </c>
      <c r="CK1549">
        <v>1</v>
      </c>
      <c r="CL1549">
        <v>0</v>
      </c>
      <c r="CM1549">
        <v>0</v>
      </c>
      <c r="CN1549">
        <v>0</v>
      </c>
      <c r="CO1549">
        <v>1</v>
      </c>
      <c r="CP1549" s="17">
        <v>0</v>
      </c>
      <c r="CQ1549">
        <v>1.02</v>
      </c>
      <c r="CR1549">
        <v>80</v>
      </c>
      <c r="CS1549">
        <v>1</v>
      </c>
      <c r="CT1549">
        <v>0</v>
      </c>
      <c r="CU1549">
        <v>32</v>
      </c>
      <c r="DA1549" s="33" t="s">
        <v>85</v>
      </c>
    </row>
    <row r="1550" spans="1:105" x14ac:dyDescent="0.25">
      <c r="A1550">
        <v>1549</v>
      </c>
      <c r="B1550">
        <v>97</v>
      </c>
      <c r="C1550" s="24" t="s">
        <v>4239</v>
      </c>
      <c r="D1550" s="12">
        <v>10.372982821504889</v>
      </c>
      <c r="E1550" s="13">
        <v>0.19510312516937109</v>
      </c>
      <c r="F1550" s="7">
        <v>53.166666666666657</v>
      </c>
      <c r="G1550" s="7">
        <f t="shared" si="271"/>
        <v>10.177879696335518</v>
      </c>
      <c r="H1550" s="15">
        <f t="shared" si="272"/>
        <v>10.568085946674261</v>
      </c>
      <c r="I1550" s="11">
        <f>IFERROR(F1550/SQRT(F1550^2+U1550), "X")</f>
        <v>0.34279184640815874</v>
      </c>
      <c r="J1550" s="32">
        <f>IFERROR(SQRT((1-I1550^2)/U1550), "X")</f>
        <v>6.447495543727126E-3</v>
      </c>
      <c r="K1550" s="32">
        <f t="shared" si="273"/>
        <v>155.0989827318169</v>
      </c>
      <c r="L1550" s="8">
        <v>0</v>
      </c>
      <c r="M1550" s="9">
        <v>1</v>
      </c>
      <c r="N1550" s="8">
        <v>0</v>
      </c>
      <c r="O1550" s="9">
        <v>0</v>
      </c>
      <c r="P1550" s="9">
        <v>1</v>
      </c>
      <c r="Q1550" s="9">
        <v>0</v>
      </c>
      <c r="R1550" s="9">
        <v>0</v>
      </c>
      <c r="S1550" s="8">
        <v>21251</v>
      </c>
      <c r="T1550" s="9">
        <v>21</v>
      </c>
      <c r="U1550" s="9">
        <f t="shared" si="274"/>
        <v>21229</v>
      </c>
      <c r="V1550" s="9">
        <f>COUNTIF(B:B,B1550)</f>
        <v>20</v>
      </c>
      <c r="W1550" s="7">
        <v>17</v>
      </c>
      <c r="X1550" s="7">
        <f>BM1550-W1550-6</f>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269"/>
        <v>0.39900000000000002</v>
      </c>
      <c r="AN1550" s="42">
        <v>0.60099999999999998</v>
      </c>
      <c r="AO1550" s="41">
        <v>1</v>
      </c>
      <c r="AP1550" s="17">
        <v>0</v>
      </c>
      <c r="AQ1550" s="38">
        <f t="shared" si="270"/>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v>0</v>
      </c>
      <c r="BU1550" s="17">
        <v>0</v>
      </c>
      <c r="BV1550">
        <v>0</v>
      </c>
      <c r="BW1550">
        <v>0</v>
      </c>
      <c r="BX1550">
        <v>0</v>
      </c>
      <c r="BY1550" s="17">
        <v>1</v>
      </c>
      <c r="BZ1550">
        <v>0</v>
      </c>
      <c r="CA1550">
        <v>0</v>
      </c>
      <c r="CB1550">
        <v>0</v>
      </c>
      <c r="CC1550">
        <v>0</v>
      </c>
      <c r="CD1550" s="17">
        <v>0</v>
      </c>
      <c r="CE1550">
        <v>0</v>
      </c>
      <c r="CF1550">
        <v>0</v>
      </c>
      <c r="CG1550">
        <v>1</v>
      </c>
      <c r="CH1550">
        <v>1</v>
      </c>
      <c r="CI1550">
        <v>0</v>
      </c>
      <c r="CJ1550">
        <v>0</v>
      </c>
      <c r="CK1550">
        <v>1</v>
      </c>
      <c r="CL1550">
        <v>0</v>
      </c>
      <c r="CM1550">
        <v>0</v>
      </c>
      <c r="CN1550">
        <v>0</v>
      </c>
      <c r="CO1550">
        <v>1</v>
      </c>
      <c r="CP1550" s="17">
        <v>0</v>
      </c>
      <c r="CQ1550">
        <v>1.02</v>
      </c>
      <c r="CR1550">
        <v>80</v>
      </c>
      <c r="CS1550">
        <v>1</v>
      </c>
      <c r="CT1550">
        <v>0</v>
      </c>
      <c r="CU1550">
        <v>32</v>
      </c>
      <c r="DA1550" s="33" t="s">
        <v>85</v>
      </c>
    </row>
    <row r="1551" spans="1:105" x14ac:dyDescent="0.25">
      <c r="A1551">
        <v>1550</v>
      </c>
      <c r="B1551">
        <v>97</v>
      </c>
      <c r="C1551" s="24" t="s">
        <v>4239</v>
      </c>
      <c r="D1551" s="12">
        <v>6.6536731857242959</v>
      </c>
      <c r="E1551" s="13">
        <v>0.15758699650399649</v>
      </c>
      <c r="F1551" s="7">
        <v>42.222222222222229</v>
      </c>
      <c r="G1551" s="7">
        <f t="shared" si="271"/>
        <v>6.496086189220299</v>
      </c>
      <c r="H1551" s="15">
        <f t="shared" si="272"/>
        <v>6.8112601822282928</v>
      </c>
      <c r="I1551" s="11">
        <f>IFERROR(F1551/SQRT(F1551^2+U1551), "X")</f>
        <v>0.33929342312851685</v>
      </c>
      <c r="J1551" s="32">
        <f>IFERROR(SQRT((1-I1551^2)/U1551), "X")</f>
        <v>8.0358968635701328E-3</v>
      </c>
      <c r="K1551" s="32">
        <f t="shared" si="273"/>
        <v>124.44161703137226</v>
      </c>
      <c r="L1551" s="8">
        <v>0</v>
      </c>
      <c r="M1551" s="9">
        <v>1</v>
      </c>
      <c r="N1551" s="8">
        <v>0</v>
      </c>
      <c r="O1551" s="9">
        <v>0</v>
      </c>
      <c r="P1551" s="9">
        <v>1</v>
      </c>
      <c r="Q1551" s="9">
        <v>0</v>
      </c>
      <c r="R1551" s="9">
        <v>0</v>
      </c>
      <c r="S1551" s="8">
        <v>13725</v>
      </c>
      <c r="T1551" s="9">
        <v>21</v>
      </c>
      <c r="U1551" s="9">
        <f t="shared" si="274"/>
        <v>13703</v>
      </c>
      <c r="V1551" s="9">
        <f>COUNTIF(B:B,B1551)</f>
        <v>20</v>
      </c>
      <c r="W1551" s="7">
        <v>17</v>
      </c>
      <c r="X1551" s="7">
        <f>BM1551-W1551-6</f>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269"/>
        <v>0.67799999999999994</v>
      </c>
      <c r="AN1551" s="42">
        <v>0.32200000000000001</v>
      </c>
      <c r="AO1551" s="41">
        <v>1</v>
      </c>
      <c r="AP1551" s="17">
        <v>0</v>
      </c>
      <c r="AQ1551" s="38">
        <f t="shared" si="270"/>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v>0</v>
      </c>
      <c r="BU1551" s="17">
        <v>0</v>
      </c>
      <c r="BV1551">
        <v>0</v>
      </c>
      <c r="BW1551">
        <v>0</v>
      </c>
      <c r="BX1551">
        <v>0</v>
      </c>
      <c r="BY1551" s="17">
        <v>1</v>
      </c>
      <c r="BZ1551">
        <v>0</v>
      </c>
      <c r="CA1551">
        <v>0</v>
      </c>
      <c r="CB1551">
        <v>0</v>
      </c>
      <c r="CC1551">
        <v>0</v>
      </c>
      <c r="CD1551" s="17">
        <v>0</v>
      </c>
      <c r="CE1551">
        <v>0</v>
      </c>
      <c r="CF1551">
        <v>0</v>
      </c>
      <c r="CG1551">
        <v>1</v>
      </c>
      <c r="CH1551">
        <v>1</v>
      </c>
      <c r="CI1551">
        <v>0</v>
      </c>
      <c r="CJ1551">
        <v>0</v>
      </c>
      <c r="CK1551">
        <v>1</v>
      </c>
      <c r="CL1551">
        <v>0</v>
      </c>
      <c r="CM1551">
        <v>0</v>
      </c>
      <c r="CN1551">
        <v>0</v>
      </c>
      <c r="CO1551">
        <v>1</v>
      </c>
      <c r="CP1551" s="17">
        <v>0</v>
      </c>
      <c r="CQ1551">
        <v>1.02</v>
      </c>
      <c r="CR1551">
        <v>80</v>
      </c>
      <c r="CS1551">
        <v>1</v>
      </c>
      <c r="CT1551">
        <v>0</v>
      </c>
      <c r="CU1551">
        <v>32</v>
      </c>
      <c r="DA1551" s="33" t="s">
        <v>85</v>
      </c>
    </row>
    <row r="1552" spans="1:105" x14ac:dyDescent="0.25">
      <c r="A1552">
        <v>1551</v>
      </c>
      <c r="B1552">
        <v>97</v>
      </c>
      <c r="C1552" s="24" t="s">
        <v>4239</v>
      </c>
      <c r="D1552" s="12">
        <v>5.7256986053634051</v>
      </c>
      <c r="E1552" s="13">
        <v>0.1605336057578525</v>
      </c>
      <c r="F1552" s="7">
        <v>35.666666666666671</v>
      </c>
      <c r="G1552" s="7">
        <f t="shared" si="271"/>
        <v>5.5651649996055523</v>
      </c>
      <c r="H1552" s="15">
        <f t="shared" si="272"/>
        <v>5.8862322111212579</v>
      </c>
      <c r="I1552" s="11">
        <f>IFERROR(F1552/SQRT(F1552^2+U1552), "X")</f>
        <v>0.26128822349440156</v>
      </c>
      <c r="J1552" s="32">
        <f>IFERROR(SQRT((1-I1552^2)/U1552), "X")</f>
        <v>7.3258380418991069E-3</v>
      </c>
      <c r="K1552" s="32">
        <f t="shared" si="273"/>
        <v>136.50315421671073</v>
      </c>
      <c r="L1552" s="8">
        <v>0</v>
      </c>
      <c r="M1552" s="9">
        <v>1</v>
      </c>
      <c r="N1552" s="8">
        <v>0</v>
      </c>
      <c r="O1552" s="9">
        <v>0</v>
      </c>
      <c r="P1552" s="9">
        <v>1</v>
      </c>
      <c r="Q1552" s="9">
        <v>0</v>
      </c>
      <c r="R1552" s="9">
        <v>0</v>
      </c>
      <c r="S1552" s="8">
        <v>17383</v>
      </c>
      <c r="T1552" s="9">
        <v>21</v>
      </c>
      <c r="U1552" s="9">
        <f t="shared" si="274"/>
        <v>17361</v>
      </c>
      <c r="V1552" s="9">
        <f>COUNTIF(B:B,B1552)</f>
        <v>20</v>
      </c>
      <c r="W1552" s="7">
        <v>17</v>
      </c>
      <c r="X1552" s="7">
        <f>BM1552-W1552-6</f>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269"/>
        <v>0.61399999999999999</v>
      </c>
      <c r="AN1552" s="42">
        <v>0.38600000000000001</v>
      </c>
      <c r="AO1552" s="41">
        <v>1</v>
      </c>
      <c r="AP1552" s="17">
        <v>0</v>
      </c>
      <c r="AQ1552" s="38">
        <f t="shared" si="270"/>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v>0</v>
      </c>
      <c r="BU1552" s="17">
        <v>0</v>
      </c>
      <c r="BV1552">
        <v>0</v>
      </c>
      <c r="BW1552">
        <v>0</v>
      </c>
      <c r="BX1552">
        <v>0</v>
      </c>
      <c r="BY1552" s="17">
        <v>1</v>
      </c>
      <c r="BZ1552">
        <v>0</v>
      </c>
      <c r="CA1552">
        <v>0</v>
      </c>
      <c r="CB1552">
        <v>0</v>
      </c>
      <c r="CC1552">
        <v>0</v>
      </c>
      <c r="CD1552" s="17">
        <v>0</v>
      </c>
      <c r="CE1552">
        <v>0</v>
      </c>
      <c r="CF1552">
        <v>0</v>
      </c>
      <c r="CG1552">
        <v>1</v>
      </c>
      <c r="CH1552">
        <v>1</v>
      </c>
      <c r="CI1552">
        <v>0</v>
      </c>
      <c r="CJ1552">
        <v>0</v>
      </c>
      <c r="CK1552">
        <v>1</v>
      </c>
      <c r="CL1552">
        <v>0</v>
      </c>
      <c r="CM1552">
        <v>0</v>
      </c>
      <c r="CN1552">
        <v>0</v>
      </c>
      <c r="CO1552">
        <v>1</v>
      </c>
      <c r="CP1552" s="17">
        <v>0</v>
      </c>
      <c r="CQ1552">
        <v>1.02</v>
      </c>
      <c r="CR1552">
        <v>80</v>
      </c>
      <c r="CS1552">
        <v>1</v>
      </c>
      <c r="CT1552">
        <v>0</v>
      </c>
      <c r="CU1552">
        <v>32</v>
      </c>
      <c r="DA1552" s="33" t="s">
        <v>85</v>
      </c>
    </row>
    <row r="1553" spans="1:105" x14ac:dyDescent="0.25">
      <c r="A1553">
        <v>1552</v>
      </c>
      <c r="B1553">
        <v>97</v>
      </c>
      <c r="C1553" s="24" t="s">
        <v>4239</v>
      </c>
      <c r="D1553" s="12">
        <v>8.0245670900269026</v>
      </c>
      <c r="E1553" s="13">
        <v>0.20444756917265991</v>
      </c>
      <c r="F1553" s="7">
        <v>39.25</v>
      </c>
      <c r="G1553" s="7">
        <f t="shared" si="271"/>
        <v>7.8201195208542424</v>
      </c>
      <c r="H1553" s="15">
        <f t="shared" si="272"/>
        <v>8.2290146591995619</v>
      </c>
      <c r="I1553" s="11">
        <f>IFERROR(F1553/SQRT(F1553^2+U1553), "X")</f>
        <v>0.27502370743721566</v>
      </c>
      <c r="J1553" s="32">
        <f>IFERROR(SQRT((1-I1553^2)/U1553), "X")</f>
        <v>7.0069734378908448E-3</v>
      </c>
      <c r="K1553" s="32">
        <f t="shared" si="273"/>
        <v>142.71496943208166</v>
      </c>
      <c r="L1553" s="8">
        <v>0</v>
      </c>
      <c r="M1553" s="9">
        <v>1</v>
      </c>
      <c r="N1553" s="8">
        <v>0</v>
      </c>
      <c r="O1553" s="9">
        <v>0</v>
      </c>
      <c r="P1553" s="9">
        <v>1</v>
      </c>
      <c r="Q1553" s="9">
        <v>0</v>
      </c>
      <c r="R1553" s="9">
        <v>0</v>
      </c>
      <c r="S1553" s="8">
        <v>18849</v>
      </c>
      <c r="T1553" s="9">
        <v>21</v>
      </c>
      <c r="U1553" s="9">
        <f t="shared" si="274"/>
        <v>18827</v>
      </c>
      <c r="V1553" s="9">
        <f>COUNTIF(B:B,B1553)</f>
        <v>20</v>
      </c>
      <c r="W1553" s="7">
        <v>17</v>
      </c>
      <c r="X1553" s="7">
        <f>BM1553-W1553-6</f>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269"/>
        <v>0.55600000000000005</v>
      </c>
      <c r="AN1553" s="42">
        <v>0.44400000000000001</v>
      </c>
      <c r="AO1553" s="41">
        <v>1</v>
      </c>
      <c r="AP1553" s="17">
        <v>0</v>
      </c>
      <c r="AQ1553" s="38">
        <f t="shared" si="270"/>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v>0</v>
      </c>
      <c r="BU1553" s="17">
        <v>0</v>
      </c>
      <c r="BV1553">
        <v>0</v>
      </c>
      <c r="BW1553">
        <v>0</v>
      </c>
      <c r="BX1553">
        <v>0</v>
      </c>
      <c r="BY1553" s="17">
        <v>1</v>
      </c>
      <c r="BZ1553">
        <v>0</v>
      </c>
      <c r="CA1553">
        <v>0</v>
      </c>
      <c r="CB1553">
        <v>0</v>
      </c>
      <c r="CC1553">
        <v>0</v>
      </c>
      <c r="CD1553" s="17">
        <v>0</v>
      </c>
      <c r="CE1553">
        <v>0</v>
      </c>
      <c r="CF1553">
        <v>0</v>
      </c>
      <c r="CG1553">
        <v>1</v>
      </c>
      <c r="CH1553">
        <v>1</v>
      </c>
      <c r="CI1553">
        <v>0</v>
      </c>
      <c r="CJ1553">
        <v>0</v>
      </c>
      <c r="CK1553">
        <v>1</v>
      </c>
      <c r="CL1553">
        <v>0</v>
      </c>
      <c r="CM1553">
        <v>0</v>
      </c>
      <c r="CN1553">
        <v>0</v>
      </c>
      <c r="CO1553">
        <v>1</v>
      </c>
      <c r="CP1553" s="17">
        <v>0</v>
      </c>
      <c r="CQ1553">
        <v>1.02</v>
      </c>
      <c r="CR1553">
        <v>80</v>
      </c>
      <c r="CS1553">
        <v>1</v>
      </c>
      <c r="CT1553">
        <v>0</v>
      </c>
      <c r="CU1553">
        <v>32</v>
      </c>
      <c r="DA1553" s="33" t="s">
        <v>85</v>
      </c>
    </row>
    <row r="1554" spans="1:105" x14ac:dyDescent="0.25">
      <c r="A1554">
        <v>1553</v>
      </c>
      <c r="B1554">
        <v>97</v>
      </c>
      <c r="C1554" s="24" t="s">
        <v>4239</v>
      </c>
      <c r="D1554" s="12">
        <v>9.4409692033879047</v>
      </c>
      <c r="E1554" s="13">
        <v>0.182194142521521</v>
      </c>
      <c r="F1554" s="7">
        <v>51.81818181818182</v>
      </c>
      <c r="G1554" s="7">
        <f t="shared" si="271"/>
        <v>9.2587750608663839</v>
      </c>
      <c r="H1554" s="15">
        <f t="shared" si="272"/>
        <v>9.6231633459094255</v>
      </c>
      <c r="I1554" s="11">
        <f>IFERROR(F1554/SQRT(F1554^2+U1554), "X")</f>
        <v>0.403255872183996</v>
      </c>
      <c r="J1554" s="32">
        <f>IFERROR(SQRT((1-I1554^2)/U1554), "X")</f>
        <v>7.7821308667086952E-3</v>
      </c>
      <c r="K1554" s="32">
        <f t="shared" si="273"/>
        <v>128.49950959806091</v>
      </c>
      <c r="L1554" s="8">
        <v>0</v>
      </c>
      <c r="M1554" s="9">
        <v>1</v>
      </c>
      <c r="N1554" s="8">
        <v>0</v>
      </c>
      <c r="O1554" s="9">
        <v>0</v>
      </c>
      <c r="P1554" s="9">
        <v>1</v>
      </c>
      <c r="Q1554" s="9">
        <v>0</v>
      </c>
      <c r="R1554" s="9">
        <v>0</v>
      </c>
      <c r="S1554" s="8">
        <v>13849</v>
      </c>
      <c r="T1554" s="9">
        <v>21</v>
      </c>
      <c r="U1554" s="9">
        <f t="shared" si="274"/>
        <v>13827</v>
      </c>
      <c r="V1554" s="9">
        <f>COUNTIF(B:B,B1554)</f>
        <v>20</v>
      </c>
      <c r="W1554" s="7">
        <v>17</v>
      </c>
      <c r="X1554" s="7">
        <f>BM1554-W1554-6</f>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269"/>
        <v>0.46899999999999997</v>
      </c>
      <c r="AN1554" s="42">
        <v>0.53100000000000003</v>
      </c>
      <c r="AO1554" s="41">
        <v>1</v>
      </c>
      <c r="AP1554" s="17">
        <v>0</v>
      </c>
      <c r="AQ1554" s="38">
        <f t="shared" si="270"/>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v>0</v>
      </c>
      <c r="BU1554" s="17">
        <v>0</v>
      </c>
      <c r="BV1554">
        <v>0</v>
      </c>
      <c r="BW1554">
        <v>0</v>
      </c>
      <c r="BX1554">
        <v>0</v>
      </c>
      <c r="BY1554" s="17">
        <v>1</v>
      </c>
      <c r="BZ1554">
        <v>0</v>
      </c>
      <c r="CA1554">
        <v>0</v>
      </c>
      <c r="CB1554">
        <v>0</v>
      </c>
      <c r="CC1554">
        <v>0</v>
      </c>
      <c r="CD1554" s="17">
        <v>0</v>
      </c>
      <c r="CE1554">
        <v>0</v>
      </c>
      <c r="CF1554">
        <v>0</v>
      </c>
      <c r="CG1554">
        <v>1</v>
      </c>
      <c r="CH1554">
        <v>1</v>
      </c>
      <c r="CI1554">
        <v>0</v>
      </c>
      <c r="CJ1554">
        <v>0</v>
      </c>
      <c r="CK1554">
        <v>1</v>
      </c>
      <c r="CL1554">
        <v>0</v>
      </c>
      <c r="CM1554">
        <v>0</v>
      </c>
      <c r="CN1554">
        <v>0</v>
      </c>
      <c r="CO1554">
        <v>1</v>
      </c>
      <c r="CP1554" s="17">
        <v>0</v>
      </c>
      <c r="CQ1554">
        <v>1.02</v>
      </c>
      <c r="CR1554">
        <v>80</v>
      </c>
      <c r="CS1554">
        <v>1</v>
      </c>
      <c r="CT1554">
        <v>0</v>
      </c>
      <c r="CU1554">
        <v>32</v>
      </c>
      <c r="DA1554" s="33" t="s">
        <v>85</v>
      </c>
    </row>
    <row r="1555" spans="1:105" x14ac:dyDescent="0.25">
      <c r="A1555">
        <v>1554</v>
      </c>
      <c r="B1555">
        <v>97</v>
      </c>
      <c r="C1555" s="24" t="s">
        <v>4239</v>
      </c>
      <c r="D1555" s="12">
        <v>10.020346272835409</v>
      </c>
      <c r="E1555" s="13">
        <v>0.18010426307383909</v>
      </c>
      <c r="F1555" s="7">
        <v>55.63636363636364</v>
      </c>
      <c r="G1555" s="7">
        <f t="shared" si="271"/>
        <v>9.840242009761571</v>
      </c>
      <c r="H1555" s="15">
        <f t="shared" si="272"/>
        <v>10.200450535909248</v>
      </c>
      <c r="I1555" s="11">
        <f>IFERROR(F1555/SQRT(F1555^2+U1555), "X")</f>
        <v>0.35672834950907006</v>
      </c>
      <c r="J1555" s="32">
        <f>IFERROR(SQRT((1-I1555^2)/U1555), "X")</f>
        <v>6.411784059803546E-3</v>
      </c>
      <c r="K1555" s="32">
        <f t="shared" si="273"/>
        <v>155.96283197825591</v>
      </c>
      <c r="L1555" s="8">
        <v>0</v>
      </c>
      <c r="M1555" s="9">
        <v>1</v>
      </c>
      <c r="N1555" s="8">
        <v>0</v>
      </c>
      <c r="O1555" s="9">
        <v>0</v>
      </c>
      <c r="P1555" s="9">
        <v>1</v>
      </c>
      <c r="Q1555" s="9">
        <v>0</v>
      </c>
      <c r="R1555" s="9">
        <v>0</v>
      </c>
      <c r="S1555" s="8">
        <v>21251</v>
      </c>
      <c r="T1555" s="9">
        <v>21</v>
      </c>
      <c r="U1555" s="9">
        <f t="shared" si="274"/>
        <v>21229</v>
      </c>
      <c r="V1555" s="9">
        <f>COUNTIF(B:B,B1555)</f>
        <v>20</v>
      </c>
      <c r="W1555" s="7">
        <v>17</v>
      </c>
      <c r="X1555" s="7">
        <f>BM1555-W1555-6</f>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269"/>
        <v>0.39900000000000002</v>
      </c>
      <c r="AN1555" s="42">
        <v>0.60099999999999998</v>
      </c>
      <c r="AO1555" s="41">
        <v>1</v>
      </c>
      <c r="AP1555" s="17">
        <v>0</v>
      </c>
      <c r="AQ1555" s="38">
        <f t="shared" si="270"/>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v>0</v>
      </c>
      <c r="BU1555" s="17">
        <v>0</v>
      </c>
      <c r="BV1555">
        <v>0</v>
      </c>
      <c r="BW1555">
        <v>0</v>
      </c>
      <c r="BX1555">
        <v>0</v>
      </c>
      <c r="BY1555" s="17">
        <v>1</v>
      </c>
      <c r="BZ1555">
        <v>0</v>
      </c>
      <c r="CA1555">
        <v>0</v>
      </c>
      <c r="CB1555">
        <v>0</v>
      </c>
      <c r="CC1555">
        <v>0</v>
      </c>
      <c r="CD1555" s="17">
        <v>0</v>
      </c>
      <c r="CE1555">
        <v>0</v>
      </c>
      <c r="CF1555">
        <v>0</v>
      </c>
      <c r="CG1555">
        <v>1</v>
      </c>
      <c r="CH1555">
        <v>1</v>
      </c>
      <c r="CI1555">
        <v>0</v>
      </c>
      <c r="CJ1555">
        <v>0</v>
      </c>
      <c r="CK1555">
        <v>1</v>
      </c>
      <c r="CL1555">
        <v>0</v>
      </c>
      <c r="CM1555">
        <v>0</v>
      </c>
      <c r="CN1555">
        <v>0</v>
      </c>
      <c r="CO1555">
        <v>1</v>
      </c>
      <c r="CP1555" s="17">
        <v>0</v>
      </c>
      <c r="CQ1555">
        <v>1.02</v>
      </c>
      <c r="CR1555">
        <v>80</v>
      </c>
      <c r="CS1555">
        <v>1</v>
      </c>
      <c r="CT1555">
        <v>0</v>
      </c>
      <c r="CU1555">
        <v>32</v>
      </c>
      <c r="DA1555" s="33" t="s">
        <v>85</v>
      </c>
    </row>
    <row r="1556" spans="1:105" x14ac:dyDescent="0.25">
      <c r="A1556">
        <v>1555</v>
      </c>
      <c r="B1556">
        <v>98</v>
      </c>
      <c r="C1556" s="24" t="s">
        <v>4245</v>
      </c>
      <c r="D1556" s="12">
        <v>14</v>
      </c>
      <c r="E1556" s="13">
        <v>7.8</v>
      </c>
      <c r="F1556" s="7">
        <f t="shared" ref="F1556:F1580" si="275">D1556/E1556</f>
        <v>1.7948717948717949</v>
      </c>
      <c r="G1556" s="7">
        <f t="shared" si="271"/>
        <v>6.2</v>
      </c>
      <c r="H1556" s="15">
        <f t="shared" si="272"/>
        <v>21.8</v>
      </c>
      <c r="I1556" s="11">
        <f>IFERROR(F1556/SQRT(F1556^2+U1556), "X")</f>
        <v>4.2069883109896677E-2</v>
      </c>
      <c r="J1556" s="32">
        <f>IFERROR(SQRT((1-I1556^2)/U1556), "X")</f>
        <v>2.3438934875513861E-2</v>
      </c>
      <c r="K1556" s="32">
        <f t="shared" si="273"/>
        <v>42.664054715416185</v>
      </c>
      <c r="L1556" s="8">
        <v>1</v>
      </c>
      <c r="M1556" s="9">
        <v>0</v>
      </c>
      <c r="N1556" s="8">
        <v>0</v>
      </c>
      <c r="O1556" s="9">
        <v>0</v>
      </c>
      <c r="P1556" s="9">
        <v>0</v>
      </c>
      <c r="Q1556" s="9">
        <v>1</v>
      </c>
      <c r="R1556" s="9">
        <v>0</v>
      </c>
      <c r="S1556" s="8">
        <v>1822</v>
      </c>
      <c r="T1556" s="9">
        <v>4</v>
      </c>
      <c r="U1556" s="9">
        <f t="shared" si="274"/>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v>0</v>
      </c>
      <c r="BU1556" s="17">
        <v>1</v>
      </c>
      <c r="BV1556">
        <v>0</v>
      </c>
      <c r="BW1556">
        <v>1</v>
      </c>
      <c r="BX1556">
        <v>0</v>
      </c>
      <c r="BY1556" s="17">
        <v>0</v>
      </c>
      <c r="BZ1556">
        <v>0</v>
      </c>
      <c r="CA1556">
        <v>0</v>
      </c>
      <c r="CB1556">
        <v>0</v>
      </c>
      <c r="CC1556">
        <v>0</v>
      </c>
      <c r="CD1556" s="17">
        <v>0</v>
      </c>
      <c r="CE1556">
        <v>1</v>
      </c>
      <c r="CF1556">
        <v>1</v>
      </c>
      <c r="CG1556">
        <v>0</v>
      </c>
      <c r="CH1556">
        <v>0</v>
      </c>
      <c r="CI1556">
        <v>0</v>
      </c>
      <c r="CJ1556">
        <v>0</v>
      </c>
      <c r="CK1556">
        <v>0</v>
      </c>
      <c r="CL1556">
        <v>0</v>
      </c>
      <c r="CM1556">
        <v>0</v>
      </c>
      <c r="CN1556">
        <v>0</v>
      </c>
      <c r="CO1556">
        <v>0</v>
      </c>
      <c r="CP1556" s="17">
        <v>0</v>
      </c>
      <c r="CQ1556">
        <v>0.78100000000000003</v>
      </c>
      <c r="CR1556">
        <v>182</v>
      </c>
      <c r="CS1556">
        <v>1</v>
      </c>
      <c r="CT1556">
        <v>0</v>
      </c>
      <c r="CU1556">
        <v>20</v>
      </c>
      <c r="DA1556" s="33" t="s">
        <v>85</v>
      </c>
    </row>
    <row r="1557" spans="1:105" x14ac:dyDescent="0.25">
      <c r="A1557">
        <v>1556</v>
      </c>
      <c r="B1557">
        <v>98</v>
      </c>
      <c r="C1557" s="24" t="s">
        <v>4245</v>
      </c>
      <c r="D1557" s="12">
        <v>4.8</v>
      </c>
      <c r="E1557" s="13">
        <v>1.3</v>
      </c>
      <c r="F1557" s="7">
        <f t="shared" si="275"/>
        <v>3.6923076923076921</v>
      </c>
      <c r="G1557" s="7">
        <f t="shared" si="271"/>
        <v>3.5</v>
      </c>
      <c r="H1557" s="15">
        <f t="shared" si="272"/>
        <v>6.1</v>
      </c>
      <c r="I1557" s="11">
        <f>IFERROR(F1557/SQRT(F1557^2+U1557), "X")</f>
        <v>8.6297303454966959E-2</v>
      </c>
      <c r="J1557" s="32">
        <f>IFERROR(SQRT((1-I1557^2)/U1557), "X")</f>
        <v>2.3372186352386883E-2</v>
      </c>
      <c r="K1557" s="32">
        <f t="shared" si="273"/>
        <v>42.785898799659151</v>
      </c>
      <c r="L1557" s="8">
        <v>1</v>
      </c>
      <c r="M1557" s="9">
        <v>0</v>
      </c>
      <c r="N1557" s="8">
        <v>0</v>
      </c>
      <c r="O1557" s="9">
        <v>0</v>
      </c>
      <c r="P1557" s="9">
        <v>0</v>
      </c>
      <c r="Q1557" s="9">
        <v>1</v>
      </c>
      <c r="R1557" s="9">
        <v>0</v>
      </c>
      <c r="S1557" s="8">
        <v>1822</v>
      </c>
      <c r="T1557" s="9">
        <v>4</v>
      </c>
      <c r="U1557" s="9">
        <f t="shared" si="274"/>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v>0</v>
      </c>
      <c r="BU1557" s="17">
        <v>1</v>
      </c>
      <c r="BV1557">
        <v>0</v>
      </c>
      <c r="BW1557">
        <v>1</v>
      </c>
      <c r="BX1557">
        <v>0</v>
      </c>
      <c r="BY1557" s="17">
        <v>0</v>
      </c>
      <c r="BZ1557">
        <v>1</v>
      </c>
      <c r="CA1557">
        <v>0</v>
      </c>
      <c r="CB1557">
        <v>0</v>
      </c>
      <c r="CC1557">
        <v>0</v>
      </c>
      <c r="CD1557" s="17">
        <v>0</v>
      </c>
      <c r="CE1557">
        <v>1</v>
      </c>
      <c r="CF1557">
        <v>1</v>
      </c>
      <c r="CG1557">
        <v>0</v>
      </c>
      <c r="CH1557">
        <v>0</v>
      </c>
      <c r="CI1557">
        <v>0</v>
      </c>
      <c r="CJ1557">
        <v>0</v>
      </c>
      <c r="CK1557">
        <v>0</v>
      </c>
      <c r="CL1557">
        <v>0</v>
      </c>
      <c r="CM1557">
        <v>0</v>
      </c>
      <c r="CN1557">
        <v>0</v>
      </c>
      <c r="CO1557">
        <v>0</v>
      </c>
      <c r="CP1557" s="17">
        <v>0</v>
      </c>
      <c r="CQ1557">
        <v>0.78100000000000003</v>
      </c>
      <c r="CR1557">
        <v>182</v>
      </c>
      <c r="CS1557">
        <v>1</v>
      </c>
      <c r="CT1557">
        <v>0</v>
      </c>
      <c r="CU1557">
        <v>20</v>
      </c>
      <c r="DA1557" s="33" t="s">
        <v>85</v>
      </c>
    </row>
    <row r="1558" spans="1:105" x14ac:dyDescent="0.25">
      <c r="A1558">
        <v>1557</v>
      </c>
      <c r="B1558">
        <v>98</v>
      </c>
      <c r="C1558" s="24" t="s">
        <v>4245</v>
      </c>
      <c r="D1558" s="12">
        <v>11.7</v>
      </c>
      <c r="E1558" s="13">
        <v>5.3</v>
      </c>
      <c r="F1558" s="7">
        <f t="shared" si="275"/>
        <v>2.2075471698113205</v>
      </c>
      <c r="G1558" s="7">
        <f t="shared" si="271"/>
        <v>6.3999999999999995</v>
      </c>
      <c r="H1558" s="15">
        <f t="shared" si="272"/>
        <v>17</v>
      </c>
      <c r="I1558" s="11">
        <f>IFERROR(F1558/SQRT(F1558^2+U1558), "X")</f>
        <v>5.1761728739050356E-2</v>
      </c>
      <c r="J1558" s="32">
        <f>IFERROR(SQRT((1-I1558^2)/U1558), "X")</f>
        <v>2.3447620710851873E-2</v>
      </c>
      <c r="K1558" s="32">
        <f t="shared" si="273"/>
        <v>42.648250427267726</v>
      </c>
      <c r="L1558" s="8">
        <v>1</v>
      </c>
      <c r="M1558" s="9">
        <v>0</v>
      </c>
      <c r="N1558" s="8">
        <v>0</v>
      </c>
      <c r="O1558" s="9">
        <v>0</v>
      </c>
      <c r="P1558" s="9">
        <v>0</v>
      </c>
      <c r="Q1558" s="9">
        <v>1</v>
      </c>
      <c r="R1558" s="9">
        <v>0</v>
      </c>
      <c r="S1558" s="8">
        <v>1822</v>
      </c>
      <c r="T1558" s="9">
        <v>7</v>
      </c>
      <c r="U1558" s="9">
        <f t="shared" si="274"/>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v>0</v>
      </c>
      <c r="BU1558" s="17">
        <v>1</v>
      </c>
      <c r="BV1558">
        <v>0</v>
      </c>
      <c r="BW1558">
        <v>1</v>
      </c>
      <c r="BX1558">
        <v>0</v>
      </c>
      <c r="BY1558" s="17">
        <v>0</v>
      </c>
      <c r="BZ1558">
        <v>0</v>
      </c>
      <c r="CA1558">
        <v>0</v>
      </c>
      <c r="CB1558">
        <v>0</v>
      </c>
      <c r="CC1558">
        <v>0</v>
      </c>
      <c r="CD1558" s="17">
        <v>1</v>
      </c>
      <c r="CE1558">
        <v>1</v>
      </c>
      <c r="CF1558">
        <v>1</v>
      </c>
      <c r="CG1558">
        <v>0</v>
      </c>
      <c r="CH1558">
        <v>0</v>
      </c>
      <c r="CI1558">
        <v>0</v>
      </c>
      <c r="CJ1558">
        <v>0</v>
      </c>
      <c r="CK1558">
        <v>0</v>
      </c>
      <c r="CL1558">
        <v>0</v>
      </c>
      <c r="CM1558">
        <v>0</v>
      </c>
      <c r="CN1558">
        <v>0</v>
      </c>
      <c r="CO1558">
        <v>0</v>
      </c>
      <c r="CP1558" s="17">
        <v>0</v>
      </c>
      <c r="CQ1558">
        <v>0.78100000000000003</v>
      </c>
      <c r="CR1558">
        <v>182</v>
      </c>
      <c r="CS1558">
        <v>1</v>
      </c>
      <c r="CT1558">
        <v>0</v>
      </c>
      <c r="CU1558">
        <v>20</v>
      </c>
      <c r="DA1558" s="33" t="s">
        <v>85</v>
      </c>
    </row>
    <row r="1559" spans="1:105" x14ac:dyDescent="0.25">
      <c r="A1559">
        <v>1558</v>
      </c>
      <c r="B1559">
        <v>98</v>
      </c>
      <c r="C1559" s="24" t="s">
        <v>4245</v>
      </c>
      <c r="D1559" s="12">
        <v>4.8</v>
      </c>
      <c r="E1559" s="13">
        <v>1.4</v>
      </c>
      <c r="F1559" s="7">
        <f t="shared" si="275"/>
        <v>3.4285714285714288</v>
      </c>
      <c r="G1559" s="7">
        <f t="shared" si="271"/>
        <v>3.4</v>
      </c>
      <c r="H1559" s="15">
        <f t="shared" si="272"/>
        <v>6.1999999999999993</v>
      </c>
      <c r="I1559" s="11">
        <f>IFERROR(F1559/SQRT(F1559^2+U1559), "X")</f>
        <v>8.021822299577526E-2</v>
      </c>
      <c r="J1559" s="32">
        <f>IFERROR(SQRT((1-I1559^2)/U1559), "X")</f>
        <v>2.3396981707101118E-2</v>
      </c>
      <c r="K1559" s="32">
        <f t="shared" si="273"/>
        <v>42.740555705802613</v>
      </c>
      <c r="L1559" s="8">
        <v>1</v>
      </c>
      <c r="M1559" s="9">
        <v>0</v>
      </c>
      <c r="N1559" s="8">
        <v>0</v>
      </c>
      <c r="O1559" s="9">
        <v>0</v>
      </c>
      <c r="P1559" s="9">
        <v>0</v>
      </c>
      <c r="Q1559" s="9">
        <v>1</v>
      </c>
      <c r="R1559" s="9">
        <v>0</v>
      </c>
      <c r="S1559" s="8">
        <v>1822</v>
      </c>
      <c r="T1559" s="9">
        <v>6</v>
      </c>
      <c r="U1559" s="9">
        <f t="shared" si="274"/>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v>0</v>
      </c>
      <c r="BU1559" s="17">
        <v>1</v>
      </c>
      <c r="BV1559">
        <v>0</v>
      </c>
      <c r="BW1559">
        <v>1</v>
      </c>
      <c r="BX1559">
        <v>0</v>
      </c>
      <c r="BY1559" s="17">
        <v>0</v>
      </c>
      <c r="BZ1559">
        <v>1</v>
      </c>
      <c r="CA1559">
        <v>0</v>
      </c>
      <c r="CB1559">
        <v>0</v>
      </c>
      <c r="CC1559">
        <v>0</v>
      </c>
      <c r="CD1559" s="17">
        <v>0</v>
      </c>
      <c r="CE1559">
        <v>1</v>
      </c>
      <c r="CF1559">
        <v>1</v>
      </c>
      <c r="CG1559">
        <v>0</v>
      </c>
      <c r="CH1559">
        <v>0</v>
      </c>
      <c r="CI1559">
        <v>0</v>
      </c>
      <c r="CJ1559">
        <v>0</v>
      </c>
      <c r="CK1559">
        <v>0</v>
      </c>
      <c r="CL1559">
        <v>0</v>
      </c>
      <c r="CM1559">
        <v>0</v>
      </c>
      <c r="CN1559">
        <v>0</v>
      </c>
      <c r="CO1559">
        <v>0</v>
      </c>
      <c r="CP1559" s="17">
        <v>0</v>
      </c>
      <c r="CQ1559">
        <v>0.78100000000000003</v>
      </c>
      <c r="CR1559">
        <v>182</v>
      </c>
      <c r="CS1559">
        <v>1</v>
      </c>
      <c r="CT1559">
        <v>0</v>
      </c>
      <c r="CU1559">
        <v>20</v>
      </c>
      <c r="DA1559" s="33" t="s">
        <v>85</v>
      </c>
    </row>
    <row r="1560" spans="1:105" x14ac:dyDescent="0.25">
      <c r="A1560">
        <v>1559</v>
      </c>
      <c r="B1560">
        <v>98</v>
      </c>
      <c r="C1560" s="24" t="s">
        <v>4245</v>
      </c>
      <c r="D1560" s="12">
        <v>5.5</v>
      </c>
      <c r="E1560" s="13">
        <v>0.5</v>
      </c>
      <c r="F1560" s="7">
        <f t="shared" si="275"/>
        <v>11</v>
      </c>
      <c r="G1560" s="7">
        <f t="shared" si="271"/>
        <v>5</v>
      </c>
      <c r="H1560" s="15">
        <f t="shared" si="272"/>
        <v>6</v>
      </c>
      <c r="I1560" s="11">
        <f>IFERROR(F1560/SQRT(F1560^2+U1560), "X")</f>
        <v>0.25006459113917362</v>
      </c>
      <c r="J1560" s="32">
        <f>IFERROR(SQRT((1-I1560^2)/U1560), "X")</f>
        <v>2.2733144649015786E-2</v>
      </c>
      <c r="K1560" s="32">
        <f t="shared" si="273"/>
        <v>43.988634895845536</v>
      </c>
      <c r="L1560" s="8">
        <v>1</v>
      </c>
      <c r="M1560" s="9">
        <v>0</v>
      </c>
      <c r="N1560" s="8">
        <v>0</v>
      </c>
      <c r="O1560" s="9">
        <v>0</v>
      </c>
      <c r="P1560" s="9">
        <v>0</v>
      </c>
      <c r="Q1560" s="9">
        <v>1</v>
      </c>
      <c r="R1560" s="9">
        <v>0</v>
      </c>
      <c r="S1560" s="8">
        <v>1822</v>
      </c>
      <c r="T1560" s="9">
        <v>7</v>
      </c>
      <c r="U1560" s="9">
        <f t="shared" si="274"/>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v>0</v>
      </c>
      <c r="BU1560" s="17">
        <v>0</v>
      </c>
      <c r="BV1560">
        <v>0</v>
      </c>
      <c r="BW1560">
        <v>1</v>
      </c>
      <c r="BX1560">
        <v>0</v>
      </c>
      <c r="BY1560" s="17">
        <v>0</v>
      </c>
      <c r="BZ1560">
        <v>0</v>
      </c>
      <c r="CA1560">
        <v>0</v>
      </c>
      <c r="CB1560">
        <v>0</v>
      </c>
      <c r="CC1560">
        <v>0</v>
      </c>
      <c r="CD1560" s="17">
        <v>1</v>
      </c>
      <c r="CE1560">
        <v>1</v>
      </c>
      <c r="CF1560">
        <v>1</v>
      </c>
      <c r="CG1560">
        <v>0</v>
      </c>
      <c r="CH1560">
        <v>0</v>
      </c>
      <c r="CI1560">
        <v>0</v>
      </c>
      <c r="CJ1560">
        <v>0</v>
      </c>
      <c r="CK1560">
        <v>0</v>
      </c>
      <c r="CL1560">
        <v>0</v>
      </c>
      <c r="CM1560">
        <v>0</v>
      </c>
      <c r="CN1560">
        <v>0</v>
      </c>
      <c r="CO1560">
        <v>0</v>
      </c>
      <c r="CP1560" s="17">
        <v>0</v>
      </c>
      <c r="CQ1560">
        <v>0.78100000000000003</v>
      </c>
      <c r="CR1560">
        <v>182</v>
      </c>
      <c r="CS1560">
        <v>1</v>
      </c>
      <c r="CT1560">
        <v>0</v>
      </c>
      <c r="CU1560">
        <v>20</v>
      </c>
      <c r="DA1560" s="33" t="s">
        <v>85</v>
      </c>
    </row>
    <row r="1561" spans="1:105" x14ac:dyDescent="0.25">
      <c r="A1561">
        <v>1560</v>
      </c>
      <c r="B1561">
        <v>99</v>
      </c>
      <c r="C1561" s="24" t="s">
        <v>4249</v>
      </c>
      <c r="D1561" s="12">
        <v>9.5</v>
      </c>
      <c r="E1561" s="13">
        <v>0.1</v>
      </c>
      <c r="F1561" s="7">
        <f t="shared" si="275"/>
        <v>95</v>
      </c>
      <c r="G1561" s="7">
        <f t="shared" si="271"/>
        <v>9.4</v>
      </c>
      <c r="H1561" s="15">
        <f t="shared" si="272"/>
        <v>9.6</v>
      </c>
      <c r="I1561" s="11">
        <f>IFERROR(F1561/SQRT(F1561^2+U1561), "X")</f>
        <v>0.5319729339056668</v>
      </c>
      <c r="J1561" s="32">
        <f>IFERROR(SQRT((1-I1561^2)/U1561), "X")</f>
        <v>5.5997150937438615E-3</v>
      </c>
      <c r="K1561" s="32">
        <f t="shared" si="273"/>
        <v>178.58051405458545</v>
      </c>
      <c r="L1561" s="8">
        <v>0</v>
      </c>
      <c r="M1561" s="9">
        <v>1</v>
      </c>
      <c r="N1561" s="8">
        <v>0</v>
      </c>
      <c r="O1561" s="9">
        <v>0</v>
      </c>
      <c r="P1561" s="9">
        <v>0</v>
      </c>
      <c r="Q1561" s="9">
        <v>0</v>
      </c>
      <c r="R1561" s="9">
        <v>1</v>
      </c>
      <c r="S1561" s="8">
        <v>22871</v>
      </c>
      <c r="T1561" s="9">
        <v>4</v>
      </c>
      <c r="U1561" s="9">
        <f t="shared" si="274"/>
        <v>22866</v>
      </c>
      <c r="V1561" s="9">
        <f>COUNTIF(B:B,B1561)</f>
        <v>11</v>
      </c>
      <c r="W1561" s="7">
        <v>9.0500000000000007</v>
      </c>
      <c r="X1561" s="7">
        <f>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v>0</v>
      </c>
      <c r="BU1561" s="17">
        <v>0</v>
      </c>
      <c r="BV1561">
        <v>0</v>
      </c>
      <c r="BW1561">
        <v>0</v>
      </c>
      <c r="BX1561">
        <v>0</v>
      </c>
      <c r="BY1561" s="17">
        <v>1</v>
      </c>
      <c r="BZ1561">
        <v>0</v>
      </c>
      <c r="CA1561">
        <v>0</v>
      </c>
      <c r="CB1561">
        <v>0</v>
      </c>
      <c r="CC1561">
        <v>0</v>
      </c>
      <c r="CD1561" s="17">
        <v>0</v>
      </c>
      <c r="CE1561">
        <v>1</v>
      </c>
      <c r="CF1561">
        <v>1</v>
      </c>
      <c r="CG1561">
        <v>0</v>
      </c>
      <c r="CH1561">
        <v>0</v>
      </c>
      <c r="CI1561">
        <v>0</v>
      </c>
      <c r="CJ1561">
        <v>0</v>
      </c>
      <c r="CK1561">
        <v>1</v>
      </c>
      <c r="CL1561">
        <v>0</v>
      </c>
      <c r="CM1561">
        <v>0</v>
      </c>
      <c r="CN1561">
        <v>0</v>
      </c>
      <c r="CO1561">
        <v>0</v>
      </c>
      <c r="CP1561" s="17">
        <v>0</v>
      </c>
      <c r="CQ1561">
        <v>2.3879999999999999</v>
      </c>
      <c r="CR1561">
        <v>389</v>
      </c>
      <c r="CS1561">
        <v>1</v>
      </c>
      <c r="CT1561">
        <v>0</v>
      </c>
      <c r="CU1561">
        <v>25</v>
      </c>
      <c r="DA1561" s="33" t="s">
        <v>85</v>
      </c>
    </row>
    <row r="1562" spans="1:105" x14ac:dyDescent="0.25">
      <c r="A1562">
        <v>1561</v>
      </c>
      <c r="B1562">
        <v>99</v>
      </c>
      <c r="C1562" s="24" t="s">
        <v>4249</v>
      </c>
      <c r="D1562" s="12">
        <v>10.1</v>
      </c>
      <c r="E1562" s="13">
        <v>1.7</v>
      </c>
      <c r="F1562" s="7">
        <f t="shared" si="275"/>
        <v>5.9411764705882355</v>
      </c>
      <c r="G1562" s="7">
        <f t="shared" si="271"/>
        <v>8.4</v>
      </c>
      <c r="H1562" s="15">
        <f t="shared" si="272"/>
        <v>11.799999999999999</v>
      </c>
      <c r="I1562" s="11">
        <f>IFERROR(F1562/SQRT(F1562^2+U1562), "X")</f>
        <v>3.9259286948929085E-2</v>
      </c>
      <c r="J1562" s="32">
        <f>IFERROR(SQRT((1-I1562^2)/U1562), "X")</f>
        <v>6.6079987933841036E-3</v>
      </c>
      <c r="K1562" s="32">
        <f t="shared" si="273"/>
        <v>151.33174676139396</v>
      </c>
      <c r="L1562" s="8">
        <v>0</v>
      </c>
      <c r="M1562" s="9">
        <v>1</v>
      </c>
      <c r="N1562" s="8">
        <v>0</v>
      </c>
      <c r="O1562" s="9">
        <v>0</v>
      </c>
      <c r="P1562" s="9">
        <v>0</v>
      </c>
      <c r="Q1562" s="9">
        <v>0</v>
      </c>
      <c r="R1562" s="9">
        <v>1</v>
      </c>
      <c r="S1562" s="8">
        <v>22871</v>
      </c>
      <c r="T1562" s="9">
        <v>4</v>
      </c>
      <c r="U1562" s="9">
        <f t="shared" si="274"/>
        <v>22866</v>
      </c>
      <c r="V1562" s="9">
        <f>COUNTIF(B:B,B1562)</f>
        <v>11</v>
      </c>
      <c r="W1562" s="7">
        <v>9.0500000000000007</v>
      </c>
      <c r="X1562" s="7">
        <f>BM1562-W1562-6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v>0</v>
      </c>
      <c r="BU1562" s="17">
        <v>1</v>
      </c>
      <c r="BV1562">
        <v>0</v>
      </c>
      <c r="BW1562">
        <v>0</v>
      </c>
      <c r="BX1562">
        <v>0</v>
      </c>
      <c r="BY1562" s="17">
        <v>1</v>
      </c>
      <c r="BZ1562">
        <v>0</v>
      </c>
      <c r="CA1562">
        <v>0</v>
      </c>
      <c r="CB1562">
        <v>0</v>
      </c>
      <c r="CC1562">
        <v>0</v>
      </c>
      <c r="CD1562" s="17">
        <v>1</v>
      </c>
      <c r="CE1562">
        <v>1</v>
      </c>
      <c r="CF1562">
        <v>1</v>
      </c>
      <c r="CG1562">
        <v>0</v>
      </c>
      <c r="CH1562">
        <v>0</v>
      </c>
      <c r="CI1562">
        <v>0</v>
      </c>
      <c r="CJ1562">
        <v>0</v>
      </c>
      <c r="CK1562">
        <v>1</v>
      </c>
      <c r="CL1562">
        <v>0</v>
      </c>
      <c r="CM1562">
        <v>0</v>
      </c>
      <c r="CN1562">
        <v>0</v>
      </c>
      <c r="CO1562">
        <v>0</v>
      </c>
      <c r="CP1562" s="17">
        <v>0</v>
      </c>
      <c r="CQ1562">
        <v>2.3879999999999999</v>
      </c>
      <c r="CR1562">
        <v>389</v>
      </c>
      <c r="CS1562">
        <v>1</v>
      </c>
      <c r="CT1562">
        <v>0</v>
      </c>
      <c r="CU1562">
        <v>25</v>
      </c>
      <c r="DA1562" s="33" t="s">
        <v>85</v>
      </c>
    </row>
    <row r="1563" spans="1:105" x14ac:dyDescent="0.25">
      <c r="A1563">
        <v>1562</v>
      </c>
      <c r="B1563">
        <v>99</v>
      </c>
      <c r="C1563" s="24" t="s">
        <v>4249</v>
      </c>
      <c r="D1563" s="12">
        <v>7.6</v>
      </c>
      <c r="E1563" s="13">
        <v>0.5</v>
      </c>
      <c r="F1563" s="7">
        <f t="shared" si="275"/>
        <v>15.2</v>
      </c>
      <c r="G1563" s="7">
        <f t="shared" si="271"/>
        <v>7.1</v>
      </c>
      <c r="H1563" s="15">
        <f t="shared" si="272"/>
        <v>8.1</v>
      </c>
      <c r="I1563" s="11">
        <f>IFERROR(F1563/SQRT(F1563^2+U1563), "X")</f>
        <v>0.38922701041294622</v>
      </c>
      <c r="J1563" s="32">
        <f>IFERROR(SQRT((1-I1563^2)/U1563), "X")</f>
        <v>2.5607040158746461E-2</v>
      </c>
      <c r="K1563" s="32">
        <f t="shared" si="273"/>
        <v>39.051760523694703</v>
      </c>
      <c r="L1563" s="8">
        <v>0</v>
      </c>
      <c r="M1563" s="9">
        <v>1</v>
      </c>
      <c r="N1563" s="8">
        <v>0</v>
      </c>
      <c r="O1563" s="9">
        <v>0</v>
      </c>
      <c r="P1563" s="9">
        <v>0</v>
      </c>
      <c r="Q1563" s="9">
        <v>0</v>
      </c>
      <c r="R1563" s="9">
        <v>1</v>
      </c>
      <c r="S1563" s="8">
        <v>1299</v>
      </c>
      <c r="T1563" s="9">
        <v>4</v>
      </c>
      <c r="U1563" s="9">
        <f t="shared" si="274"/>
        <v>1294</v>
      </c>
      <c r="V1563" s="9">
        <f>COUNTIF(B:B,B1563)</f>
        <v>11</v>
      </c>
      <c r="W1563" s="7">
        <v>11.07</v>
      </c>
      <c r="X1563" s="7">
        <f>BM1563-W1563-6</f>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v>0</v>
      </c>
      <c r="BU1563" s="17">
        <v>0</v>
      </c>
      <c r="BV1563">
        <v>0</v>
      </c>
      <c r="BW1563">
        <v>0</v>
      </c>
      <c r="BX1563">
        <v>0</v>
      </c>
      <c r="BY1563" s="17">
        <v>1</v>
      </c>
      <c r="BZ1563">
        <v>0</v>
      </c>
      <c r="CA1563">
        <v>0</v>
      </c>
      <c r="CB1563">
        <v>0</v>
      </c>
      <c r="CC1563">
        <v>0</v>
      </c>
      <c r="CD1563" s="17">
        <v>0</v>
      </c>
      <c r="CE1563">
        <v>1</v>
      </c>
      <c r="CF1563">
        <v>1</v>
      </c>
      <c r="CG1563">
        <v>0</v>
      </c>
      <c r="CH1563">
        <v>0</v>
      </c>
      <c r="CI1563">
        <v>0</v>
      </c>
      <c r="CJ1563">
        <v>0</v>
      </c>
      <c r="CK1563">
        <v>1</v>
      </c>
      <c r="CL1563">
        <v>0</v>
      </c>
      <c r="CM1563">
        <v>0</v>
      </c>
      <c r="CN1563">
        <v>0</v>
      </c>
      <c r="CO1563">
        <v>0</v>
      </c>
      <c r="CP1563" s="17">
        <v>0</v>
      </c>
      <c r="CQ1563">
        <v>2.3879999999999999</v>
      </c>
      <c r="CR1563">
        <v>389</v>
      </c>
      <c r="CS1563">
        <v>1</v>
      </c>
      <c r="CT1563">
        <v>0</v>
      </c>
      <c r="CU1563">
        <v>25</v>
      </c>
      <c r="DA1563" s="33" t="s">
        <v>85</v>
      </c>
    </row>
    <row r="1564" spans="1:105" x14ac:dyDescent="0.25">
      <c r="A1564">
        <v>1563</v>
      </c>
      <c r="B1564">
        <v>99</v>
      </c>
      <c r="C1564" s="24" t="s">
        <v>4249</v>
      </c>
      <c r="D1564" s="12">
        <v>11.3</v>
      </c>
      <c r="E1564" s="13">
        <v>9.1999999999999993</v>
      </c>
      <c r="F1564" s="7">
        <f t="shared" si="275"/>
        <v>1.2282608695652175</v>
      </c>
      <c r="G1564" s="7">
        <f t="shared" si="271"/>
        <v>2.1000000000000014</v>
      </c>
      <c r="H1564" s="15">
        <f t="shared" si="272"/>
        <v>20.5</v>
      </c>
      <c r="I1564" s="11">
        <f>IFERROR(F1564/SQRT(F1564^2+U1564), "X")</f>
        <v>3.4124827273710558E-2</v>
      </c>
      <c r="J1564" s="32">
        <f>IFERROR(SQRT((1-I1564^2)/U1564), "X")</f>
        <v>2.7783045213994429E-2</v>
      </c>
      <c r="K1564" s="32">
        <f t="shared" si="273"/>
        <v>35.993174696929771</v>
      </c>
      <c r="L1564" s="8">
        <v>0</v>
      </c>
      <c r="M1564" s="9">
        <v>1</v>
      </c>
      <c r="N1564" s="8">
        <v>0</v>
      </c>
      <c r="O1564" s="9">
        <v>0</v>
      </c>
      <c r="P1564" s="9">
        <v>0</v>
      </c>
      <c r="Q1564" s="9">
        <v>0</v>
      </c>
      <c r="R1564" s="9">
        <v>1</v>
      </c>
      <c r="S1564" s="8">
        <v>1299</v>
      </c>
      <c r="T1564" s="9">
        <v>4</v>
      </c>
      <c r="U1564" s="9">
        <f t="shared" si="274"/>
        <v>1294</v>
      </c>
      <c r="V1564" s="9">
        <f>COUNTIF(B:B,B1564)</f>
        <v>11</v>
      </c>
      <c r="W1564" s="7">
        <v>11.07</v>
      </c>
      <c r="X1564" s="7">
        <f>BM1564-W1564-6</f>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v>0</v>
      </c>
      <c r="BU1564" s="17">
        <v>1</v>
      </c>
      <c r="BV1564">
        <v>0</v>
      </c>
      <c r="BW1564">
        <v>0</v>
      </c>
      <c r="BX1564">
        <v>0</v>
      </c>
      <c r="BY1564" s="17">
        <v>1</v>
      </c>
      <c r="BZ1564">
        <v>0</v>
      </c>
      <c r="CA1564">
        <v>0</v>
      </c>
      <c r="CB1564">
        <v>0</v>
      </c>
      <c r="CC1564">
        <v>0</v>
      </c>
      <c r="CD1564" s="17">
        <v>1</v>
      </c>
      <c r="CE1564">
        <v>1</v>
      </c>
      <c r="CF1564">
        <v>1</v>
      </c>
      <c r="CG1564">
        <v>0</v>
      </c>
      <c r="CH1564">
        <v>0</v>
      </c>
      <c r="CI1564">
        <v>0</v>
      </c>
      <c r="CJ1564">
        <v>0</v>
      </c>
      <c r="CK1564">
        <v>1</v>
      </c>
      <c r="CL1564">
        <v>0</v>
      </c>
      <c r="CM1564">
        <v>0</v>
      </c>
      <c r="CN1564">
        <v>0</v>
      </c>
      <c r="CO1564">
        <v>0</v>
      </c>
      <c r="CP1564" s="17">
        <v>0</v>
      </c>
      <c r="CQ1564">
        <v>2.3879999999999999</v>
      </c>
      <c r="CR1564">
        <v>389</v>
      </c>
      <c r="CS1564">
        <v>1</v>
      </c>
      <c r="CT1564">
        <v>0</v>
      </c>
      <c r="CU1564">
        <v>25</v>
      </c>
      <c r="DA1564" s="33" t="s">
        <v>85</v>
      </c>
    </row>
    <row r="1565" spans="1:105" x14ac:dyDescent="0.25">
      <c r="A1565">
        <v>1564</v>
      </c>
      <c r="B1565">
        <v>99</v>
      </c>
      <c r="C1565" s="24" t="s">
        <v>4249</v>
      </c>
      <c r="D1565" s="12">
        <v>6.8</v>
      </c>
      <c r="E1565" s="13">
        <v>0.1</v>
      </c>
      <c r="F1565" s="7">
        <f t="shared" si="275"/>
        <v>68</v>
      </c>
      <c r="G1565" s="7">
        <f t="shared" si="271"/>
        <v>6.7</v>
      </c>
      <c r="H1565" s="15">
        <f t="shared" si="272"/>
        <v>6.8999999999999995</v>
      </c>
      <c r="I1565" s="11">
        <f>IFERROR(F1565/SQRT(F1565^2+U1565), "X")</f>
        <v>0.38012561675860373</v>
      </c>
      <c r="J1565" s="32">
        <f>IFERROR(SQRT((1-I1565^2)/U1565), "X")</f>
        <v>5.5900825993912317E-3</v>
      </c>
      <c r="K1565" s="32">
        <f t="shared" si="273"/>
        <v>178.88823326311876</v>
      </c>
      <c r="L1565" s="8">
        <v>0</v>
      </c>
      <c r="M1565" s="9">
        <v>1</v>
      </c>
      <c r="N1565" s="8">
        <v>0</v>
      </c>
      <c r="O1565" s="9">
        <v>0</v>
      </c>
      <c r="P1565" s="9">
        <v>0</v>
      </c>
      <c r="Q1565" s="9">
        <v>0</v>
      </c>
      <c r="R1565" s="9">
        <v>1</v>
      </c>
      <c r="S1565" s="8">
        <v>27386</v>
      </c>
      <c r="T1565" s="9">
        <v>8</v>
      </c>
      <c r="U1565" s="9">
        <f t="shared" si="274"/>
        <v>27377</v>
      </c>
      <c r="V1565" s="9">
        <f>COUNTIF(B:B,B1565)</f>
        <v>11</v>
      </c>
      <c r="W1565" s="7">
        <v>11.07</v>
      </c>
      <c r="X1565" s="7">
        <f>BM1565-W1565-6</f>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v>0</v>
      </c>
      <c r="BU1565" s="17">
        <v>0</v>
      </c>
      <c r="BV1565">
        <v>0</v>
      </c>
      <c r="BW1565">
        <v>0</v>
      </c>
      <c r="BX1565">
        <v>0</v>
      </c>
      <c r="BY1565" s="17">
        <v>1</v>
      </c>
      <c r="BZ1565">
        <v>0</v>
      </c>
      <c r="CA1565">
        <v>0</v>
      </c>
      <c r="CB1565">
        <v>0</v>
      </c>
      <c r="CC1565">
        <v>0</v>
      </c>
      <c r="CD1565" s="17">
        <v>0</v>
      </c>
      <c r="CE1565">
        <v>1</v>
      </c>
      <c r="CF1565">
        <v>1</v>
      </c>
      <c r="CG1565">
        <v>0</v>
      </c>
      <c r="CH1565">
        <v>0</v>
      </c>
      <c r="CI1565">
        <v>0</v>
      </c>
      <c r="CJ1565">
        <v>0</v>
      </c>
      <c r="CK1565">
        <v>1</v>
      </c>
      <c r="CL1565">
        <v>0</v>
      </c>
      <c r="CM1565">
        <v>0</v>
      </c>
      <c r="CN1565">
        <v>0</v>
      </c>
      <c r="CO1565">
        <v>1</v>
      </c>
      <c r="CP1565" s="17">
        <v>0</v>
      </c>
      <c r="CQ1565">
        <v>2.3879999999999999</v>
      </c>
      <c r="CR1565">
        <v>389</v>
      </c>
      <c r="CS1565">
        <v>1</v>
      </c>
      <c r="CT1565">
        <v>0</v>
      </c>
      <c r="CU1565">
        <v>25</v>
      </c>
      <c r="DA1565" s="33" t="s">
        <v>85</v>
      </c>
    </row>
    <row r="1566" spans="1:105" x14ac:dyDescent="0.25">
      <c r="A1566">
        <v>1565</v>
      </c>
      <c r="B1566">
        <v>99</v>
      </c>
      <c r="C1566" s="24" t="s">
        <v>4249</v>
      </c>
      <c r="D1566" s="12">
        <v>10.1</v>
      </c>
      <c r="E1566" s="13">
        <v>4.3</v>
      </c>
      <c r="F1566" s="7">
        <f t="shared" si="275"/>
        <v>2.3488372093023258</v>
      </c>
      <c r="G1566" s="7">
        <f t="shared" si="271"/>
        <v>5.8</v>
      </c>
      <c r="H1566" s="15">
        <f t="shared" si="272"/>
        <v>14.399999999999999</v>
      </c>
      <c r="I1566" s="11">
        <f>IFERROR(F1566/SQRT(F1566^2+U1566), "X")</f>
        <v>1.4194373702412217E-2</v>
      </c>
      <c r="J1566" s="32">
        <f>IFERROR(SQRT((1-I1566^2)/U1566), "X")</f>
        <v>6.043149200036884E-3</v>
      </c>
      <c r="K1566" s="32">
        <f t="shared" si="273"/>
        <v>165.47663592252474</v>
      </c>
      <c r="L1566" s="8">
        <v>0</v>
      </c>
      <c r="M1566" s="9">
        <v>1</v>
      </c>
      <c r="N1566" s="8">
        <v>0</v>
      </c>
      <c r="O1566" s="9">
        <v>0</v>
      </c>
      <c r="P1566" s="9">
        <v>0</v>
      </c>
      <c r="Q1566" s="9">
        <v>0</v>
      </c>
      <c r="R1566" s="9">
        <v>1</v>
      </c>
      <c r="S1566" s="8">
        <v>27386</v>
      </c>
      <c r="T1566" s="9">
        <v>8</v>
      </c>
      <c r="U1566" s="9">
        <f t="shared" si="274"/>
        <v>27377</v>
      </c>
      <c r="V1566" s="9">
        <f>COUNTIF(B:B,B1566)</f>
        <v>11</v>
      </c>
      <c r="W1566" s="7">
        <v>11.07</v>
      </c>
      <c r="X1566" s="7">
        <f>BM1566-W1566-6</f>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v>0</v>
      </c>
      <c r="BU1566" s="17">
        <v>1</v>
      </c>
      <c r="BV1566">
        <v>0</v>
      </c>
      <c r="BW1566">
        <v>0</v>
      </c>
      <c r="BX1566">
        <v>0</v>
      </c>
      <c r="BY1566" s="17">
        <v>1</v>
      </c>
      <c r="BZ1566">
        <v>0</v>
      </c>
      <c r="CA1566">
        <v>0</v>
      </c>
      <c r="CB1566">
        <v>0</v>
      </c>
      <c r="CC1566">
        <v>0</v>
      </c>
      <c r="CD1566" s="17">
        <v>1</v>
      </c>
      <c r="CE1566">
        <v>1</v>
      </c>
      <c r="CF1566">
        <v>1</v>
      </c>
      <c r="CG1566">
        <v>0</v>
      </c>
      <c r="CH1566">
        <v>0</v>
      </c>
      <c r="CI1566">
        <v>0</v>
      </c>
      <c r="CJ1566">
        <v>0</v>
      </c>
      <c r="CK1566">
        <v>1</v>
      </c>
      <c r="CL1566">
        <v>0</v>
      </c>
      <c r="CM1566">
        <v>0</v>
      </c>
      <c r="CN1566">
        <v>0</v>
      </c>
      <c r="CO1566">
        <v>1</v>
      </c>
      <c r="CP1566" s="17">
        <v>0</v>
      </c>
      <c r="CQ1566">
        <v>2.3879999999999999</v>
      </c>
      <c r="CR1566">
        <v>389</v>
      </c>
      <c r="CS1566">
        <v>1</v>
      </c>
      <c r="CT1566">
        <v>0</v>
      </c>
      <c r="CU1566">
        <v>25</v>
      </c>
      <c r="DA1566" s="33" t="s">
        <v>85</v>
      </c>
    </row>
    <row r="1567" spans="1:105" x14ac:dyDescent="0.25">
      <c r="A1567">
        <v>1566</v>
      </c>
      <c r="B1567">
        <v>99</v>
      </c>
      <c r="C1567" s="24" t="s">
        <v>4249</v>
      </c>
      <c r="D1567" s="12">
        <v>7.2</v>
      </c>
      <c r="E1567" s="13">
        <v>0.3</v>
      </c>
      <c r="F1567" s="7">
        <f t="shared" si="275"/>
        <v>24</v>
      </c>
      <c r="G1567" s="7">
        <f t="shared" si="271"/>
        <v>6.9</v>
      </c>
      <c r="H1567" s="15">
        <f t="shared" si="272"/>
        <v>7.5</v>
      </c>
      <c r="I1567" s="11">
        <f>IFERROR(F1567/SQRT(F1567^2+U1567), "X")</f>
        <v>0.34962992804883902</v>
      </c>
      <c r="J1567" s="32">
        <f>IFERROR(SQRT((1-I1567^2)/U1567), "X")</f>
        <v>1.4567913668701625E-2</v>
      </c>
      <c r="K1567" s="32">
        <f t="shared" si="273"/>
        <v>68.64400920692205</v>
      </c>
      <c r="L1567" s="8">
        <v>0</v>
      </c>
      <c r="M1567" s="9">
        <v>1</v>
      </c>
      <c r="N1567" s="8">
        <v>0</v>
      </c>
      <c r="O1567" s="9">
        <v>0</v>
      </c>
      <c r="P1567" s="9">
        <v>0</v>
      </c>
      <c r="Q1567" s="9">
        <v>0</v>
      </c>
      <c r="R1567" s="9">
        <v>1</v>
      </c>
      <c r="S1567" s="8">
        <v>4142</v>
      </c>
      <c r="T1567" s="9">
        <v>5</v>
      </c>
      <c r="U1567" s="9">
        <f t="shared" si="274"/>
        <v>4136</v>
      </c>
      <c r="V1567" s="9">
        <f>COUNTIF(B:B,B1567)</f>
        <v>11</v>
      </c>
      <c r="W1567" s="7">
        <v>11.07</v>
      </c>
      <c r="X1567" s="7">
        <f>BM1567-W1567-6</f>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v>0</v>
      </c>
      <c r="BU1567" s="17">
        <v>1</v>
      </c>
      <c r="BV1567">
        <v>0</v>
      </c>
      <c r="BW1567">
        <v>0</v>
      </c>
      <c r="BX1567">
        <v>0</v>
      </c>
      <c r="BY1567" s="17">
        <v>1</v>
      </c>
      <c r="BZ1567">
        <v>0</v>
      </c>
      <c r="CA1567">
        <v>0</v>
      </c>
      <c r="CB1567">
        <v>0</v>
      </c>
      <c r="CC1567">
        <v>0</v>
      </c>
      <c r="CD1567" s="17">
        <v>1</v>
      </c>
      <c r="CE1567">
        <v>1</v>
      </c>
      <c r="CF1567">
        <v>1</v>
      </c>
      <c r="CG1567">
        <v>0</v>
      </c>
      <c r="CH1567">
        <v>0</v>
      </c>
      <c r="CI1567">
        <v>0</v>
      </c>
      <c r="CJ1567">
        <v>0</v>
      </c>
      <c r="CK1567">
        <v>1</v>
      </c>
      <c r="CL1567">
        <v>0</v>
      </c>
      <c r="CM1567">
        <v>0</v>
      </c>
      <c r="CN1567">
        <v>0</v>
      </c>
      <c r="CO1567">
        <v>1</v>
      </c>
      <c r="CP1567" s="17">
        <v>0</v>
      </c>
      <c r="CQ1567">
        <v>2.3879999999999999</v>
      </c>
      <c r="CR1567">
        <v>389</v>
      </c>
      <c r="CS1567">
        <v>1</v>
      </c>
      <c r="CT1567">
        <v>0</v>
      </c>
      <c r="CU1567">
        <v>25</v>
      </c>
      <c r="DA1567" s="33" t="s">
        <v>85</v>
      </c>
    </row>
    <row r="1568" spans="1:105" x14ac:dyDescent="0.25">
      <c r="A1568">
        <v>1567</v>
      </c>
      <c r="B1568">
        <v>99</v>
      </c>
      <c r="C1568" s="24" t="s">
        <v>4249</v>
      </c>
      <c r="D1568" s="12">
        <v>9.4</v>
      </c>
      <c r="E1568" s="13">
        <v>3.3</v>
      </c>
      <c r="F1568" s="7">
        <f t="shared" si="275"/>
        <v>2.8484848484848486</v>
      </c>
      <c r="G1568" s="7">
        <f t="shared" si="271"/>
        <v>6.1000000000000005</v>
      </c>
      <c r="H1568" s="15">
        <f t="shared" si="272"/>
        <v>12.7</v>
      </c>
      <c r="I1568" s="11">
        <f>IFERROR(F1568/SQRT(F1568^2+U1568), "X")</f>
        <v>4.4253790861438054E-2</v>
      </c>
      <c r="J1568" s="32">
        <f>IFERROR(SQRT((1-I1568^2)/U1568), "X")</f>
        <v>1.5535905302419741E-2</v>
      </c>
      <c r="K1568" s="32">
        <f t="shared" si="273"/>
        <v>64.367024678262453</v>
      </c>
      <c r="L1568" s="8">
        <v>0</v>
      </c>
      <c r="M1568" s="9">
        <v>1</v>
      </c>
      <c r="N1568" s="8">
        <v>0</v>
      </c>
      <c r="O1568" s="9">
        <v>0</v>
      </c>
      <c r="P1568" s="9">
        <v>0</v>
      </c>
      <c r="Q1568" s="9">
        <v>0</v>
      </c>
      <c r="R1568" s="9">
        <v>1</v>
      </c>
      <c r="S1568" s="8">
        <v>4142</v>
      </c>
      <c r="T1568" s="9">
        <v>6</v>
      </c>
      <c r="U1568" s="9">
        <f t="shared" si="274"/>
        <v>4135</v>
      </c>
      <c r="V1568" s="9">
        <f>COUNTIF(B:B,B1568)</f>
        <v>11</v>
      </c>
      <c r="W1568" s="7">
        <v>11.07</v>
      </c>
      <c r="X1568" s="7">
        <f>BM1568-W1568-6</f>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v>0</v>
      </c>
      <c r="BU1568" s="17">
        <v>1</v>
      </c>
      <c r="BV1568">
        <v>0</v>
      </c>
      <c r="BW1568">
        <v>0</v>
      </c>
      <c r="BX1568">
        <v>0</v>
      </c>
      <c r="BY1568" s="17">
        <v>1</v>
      </c>
      <c r="BZ1568">
        <v>0</v>
      </c>
      <c r="CA1568">
        <v>0</v>
      </c>
      <c r="CB1568">
        <v>0</v>
      </c>
      <c r="CC1568">
        <v>0</v>
      </c>
      <c r="CD1568" s="17">
        <v>1</v>
      </c>
      <c r="CE1568">
        <v>1</v>
      </c>
      <c r="CF1568">
        <v>1</v>
      </c>
      <c r="CG1568">
        <v>0</v>
      </c>
      <c r="CH1568">
        <v>0</v>
      </c>
      <c r="CI1568">
        <v>0</v>
      </c>
      <c r="CJ1568">
        <v>0</v>
      </c>
      <c r="CK1568">
        <v>1</v>
      </c>
      <c r="CL1568">
        <v>0</v>
      </c>
      <c r="CM1568">
        <v>0</v>
      </c>
      <c r="CN1568">
        <v>0</v>
      </c>
      <c r="CO1568">
        <v>1</v>
      </c>
      <c r="CP1568" s="17">
        <v>0</v>
      </c>
      <c r="CQ1568">
        <v>2.3879999999999999</v>
      </c>
      <c r="CR1568">
        <v>389</v>
      </c>
      <c r="CS1568">
        <v>1</v>
      </c>
      <c r="CT1568">
        <v>0</v>
      </c>
      <c r="CU1568">
        <v>25</v>
      </c>
      <c r="DA1568" s="33" t="s">
        <v>85</v>
      </c>
    </row>
    <row r="1569" spans="1:105" x14ac:dyDescent="0.25">
      <c r="A1569">
        <v>1568</v>
      </c>
      <c r="B1569">
        <v>99</v>
      </c>
      <c r="C1569" s="24" t="s">
        <v>4249</v>
      </c>
      <c r="D1569" s="12">
        <v>9.6</v>
      </c>
      <c r="E1569" s="13">
        <v>3.4</v>
      </c>
      <c r="F1569" s="7">
        <f t="shared" si="275"/>
        <v>2.8235294117647061</v>
      </c>
      <c r="G1569" s="7">
        <f t="shared" si="271"/>
        <v>6.1999999999999993</v>
      </c>
      <c r="H1569" s="15">
        <f t="shared" si="272"/>
        <v>13</v>
      </c>
      <c r="I1569" s="11">
        <f>IFERROR(F1569/SQRT(F1569^2+U1569), "X")</f>
        <v>4.3866834911363485E-2</v>
      </c>
      <c r="J1569" s="32">
        <f>IFERROR(SQRT((1-I1569^2)/U1569), "X")</f>
        <v>1.5536170697774569E-2</v>
      </c>
      <c r="K1569" s="32">
        <f t="shared" si="273"/>
        <v>64.365925133871116</v>
      </c>
      <c r="L1569" s="8">
        <v>0</v>
      </c>
      <c r="M1569" s="9">
        <v>1</v>
      </c>
      <c r="N1569" s="8">
        <v>0</v>
      </c>
      <c r="O1569" s="9">
        <v>0</v>
      </c>
      <c r="P1569" s="9">
        <v>0</v>
      </c>
      <c r="Q1569" s="9">
        <v>0</v>
      </c>
      <c r="R1569" s="9">
        <v>1</v>
      </c>
      <c r="S1569" s="8">
        <v>4142</v>
      </c>
      <c r="T1569" s="9">
        <v>6</v>
      </c>
      <c r="U1569" s="9">
        <f t="shared" si="274"/>
        <v>4135</v>
      </c>
      <c r="V1569" s="9">
        <f>COUNTIF(B:B,B1569)</f>
        <v>11</v>
      </c>
      <c r="W1569" s="7">
        <v>11.07</v>
      </c>
      <c r="X1569" s="7">
        <f>BM1569-W1569-6</f>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v>0</v>
      </c>
      <c r="BU1569" s="17">
        <v>1</v>
      </c>
      <c r="BV1569">
        <v>0</v>
      </c>
      <c r="BW1569">
        <v>0</v>
      </c>
      <c r="BX1569">
        <v>0</v>
      </c>
      <c r="BY1569" s="17">
        <v>1</v>
      </c>
      <c r="BZ1569">
        <v>0</v>
      </c>
      <c r="CA1569">
        <v>0</v>
      </c>
      <c r="CB1569">
        <v>0</v>
      </c>
      <c r="CC1569">
        <v>0</v>
      </c>
      <c r="CD1569" s="17">
        <v>1</v>
      </c>
      <c r="CE1569">
        <v>1</v>
      </c>
      <c r="CF1569">
        <v>1</v>
      </c>
      <c r="CG1569">
        <v>0</v>
      </c>
      <c r="CH1569">
        <v>0</v>
      </c>
      <c r="CI1569">
        <v>0</v>
      </c>
      <c r="CJ1569">
        <v>0</v>
      </c>
      <c r="CK1569">
        <v>1</v>
      </c>
      <c r="CL1569">
        <v>0</v>
      </c>
      <c r="CM1569">
        <v>0</v>
      </c>
      <c r="CN1569">
        <v>0</v>
      </c>
      <c r="CO1569">
        <v>1</v>
      </c>
      <c r="CP1569" s="17">
        <v>0</v>
      </c>
      <c r="CQ1569">
        <v>2.3879999999999999</v>
      </c>
      <c r="CR1569">
        <v>389</v>
      </c>
      <c r="CS1569">
        <v>1</v>
      </c>
      <c r="CT1569">
        <v>0</v>
      </c>
      <c r="CU1569">
        <v>25</v>
      </c>
      <c r="DA1569" s="33" t="s">
        <v>85</v>
      </c>
    </row>
    <row r="1570" spans="1:105" x14ac:dyDescent="0.25">
      <c r="A1570">
        <v>1569</v>
      </c>
      <c r="B1570">
        <v>99</v>
      </c>
      <c r="C1570" s="24" t="s">
        <v>4249</v>
      </c>
      <c r="D1570" s="12">
        <v>8.6999999999999993</v>
      </c>
      <c r="E1570" s="13">
        <v>2.7</v>
      </c>
      <c r="F1570" s="7">
        <f t="shared" si="275"/>
        <v>3.2222222222222219</v>
      </c>
      <c r="G1570" s="7">
        <f t="shared" si="271"/>
        <v>5.9999999999999991</v>
      </c>
      <c r="H1570" s="15">
        <f t="shared" si="272"/>
        <v>11.399999999999999</v>
      </c>
      <c r="I1570" s="11">
        <f>IFERROR(F1570/SQRT(F1570^2+U1570), "X")</f>
        <v>5.0052475479371354E-2</v>
      </c>
      <c r="J1570" s="32">
        <f>IFERROR(SQRT((1-I1570^2)/U1570), "X")</f>
        <v>1.5533526872908354E-2</v>
      </c>
      <c r="K1570" s="32">
        <f t="shared" si="273"/>
        <v>64.37688029137</v>
      </c>
      <c r="L1570" s="8">
        <v>0</v>
      </c>
      <c r="M1570" s="9">
        <v>1</v>
      </c>
      <c r="N1570" s="8">
        <v>0</v>
      </c>
      <c r="O1570" s="9">
        <v>0</v>
      </c>
      <c r="P1570" s="9">
        <v>0</v>
      </c>
      <c r="Q1570" s="9">
        <v>0</v>
      </c>
      <c r="R1570" s="9">
        <v>1</v>
      </c>
      <c r="S1570" s="8">
        <v>4142</v>
      </c>
      <c r="T1570" s="9">
        <v>7</v>
      </c>
      <c r="U1570" s="9">
        <f t="shared" si="274"/>
        <v>4134</v>
      </c>
      <c r="V1570" s="9">
        <f>COUNTIF(B:B,B1570)</f>
        <v>11</v>
      </c>
      <c r="W1570" s="7">
        <v>11.07</v>
      </c>
      <c r="X1570" s="7">
        <f>BM1570-W1570-6</f>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v>0</v>
      </c>
      <c r="BU1570" s="17">
        <v>1</v>
      </c>
      <c r="BV1570">
        <v>0</v>
      </c>
      <c r="BW1570">
        <v>0</v>
      </c>
      <c r="BX1570">
        <v>0</v>
      </c>
      <c r="BY1570" s="17">
        <v>1</v>
      </c>
      <c r="BZ1570">
        <v>0</v>
      </c>
      <c r="CA1570">
        <v>0</v>
      </c>
      <c r="CB1570">
        <v>0</v>
      </c>
      <c r="CC1570">
        <v>0</v>
      </c>
      <c r="CD1570" s="17">
        <v>1</v>
      </c>
      <c r="CE1570">
        <v>1</v>
      </c>
      <c r="CF1570">
        <v>1</v>
      </c>
      <c r="CG1570">
        <v>0</v>
      </c>
      <c r="CH1570">
        <v>0</v>
      </c>
      <c r="CI1570">
        <v>0</v>
      </c>
      <c r="CJ1570">
        <v>0</v>
      </c>
      <c r="CK1570">
        <v>1</v>
      </c>
      <c r="CL1570">
        <v>0</v>
      </c>
      <c r="CM1570">
        <v>0</v>
      </c>
      <c r="CN1570">
        <v>0</v>
      </c>
      <c r="CO1570">
        <v>1</v>
      </c>
      <c r="CP1570" s="17">
        <v>0</v>
      </c>
      <c r="CQ1570">
        <v>2.3879999999999999</v>
      </c>
      <c r="CR1570">
        <v>389</v>
      </c>
      <c r="CS1570">
        <v>1</v>
      </c>
      <c r="CT1570">
        <v>0</v>
      </c>
      <c r="CU1570">
        <v>25</v>
      </c>
      <c r="DA1570" s="33" t="s">
        <v>85</v>
      </c>
    </row>
    <row r="1571" spans="1:105" x14ac:dyDescent="0.25">
      <c r="A1571">
        <v>1570</v>
      </c>
      <c r="B1571">
        <v>99</v>
      </c>
      <c r="C1571" s="24" t="s">
        <v>4249</v>
      </c>
      <c r="D1571" s="12">
        <v>16.2</v>
      </c>
      <c r="E1571" s="13">
        <v>5.5</v>
      </c>
      <c r="F1571" s="7">
        <f t="shared" si="275"/>
        <v>2.9454545454545453</v>
      </c>
      <c r="G1571" s="7">
        <f t="shared" si="271"/>
        <v>10.7</v>
      </c>
      <c r="H1571" s="15">
        <f t="shared" si="272"/>
        <v>21.7</v>
      </c>
      <c r="I1571" s="11">
        <f>IFERROR(F1571/SQRT(F1571^2+U1571), "X")</f>
        <v>4.5757200490385806E-2</v>
      </c>
      <c r="J1571" s="32">
        <f>IFERROR(SQRT((1-I1571^2)/U1571), "X")</f>
        <v>1.5534852018340862E-2</v>
      </c>
      <c r="K1571" s="32">
        <f t="shared" si="273"/>
        <v>64.371388850011144</v>
      </c>
      <c r="L1571" s="8">
        <v>0</v>
      </c>
      <c r="M1571" s="9">
        <v>1</v>
      </c>
      <c r="N1571" s="8">
        <v>0</v>
      </c>
      <c r="O1571" s="9">
        <v>0</v>
      </c>
      <c r="P1571" s="9">
        <v>0</v>
      </c>
      <c r="Q1571" s="9">
        <v>0</v>
      </c>
      <c r="R1571" s="9">
        <v>1</v>
      </c>
      <c r="S1571" s="8">
        <v>4142</v>
      </c>
      <c r="T1571" s="9">
        <v>6</v>
      </c>
      <c r="U1571" s="9">
        <f t="shared" si="274"/>
        <v>4135</v>
      </c>
      <c r="V1571" s="9">
        <f>COUNTIF(B:B,B1571)</f>
        <v>11</v>
      </c>
      <c r="W1571" s="7">
        <v>11.07</v>
      </c>
      <c r="X1571" s="7">
        <f>BM1571-W1571-6</f>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v>0</v>
      </c>
      <c r="BU1571" s="17">
        <v>1</v>
      </c>
      <c r="BV1571">
        <v>0</v>
      </c>
      <c r="BW1571">
        <v>0</v>
      </c>
      <c r="BX1571">
        <v>0</v>
      </c>
      <c r="BY1571" s="17">
        <v>1</v>
      </c>
      <c r="BZ1571">
        <v>0</v>
      </c>
      <c r="CA1571">
        <v>0</v>
      </c>
      <c r="CB1571">
        <v>0</v>
      </c>
      <c r="CC1571">
        <v>0</v>
      </c>
      <c r="CD1571" s="17">
        <v>1</v>
      </c>
      <c r="CE1571">
        <v>1</v>
      </c>
      <c r="CF1571">
        <v>1</v>
      </c>
      <c r="CG1571">
        <v>0</v>
      </c>
      <c r="CH1571">
        <v>0</v>
      </c>
      <c r="CI1571">
        <v>0</v>
      </c>
      <c r="CJ1571">
        <v>0</v>
      </c>
      <c r="CK1571">
        <v>1</v>
      </c>
      <c r="CL1571">
        <v>0</v>
      </c>
      <c r="CM1571">
        <v>0</v>
      </c>
      <c r="CN1571">
        <v>0</v>
      </c>
      <c r="CO1571">
        <v>1</v>
      </c>
      <c r="CP1571" s="17">
        <v>0</v>
      </c>
      <c r="CQ1571">
        <v>2.3879999999999999</v>
      </c>
      <c r="CR1571">
        <v>389</v>
      </c>
      <c r="CS1571">
        <v>1</v>
      </c>
      <c r="CT1571">
        <v>0</v>
      </c>
      <c r="CU1571">
        <v>25</v>
      </c>
      <c r="DA1571" s="33" t="s">
        <v>85</v>
      </c>
    </row>
    <row r="1572" spans="1:105" x14ac:dyDescent="0.25">
      <c r="A1572">
        <v>1571</v>
      </c>
      <c r="B1572">
        <v>100</v>
      </c>
      <c r="C1572" s="24" t="s">
        <v>4253</v>
      </c>
      <c r="D1572" s="12">
        <v>7.1</v>
      </c>
      <c r="E1572" s="13">
        <v>0.5</v>
      </c>
      <c r="F1572" s="7">
        <f t="shared" si="275"/>
        <v>14.2</v>
      </c>
      <c r="G1572" s="7">
        <f t="shared" si="271"/>
        <v>6.6</v>
      </c>
      <c r="H1572" s="15">
        <f t="shared" si="272"/>
        <v>7.6</v>
      </c>
      <c r="I1572" s="11">
        <f>IFERROR(F1572/SQRT(F1572^2+U1572), "X")</f>
        <v>0.37874882198809018</v>
      </c>
      <c r="J1572" s="32">
        <f>IFERROR(SQRT((1-I1572^2)/U1572), "X")</f>
        <v>2.6672452252682409E-2</v>
      </c>
      <c r="K1572" s="32">
        <f t="shared" si="273"/>
        <v>37.491865784460501</v>
      </c>
      <c r="L1572" s="8">
        <v>0</v>
      </c>
      <c r="M1572" s="9">
        <v>1</v>
      </c>
      <c r="N1572" s="8">
        <v>0</v>
      </c>
      <c r="O1572" s="9">
        <v>0</v>
      </c>
      <c r="P1572" s="9">
        <v>0</v>
      </c>
      <c r="Q1572" s="9">
        <v>0</v>
      </c>
      <c r="R1572" s="9">
        <v>1</v>
      </c>
      <c r="S1572" s="8">
        <v>1211</v>
      </c>
      <c r="T1572" s="9">
        <v>6</v>
      </c>
      <c r="U1572" s="9">
        <f t="shared" si="274"/>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v>0</v>
      </c>
      <c r="BU1572" s="17">
        <v>0</v>
      </c>
      <c r="BV1572">
        <v>0</v>
      </c>
      <c r="BW1572">
        <v>0</v>
      </c>
      <c r="BX1572">
        <v>1</v>
      </c>
      <c r="BY1572" s="17">
        <v>0</v>
      </c>
      <c r="BZ1572">
        <v>0</v>
      </c>
      <c r="CA1572">
        <v>0</v>
      </c>
      <c r="CB1572">
        <v>0</v>
      </c>
      <c r="CC1572">
        <v>0</v>
      </c>
      <c r="CD1572" s="17">
        <v>0</v>
      </c>
      <c r="CE1572">
        <v>0</v>
      </c>
      <c r="CF1572">
        <v>0</v>
      </c>
      <c r="CG1572">
        <v>1</v>
      </c>
      <c r="CH1572">
        <v>1</v>
      </c>
      <c r="CI1572">
        <v>0</v>
      </c>
      <c r="CJ1572">
        <v>1</v>
      </c>
      <c r="CK1572">
        <v>0</v>
      </c>
      <c r="CL1572">
        <v>0</v>
      </c>
      <c r="CM1572">
        <v>0</v>
      </c>
      <c r="CN1572">
        <v>0</v>
      </c>
      <c r="CO1572">
        <v>0</v>
      </c>
      <c r="CP1572" s="17">
        <v>0</v>
      </c>
      <c r="CQ1572">
        <v>0.76700000000000002</v>
      </c>
      <c r="CR1572">
        <v>217</v>
      </c>
      <c r="CS1572">
        <v>1</v>
      </c>
      <c r="CT1572">
        <v>0</v>
      </c>
      <c r="CU1572">
        <v>22</v>
      </c>
      <c r="DA1572" s="33" t="s">
        <v>85</v>
      </c>
    </row>
    <row r="1573" spans="1:105" x14ac:dyDescent="0.25">
      <c r="A1573">
        <v>1572</v>
      </c>
      <c r="B1573">
        <v>100</v>
      </c>
      <c r="C1573" s="24" t="s">
        <v>4253</v>
      </c>
      <c r="D1573" s="12">
        <v>7.3</v>
      </c>
      <c r="E1573" s="13">
        <v>0.5</v>
      </c>
      <c r="F1573" s="7">
        <f t="shared" si="275"/>
        <v>14.6</v>
      </c>
      <c r="G1573" s="7">
        <f t="shared" si="271"/>
        <v>6.8</v>
      </c>
      <c r="H1573" s="15">
        <f t="shared" si="272"/>
        <v>7.8</v>
      </c>
      <c r="I1573" s="11">
        <f>IFERROR(F1573/SQRT(F1573^2+U1573), "X")</f>
        <v>0.38783179738446272</v>
      </c>
      <c r="J1573" s="32">
        <f>IFERROR(SQRT((1-I1573^2)/U1573), "X")</f>
        <v>2.6563821738661831E-2</v>
      </c>
      <c r="K1573" s="32">
        <f t="shared" si="273"/>
        <v>37.645185615161999</v>
      </c>
      <c r="L1573" s="8">
        <v>0</v>
      </c>
      <c r="M1573" s="9">
        <v>1</v>
      </c>
      <c r="N1573" s="8">
        <v>0</v>
      </c>
      <c r="O1573" s="9">
        <v>0</v>
      </c>
      <c r="P1573" s="9">
        <v>0</v>
      </c>
      <c r="Q1573" s="9">
        <v>0</v>
      </c>
      <c r="R1573" s="9">
        <v>1</v>
      </c>
      <c r="S1573" s="8">
        <v>1211</v>
      </c>
      <c r="T1573" s="9">
        <v>6</v>
      </c>
      <c r="U1573" s="9">
        <f t="shared" si="274"/>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v>0</v>
      </c>
      <c r="BU1573" s="17">
        <v>0</v>
      </c>
      <c r="BV1573">
        <v>0</v>
      </c>
      <c r="BW1573">
        <v>0</v>
      </c>
      <c r="BX1573">
        <v>1</v>
      </c>
      <c r="BY1573" s="17">
        <v>0</v>
      </c>
      <c r="BZ1573">
        <v>0</v>
      </c>
      <c r="CA1573">
        <v>0</v>
      </c>
      <c r="CB1573">
        <v>0</v>
      </c>
      <c r="CC1573">
        <v>0</v>
      </c>
      <c r="CD1573" s="17">
        <v>0</v>
      </c>
      <c r="CE1573">
        <v>0</v>
      </c>
      <c r="CF1573">
        <v>0</v>
      </c>
      <c r="CG1573">
        <v>1</v>
      </c>
      <c r="CH1573">
        <v>1</v>
      </c>
      <c r="CI1573">
        <v>0</v>
      </c>
      <c r="CJ1573">
        <v>1</v>
      </c>
      <c r="CK1573">
        <v>0</v>
      </c>
      <c r="CL1573">
        <v>0</v>
      </c>
      <c r="CM1573">
        <v>0</v>
      </c>
      <c r="CN1573">
        <v>0</v>
      </c>
      <c r="CO1573">
        <v>0</v>
      </c>
      <c r="CP1573" s="17">
        <v>0</v>
      </c>
      <c r="CQ1573">
        <v>0.76700000000000002</v>
      </c>
      <c r="CR1573">
        <v>217</v>
      </c>
      <c r="CS1573">
        <v>1</v>
      </c>
      <c r="CT1573">
        <v>0</v>
      </c>
      <c r="CU1573">
        <v>22</v>
      </c>
      <c r="DA1573" s="33" t="s">
        <v>85</v>
      </c>
    </row>
    <row r="1574" spans="1:105" x14ac:dyDescent="0.25">
      <c r="A1574">
        <v>1573</v>
      </c>
      <c r="B1574">
        <v>100</v>
      </c>
      <c r="C1574" s="24" t="s">
        <v>4253</v>
      </c>
      <c r="D1574" s="12">
        <v>3.9</v>
      </c>
      <c r="E1574" s="13">
        <v>2.2000000000000002</v>
      </c>
      <c r="F1574" s="7">
        <f t="shared" si="275"/>
        <v>1.7727272727272725</v>
      </c>
      <c r="G1574" s="7">
        <f t="shared" si="271"/>
        <v>1.6999999999999997</v>
      </c>
      <c r="H1574" s="15">
        <f t="shared" si="272"/>
        <v>6.1</v>
      </c>
      <c r="I1574" s="11">
        <f>IFERROR(F1574/SQRT(F1574^2+U1574), "X")</f>
        <v>5.1022606966523477E-2</v>
      </c>
      <c r="J1574" s="32">
        <f>IFERROR(SQRT((1-I1574^2)/U1574), "X")</f>
        <v>2.8781983417013251E-2</v>
      </c>
      <c r="K1574" s="32">
        <f t="shared" si="273"/>
        <v>34.743957200979146</v>
      </c>
      <c r="L1574" s="8">
        <v>0</v>
      </c>
      <c r="M1574" s="9">
        <v>1</v>
      </c>
      <c r="N1574" s="8">
        <v>0</v>
      </c>
      <c r="O1574" s="9">
        <v>0</v>
      </c>
      <c r="P1574" s="9">
        <v>0</v>
      </c>
      <c r="Q1574" s="9">
        <v>0</v>
      </c>
      <c r="R1574" s="9">
        <v>1</v>
      </c>
      <c r="S1574" s="8">
        <v>1211</v>
      </c>
      <c r="T1574" s="9">
        <v>6</v>
      </c>
      <c r="U1574" s="9">
        <f t="shared" si="274"/>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v>0</v>
      </c>
      <c r="BU1574" s="17">
        <v>0</v>
      </c>
      <c r="BV1574">
        <v>0</v>
      </c>
      <c r="BW1574">
        <v>0</v>
      </c>
      <c r="BX1574">
        <v>1</v>
      </c>
      <c r="BY1574" s="17">
        <v>0</v>
      </c>
      <c r="BZ1574">
        <v>0</v>
      </c>
      <c r="CA1574">
        <v>0</v>
      </c>
      <c r="CB1574">
        <v>0</v>
      </c>
      <c r="CC1574">
        <v>0</v>
      </c>
      <c r="CD1574" s="17">
        <v>0</v>
      </c>
      <c r="CE1574">
        <v>0</v>
      </c>
      <c r="CF1574">
        <v>0</v>
      </c>
      <c r="CG1574">
        <v>1</v>
      </c>
      <c r="CH1574">
        <v>1</v>
      </c>
      <c r="CI1574">
        <v>0</v>
      </c>
      <c r="CJ1574">
        <v>1</v>
      </c>
      <c r="CK1574">
        <v>0</v>
      </c>
      <c r="CL1574">
        <v>0</v>
      </c>
      <c r="CM1574">
        <v>0</v>
      </c>
      <c r="CN1574">
        <v>0</v>
      </c>
      <c r="CO1574">
        <v>0</v>
      </c>
      <c r="CP1574" s="17">
        <v>0</v>
      </c>
      <c r="CQ1574">
        <v>0.76700000000000002</v>
      </c>
      <c r="CR1574">
        <v>217</v>
      </c>
      <c r="CS1574">
        <v>1</v>
      </c>
      <c r="CT1574">
        <v>0</v>
      </c>
      <c r="CU1574">
        <v>22</v>
      </c>
      <c r="DA1574" s="33" t="s">
        <v>85</v>
      </c>
    </row>
    <row r="1575" spans="1:105" x14ac:dyDescent="0.25">
      <c r="A1575">
        <v>1574</v>
      </c>
      <c r="B1575">
        <v>100</v>
      </c>
      <c r="C1575" s="24" t="s">
        <v>4253</v>
      </c>
      <c r="D1575" s="12">
        <v>9</v>
      </c>
      <c r="E1575" s="13">
        <v>8.1999999999999993</v>
      </c>
      <c r="F1575" s="7">
        <f t="shared" si="275"/>
        <v>1.0975609756097562</v>
      </c>
      <c r="G1575" s="7">
        <f t="shared" si="271"/>
        <v>0.80000000000000071</v>
      </c>
      <c r="H1575" s="15">
        <f t="shared" si="272"/>
        <v>17.2</v>
      </c>
      <c r="I1575" s="11">
        <f>IFERROR(F1575/SQRT(F1575^2+U1575), "X")</f>
        <v>3.1615369324857097E-2</v>
      </c>
      <c r="J1575" s="32">
        <f>IFERROR(SQRT((1-I1575^2)/U1575), "X")</f>
        <v>2.8805114273758689E-2</v>
      </c>
      <c r="K1575" s="32">
        <f t="shared" si="273"/>
        <v>34.716057381205907</v>
      </c>
      <c r="L1575" s="8">
        <v>0</v>
      </c>
      <c r="M1575" s="9">
        <v>1</v>
      </c>
      <c r="N1575" s="8">
        <v>0</v>
      </c>
      <c r="O1575" s="9">
        <v>0</v>
      </c>
      <c r="P1575" s="9">
        <v>0</v>
      </c>
      <c r="Q1575" s="9">
        <v>0</v>
      </c>
      <c r="R1575" s="9">
        <v>1</v>
      </c>
      <c r="S1575" s="8">
        <v>1211</v>
      </c>
      <c r="T1575" s="9">
        <v>6</v>
      </c>
      <c r="U1575" s="9">
        <f t="shared" si="274"/>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v>0</v>
      </c>
      <c r="BU1575" s="17">
        <v>0</v>
      </c>
      <c r="BV1575">
        <v>0</v>
      </c>
      <c r="BW1575">
        <v>0</v>
      </c>
      <c r="BX1575">
        <v>1</v>
      </c>
      <c r="BY1575" s="17">
        <v>0</v>
      </c>
      <c r="BZ1575">
        <v>0</v>
      </c>
      <c r="CA1575">
        <v>0</v>
      </c>
      <c r="CB1575">
        <v>0</v>
      </c>
      <c r="CC1575">
        <v>0</v>
      </c>
      <c r="CD1575" s="17">
        <v>0</v>
      </c>
      <c r="CE1575">
        <v>0</v>
      </c>
      <c r="CF1575">
        <v>0</v>
      </c>
      <c r="CG1575">
        <v>1</v>
      </c>
      <c r="CH1575">
        <v>1</v>
      </c>
      <c r="CI1575">
        <v>0</v>
      </c>
      <c r="CJ1575">
        <v>1</v>
      </c>
      <c r="CK1575">
        <v>0</v>
      </c>
      <c r="CL1575">
        <v>0</v>
      </c>
      <c r="CM1575">
        <v>0</v>
      </c>
      <c r="CN1575">
        <v>0</v>
      </c>
      <c r="CO1575">
        <v>0</v>
      </c>
      <c r="CP1575" s="17">
        <v>0</v>
      </c>
      <c r="CQ1575">
        <v>0.76700000000000002</v>
      </c>
      <c r="CR1575">
        <v>217</v>
      </c>
      <c r="CS1575">
        <v>1</v>
      </c>
      <c r="CT1575">
        <v>0</v>
      </c>
      <c r="CU1575">
        <v>22</v>
      </c>
      <c r="DA1575" s="33" t="s">
        <v>85</v>
      </c>
    </row>
    <row r="1576" spans="1:105" x14ac:dyDescent="0.25">
      <c r="A1576">
        <v>1575</v>
      </c>
      <c r="B1576">
        <v>100</v>
      </c>
      <c r="C1576" s="24" t="s">
        <v>4253</v>
      </c>
      <c r="D1576" s="12">
        <v>5.5</v>
      </c>
      <c r="E1576" s="13">
        <v>0.6</v>
      </c>
      <c r="F1576" s="7">
        <f t="shared" si="275"/>
        <v>9.1666666666666679</v>
      </c>
      <c r="G1576" s="7">
        <f t="shared" si="271"/>
        <v>4.9000000000000004</v>
      </c>
      <c r="H1576" s="15">
        <f t="shared" si="272"/>
        <v>6.1</v>
      </c>
      <c r="I1576" s="11">
        <f>IFERROR(F1576/SQRT(F1576^2+U1576), "X")</f>
        <v>0.25541642654690039</v>
      </c>
      <c r="J1576" s="32">
        <f>IFERROR(SQRT((1-I1576^2)/U1576), "X")</f>
        <v>2.7863610168752766E-2</v>
      </c>
      <c r="K1576" s="32">
        <f t="shared" si="273"/>
        <v>35.889103886524914</v>
      </c>
      <c r="L1576" s="8">
        <v>0</v>
      </c>
      <c r="M1576" s="9">
        <v>1</v>
      </c>
      <c r="N1576" s="8">
        <v>0</v>
      </c>
      <c r="O1576" s="9">
        <v>0</v>
      </c>
      <c r="P1576" s="9">
        <v>0</v>
      </c>
      <c r="Q1576" s="9">
        <v>0</v>
      </c>
      <c r="R1576" s="9">
        <v>1</v>
      </c>
      <c r="S1576" s="8">
        <v>1211</v>
      </c>
      <c r="T1576" s="9">
        <v>6</v>
      </c>
      <c r="U1576" s="9">
        <f t="shared" si="274"/>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v>0</v>
      </c>
      <c r="BU1576" s="17">
        <v>0</v>
      </c>
      <c r="BV1576">
        <v>0</v>
      </c>
      <c r="BW1576">
        <v>0</v>
      </c>
      <c r="BX1576">
        <v>1</v>
      </c>
      <c r="BY1576" s="17">
        <v>0</v>
      </c>
      <c r="BZ1576">
        <v>0</v>
      </c>
      <c r="CA1576">
        <v>0</v>
      </c>
      <c r="CB1576">
        <v>0</v>
      </c>
      <c r="CC1576">
        <v>0</v>
      </c>
      <c r="CD1576" s="17">
        <v>0</v>
      </c>
      <c r="CE1576">
        <v>0</v>
      </c>
      <c r="CF1576">
        <v>0</v>
      </c>
      <c r="CG1576">
        <v>1</v>
      </c>
      <c r="CH1576">
        <v>1</v>
      </c>
      <c r="CI1576">
        <v>0</v>
      </c>
      <c r="CJ1576">
        <v>1</v>
      </c>
      <c r="CK1576">
        <v>0</v>
      </c>
      <c r="CL1576">
        <v>0</v>
      </c>
      <c r="CM1576">
        <v>0</v>
      </c>
      <c r="CN1576">
        <v>0</v>
      </c>
      <c r="CO1576">
        <v>0</v>
      </c>
      <c r="CP1576" s="17">
        <v>0</v>
      </c>
      <c r="CQ1576">
        <v>0.76700000000000002</v>
      </c>
      <c r="CR1576">
        <v>217</v>
      </c>
      <c r="CS1576">
        <v>1</v>
      </c>
      <c r="CT1576">
        <v>0</v>
      </c>
      <c r="CU1576">
        <v>22</v>
      </c>
      <c r="DA1576" s="33" t="s">
        <v>85</v>
      </c>
    </row>
    <row r="1577" spans="1:105" x14ac:dyDescent="0.25">
      <c r="A1577">
        <v>1576</v>
      </c>
      <c r="B1577">
        <v>101</v>
      </c>
      <c r="C1577" s="24" t="s">
        <v>4258</v>
      </c>
      <c r="D1577" s="12">
        <v>7</v>
      </c>
      <c r="E1577" s="13">
        <v>0.5</v>
      </c>
      <c r="F1577" s="7">
        <f t="shared" si="275"/>
        <v>14</v>
      </c>
      <c r="G1577" s="7">
        <f t="shared" si="271"/>
        <v>6.5</v>
      </c>
      <c r="H1577" s="15">
        <f t="shared" si="272"/>
        <v>7.5</v>
      </c>
      <c r="I1577" s="11">
        <f>IFERROR(F1577/SQRT(F1577^2+U1577), "X")</f>
        <v>0.28324764140418102</v>
      </c>
      <c r="J1577" s="32">
        <f>IFERROR(SQRT((1-I1577^2)/U1577), "X")</f>
        <v>2.023197438601293E-2</v>
      </c>
      <c r="K1577" s="32">
        <f t="shared" si="273"/>
        <v>49.42671342502959</v>
      </c>
      <c r="L1577" s="8">
        <v>0</v>
      </c>
      <c r="M1577" s="9">
        <v>1</v>
      </c>
      <c r="N1577" s="8">
        <v>0</v>
      </c>
      <c r="O1577" s="9">
        <v>0</v>
      </c>
      <c r="P1577" s="9">
        <v>0</v>
      </c>
      <c r="Q1577" s="9">
        <v>1</v>
      </c>
      <c r="R1577" s="9">
        <v>0</v>
      </c>
      <c r="S1577" s="8">
        <v>2272</v>
      </c>
      <c r="T1577" s="9">
        <v>24</v>
      </c>
      <c r="U1577" s="9">
        <f t="shared" si="274"/>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v>0</v>
      </c>
      <c r="BU1577" s="17">
        <v>0</v>
      </c>
      <c r="BV1577">
        <v>0</v>
      </c>
      <c r="BW1577">
        <v>0</v>
      </c>
      <c r="BX1577">
        <v>0</v>
      </c>
      <c r="BY1577" s="17">
        <v>1</v>
      </c>
      <c r="BZ1577">
        <v>0</v>
      </c>
      <c r="CA1577">
        <v>0</v>
      </c>
      <c r="CB1577">
        <v>0</v>
      </c>
      <c r="CC1577">
        <v>0</v>
      </c>
      <c r="CD1577" s="17">
        <v>0</v>
      </c>
      <c r="CE1577">
        <v>0</v>
      </c>
      <c r="CF1577">
        <v>0</v>
      </c>
      <c r="CG1577">
        <v>1</v>
      </c>
      <c r="CH1577">
        <v>0</v>
      </c>
      <c r="CI1577">
        <v>1</v>
      </c>
      <c r="CJ1577">
        <v>0</v>
      </c>
      <c r="CK1577">
        <v>0</v>
      </c>
      <c r="CL1577">
        <v>0</v>
      </c>
      <c r="CM1577">
        <v>0</v>
      </c>
      <c r="CN1577">
        <v>0</v>
      </c>
      <c r="CO1577">
        <v>1</v>
      </c>
      <c r="CP1577" s="17">
        <v>0</v>
      </c>
      <c r="CQ1577">
        <v>0.13900000000000001</v>
      </c>
      <c r="CR1577">
        <v>1442</v>
      </c>
      <c r="CS1577">
        <v>1</v>
      </c>
      <c r="CT1577">
        <v>0</v>
      </c>
      <c r="CU1577">
        <v>14</v>
      </c>
      <c r="DA1577" s="33" t="s">
        <v>85</v>
      </c>
    </row>
    <row r="1578" spans="1:105" x14ac:dyDescent="0.25">
      <c r="A1578">
        <v>1577</v>
      </c>
      <c r="B1578">
        <v>101</v>
      </c>
      <c r="C1578" s="24" t="s">
        <v>4258</v>
      </c>
      <c r="D1578" s="12">
        <v>8</v>
      </c>
      <c r="E1578" s="13">
        <v>0.5</v>
      </c>
      <c r="F1578" s="7">
        <f t="shared" si="275"/>
        <v>16</v>
      </c>
      <c r="G1578" s="7">
        <f t="shared" si="271"/>
        <v>7.5</v>
      </c>
      <c r="H1578" s="15">
        <f t="shared" si="272"/>
        <v>8.5</v>
      </c>
      <c r="I1578" s="11">
        <f>IFERROR(F1578/SQRT(F1578^2+U1578), "X")</f>
        <v>0.31993601919360226</v>
      </c>
      <c r="J1578" s="32">
        <f>IFERROR(SQRT((1-I1578^2)/U1578), "X")</f>
        <v>1.9996001199600141E-2</v>
      </c>
      <c r="K1578" s="32">
        <f t="shared" si="273"/>
        <v>50.009999000199947</v>
      </c>
      <c r="L1578" s="8">
        <v>0</v>
      </c>
      <c r="M1578" s="9">
        <v>1</v>
      </c>
      <c r="N1578" s="8">
        <v>0</v>
      </c>
      <c r="O1578" s="9">
        <v>0</v>
      </c>
      <c r="P1578" s="9">
        <v>0</v>
      </c>
      <c r="Q1578" s="9">
        <v>1</v>
      </c>
      <c r="R1578" s="9">
        <v>0</v>
      </c>
      <c r="S1578" s="8">
        <v>2271</v>
      </c>
      <c r="T1578" s="9">
        <v>25</v>
      </c>
      <c r="U1578" s="9">
        <f t="shared" si="274"/>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v>0</v>
      </c>
      <c r="BU1578" s="17">
        <v>0</v>
      </c>
      <c r="BV1578">
        <v>0</v>
      </c>
      <c r="BW1578">
        <v>0</v>
      </c>
      <c r="BX1578">
        <v>0</v>
      </c>
      <c r="BY1578" s="17">
        <v>1</v>
      </c>
      <c r="BZ1578">
        <v>0</v>
      </c>
      <c r="CA1578">
        <v>0</v>
      </c>
      <c r="CB1578">
        <v>0</v>
      </c>
      <c r="CC1578">
        <v>0</v>
      </c>
      <c r="CD1578" s="17">
        <v>0</v>
      </c>
      <c r="CE1578">
        <v>0</v>
      </c>
      <c r="CF1578">
        <v>0</v>
      </c>
      <c r="CG1578">
        <v>1</v>
      </c>
      <c r="CH1578">
        <v>0</v>
      </c>
      <c r="CI1578">
        <v>1</v>
      </c>
      <c r="CJ1578">
        <v>0</v>
      </c>
      <c r="CK1578">
        <v>0</v>
      </c>
      <c r="CL1578">
        <v>0</v>
      </c>
      <c r="CM1578">
        <v>0</v>
      </c>
      <c r="CN1578">
        <v>0</v>
      </c>
      <c r="CO1578">
        <v>1</v>
      </c>
      <c r="CP1578" s="17">
        <v>0</v>
      </c>
      <c r="CQ1578">
        <v>0.13900000000000001</v>
      </c>
      <c r="CR1578">
        <v>1442</v>
      </c>
      <c r="CS1578">
        <v>1</v>
      </c>
      <c r="CT1578">
        <v>0</v>
      </c>
      <c r="CU1578">
        <v>14</v>
      </c>
      <c r="DA1578" s="33" t="s">
        <v>85</v>
      </c>
    </row>
    <row r="1579" spans="1:105" x14ac:dyDescent="0.25">
      <c r="A1579">
        <v>1578</v>
      </c>
      <c r="B1579">
        <v>101</v>
      </c>
      <c r="C1579" s="24" t="s">
        <v>4258</v>
      </c>
      <c r="D1579" s="12">
        <v>7.3</v>
      </c>
      <c r="E1579" s="13">
        <v>0.5</v>
      </c>
      <c r="F1579" s="7">
        <f t="shared" si="275"/>
        <v>14.6</v>
      </c>
      <c r="G1579" s="7">
        <f t="shared" si="271"/>
        <v>6.8</v>
      </c>
      <c r="H1579" s="15">
        <f t="shared" si="272"/>
        <v>7.8</v>
      </c>
      <c r="I1579" s="11">
        <f>IFERROR(F1579/SQRT(F1579^2+U1579), "X")</f>
        <v>0.3040241887136545</v>
      </c>
      <c r="J1579" s="32">
        <f>IFERROR(SQRT((1-I1579^2)/U1579), "X")</f>
        <v>2.0823574569428391E-2</v>
      </c>
      <c r="K1579" s="32">
        <f t="shared" si="273"/>
        <v>48.022494729032978</v>
      </c>
      <c r="L1579" s="8">
        <v>0</v>
      </c>
      <c r="M1579" s="9">
        <v>1</v>
      </c>
      <c r="N1579" s="8">
        <v>0</v>
      </c>
      <c r="O1579" s="9">
        <v>0</v>
      </c>
      <c r="P1579" s="9">
        <v>0</v>
      </c>
      <c r="Q1579" s="9">
        <v>1</v>
      </c>
      <c r="R1579" s="9">
        <v>0</v>
      </c>
      <c r="S1579" s="8">
        <v>2119</v>
      </c>
      <c r="T1579" s="9">
        <v>25</v>
      </c>
      <c r="U1579" s="9">
        <f t="shared" si="274"/>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v>0</v>
      </c>
      <c r="BU1579" s="17">
        <v>0</v>
      </c>
      <c r="BV1579">
        <v>0</v>
      </c>
      <c r="BW1579">
        <v>0</v>
      </c>
      <c r="BX1579">
        <v>0</v>
      </c>
      <c r="BY1579" s="17">
        <v>1</v>
      </c>
      <c r="BZ1579">
        <v>0</v>
      </c>
      <c r="CA1579">
        <v>0</v>
      </c>
      <c r="CB1579">
        <v>0</v>
      </c>
      <c r="CC1579">
        <v>0</v>
      </c>
      <c r="CD1579" s="17">
        <v>0</v>
      </c>
      <c r="CE1579">
        <v>0</v>
      </c>
      <c r="CF1579">
        <v>0</v>
      </c>
      <c r="CG1579">
        <v>1</v>
      </c>
      <c r="CH1579">
        <v>0</v>
      </c>
      <c r="CI1579">
        <v>1</v>
      </c>
      <c r="CJ1579">
        <v>0</v>
      </c>
      <c r="CK1579">
        <v>0</v>
      </c>
      <c r="CL1579">
        <v>0</v>
      </c>
      <c r="CM1579">
        <v>0</v>
      </c>
      <c r="CN1579">
        <v>0</v>
      </c>
      <c r="CO1579">
        <v>1</v>
      </c>
      <c r="CP1579" s="17">
        <v>0</v>
      </c>
      <c r="CQ1579">
        <v>0.13900000000000001</v>
      </c>
      <c r="CR1579">
        <v>1442</v>
      </c>
      <c r="CS1579">
        <v>1</v>
      </c>
      <c r="CT1579">
        <v>0</v>
      </c>
      <c r="CU1579">
        <v>14</v>
      </c>
      <c r="DA1579" s="33" t="s">
        <v>85</v>
      </c>
    </row>
    <row r="1580" spans="1:105" x14ac:dyDescent="0.25">
      <c r="A1580">
        <v>1579</v>
      </c>
      <c r="B1580">
        <v>101</v>
      </c>
      <c r="C1580" s="24" t="s">
        <v>4258</v>
      </c>
      <c r="D1580" s="12">
        <v>9.3000000000000007</v>
      </c>
      <c r="E1580" s="13">
        <v>0.5</v>
      </c>
      <c r="F1580" s="7">
        <f t="shared" si="275"/>
        <v>18.600000000000001</v>
      </c>
      <c r="G1580" s="7">
        <f t="shared" si="271"/>
        <v>8.8000000000000007</v>
      </c>
      <c r="H1580" s="15">
        <f t="shared" si="272"/>
        <v>9.8000000000000007</v>
      </c>
      <c r="I1580" s="11">
        <f>IFERROR(F1580/SQRT(F1580^2+U1580), "X")</f>
        <v>0.35157225795329805</v>
      </c>
      <c r="J1580" s="32">
        <f>IFERROR(SQRT((1-I1580^2)/U1580), "X")</f>
        <v>1.8901734298564409E-2</v>
      </c>
      <c r="K1580" s="32">
        <f t="shared" si="273"/>
        <v>52.905198232309836</v>
      </c>
      <c r="L1580" s="8">
        <v>0</v>
      </c>
      <c r="M1580" s="9">
        <v>1</v>
      </c>
      <c r="N1580" s="8">
        <v>0</v>
      </c>
      <c r="O1580" s="9">
        <v>0</v>
      </c>
      <c r="P1580" s="9">
        <v>0</v>
      </c>
      <c r="Q1580" s="9">
        <v>1</v>
      </c>
      <c r="R1580" s="9">
        <v>0</v>
      </c>
      <c r="S1580" s="8">
        <v>2478</v>
      </c>
      <c r="T1580" s="9">
        <v>24</v>
      </c>
      <c r="U1580" s="9">
        <f t="shared" si="274"/>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v>0</v>
      </c>
      <c r="BU1580" s="17">
        <v>0</v>
      </c>
      <c r="BV1580">
        <v>0</v>
      </c>
      <c r="BW1580">
        <v>0</v>
      </c>
      <c r="BX1580">
        <v>0</v>
      </c>
      <c r="BY1580" s="17">
        <v>1</v>
      </c>
      <c r="BZ1580">
        <v>0</v>
      </c>
      <c r="CA1580">
        <v>0</v>
      </c>
      <c r="CB1580">
        <v>0</v>
      </c>
      <c r="CC1580">
        <v>0</v>
      </c>
      <c r="CD1580" s="17">
        <v>0</v>
      </c>
      <c r="CE1580">
        <v>0</v>
      </c>
      <c r="CF1580">
        <v>0</v>
      </c>
      <c r="CG1580">
        <v>1</v>
      </c>
      <c r="CH1580">
        <v>0</v>
      </c>
      <c r="CI1580">
        <v>1</v>
      </c>
      <c r="CJ1580">
        <v>0</v>
      </c>
      <c r="CK1580">
        <v>0</v>
      </c>
      <c r="CL1580">
        <v>0</v>
      </c>
      <c r="CM1580">
        <v>0</v>
      </c>
      <c r="CN1580">
        <v>0</v>
      </c>
      <c r="CO1580">
        <v>1</v>
      </c>
      <c r="CP1580" s="17">
        <v>0</v>
      </c>
      <c r="CQ1580">
        <v>0.13900000000000001</v>
      </c>
      <c r="CR1580">
        <v>1442</v>
      </c>
      <c r="CS1580">
        <v>1</v>
      </c>
      <c r="CT1580">
        <v>0</v>
      </c>
      <c r="CU1580">
        <v>14</v>
      </c>
      <c r="DA1580" s="33" t="s">
        <v>85</v>
      </c>
    </row>
    <row r="1581" spans="1:105" x14ac:dyDescent="0.25">
      <c r="A1581">
        <v>1580</v>
      </c>
      <c r="B1581">
        <v>101</v>
      </c>
      <c r="C1581" s="24" t="s">
        <v>4258</v>
      </c>
      <c r="D1581" s="12">
        <v>4.2786908468946514</v>
      </c>
      <c r="E1581" s="13">
        <v>0.72908412961430891</v>
      </c>
      <c r="F1581" s="7">
        <v>5.868583162217659</v>
      </c>
      <c r="G1581" s="7">
        <f t="shared" si="271"/>
        <v>3.5496067172803425</v>
      </c>
      <c r="H1581" s="15">
        <f t="shared" si="272"/>
        <v>5.0077749765089603</v>
      </c>
      <c r="I1581" s="11">
        <f>IFERROR(F1581/SQRT(F1581^2+U1581), "X")</f>
        <v>0.12286514905735509</v>
      </c>
      <c r="J1581" s="32">
        <f>IFERROR(SQRT((1-I1581^2)/U1581), "X")</f>
        <v>2.093608383167667E-2</v>
      </c>
      <c r="K1581" s="32">
        <f t="shared" si="273"/>
        <v>47.764424714758839</v>
      </c>
      <c r="L1581" s="8">
        <v>0</v>
      </c>
      <c r="M1581" s="9">
        <v>1</v>
      </c>
      <c r="N1581" s="8">
        <v>0</v>
      </c>
      <c r="O1581" s="9">
        <v>0</v>
      </c>
      <c r="P1581" s="9">
        <v>0</v>
      </c>
      <c r="Q1581" s="9">
        <v>1</v>
      </c>
      <c r="R1581" s="9">
        <v>0</v>
      </c>
      <c r="S1581" s="8">
        <v>2272</v>
      </c>
      <c r="T1581" s="9">
        <v>24</v>
      </c>
      <c r="U1581" s="9">
        <f t="shared" si="274"/>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27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v>0</v>
      </c>
      <c r="BU1581" s="17">
        <v>0</v>
      </c>
      <c r="BV1581">
        <v>0</v>
      </c>
      <c r="BW1581">
        <v>0</v>
      </c>
      <c r="BX1581">
        <v>0</v>
      </c>
      <c r="BY1581" s="17">
        <v>1</v>
      </c>
      <c r="BZ1581">
        <v>0</v>
      </c>
      <c r="CA1581">
        <v>0</v>
      </c>
      <c r="CB1581">
        <v>0</v>
      </c>
      <c r="CC1581">
        <v>0</v>
      </c>
      <c r="CD1581" s="17">
        <v>0</v>
      </c>
      <c r="CE1581">
        <v>0</v>
      </c>
      <c r="CF1581">
        <v>0</v>
      </c>
      <c r="CG1581">
        <v>1</v>
      </c>
      <c r="CH1581">
        <v>0</v>
      </c>
      <c r="CI1581">
        <v>1</v>
      </c>
      <c r="CJ1581">
        <v>0</v>
      </c>
      <c r="CK1581">
        <v>0</v>
      </c>
      <c r="CL1581">
        <v>0</v>
      </c>
      <c r="CM1581">
        <v>0</v>
      </c>
      <c r="CN1581">
        <v>0</v>
      </c>
      <c r="CO1581">
        <v>1</v>
      </c>
      <c r="CP1581" s="17">
        <v>0</v>
      </c>
      <c r="CQ1581">
        <v>0.13900000000000001</v>
      </c>
      <c r="CR1581">
        <v>1442</v>
      </c>
      <c r="CS1581">
        <v>1</v>
      </c>
      <c r="CT1581">
        <v>0</v>
      </c>
      <c r="CU1581">
        <v>14</v>
      </c>
      <c r="DA1581" s="33" t="s">
        <v>85</v>
      </c>
    </row>
    <row r="1582" spans="1:105" x14ac:dyDescent="0.25">
      <c r="A1582">
        <v>1581</v>
      </c>
      <c r="B1582">
        <v>101</v>
      </c>
      <c r="C1582" s="24" t="s">
        <v>4258</v>
      </c>
      <c r="D1582" s="12">
        <v>5.3715413259768363</v>
      </c>
      <c r="E1582" s="13">
        <v>0.78213603363599804</v>
      </c>
      <c r="F1582" s="7">
        <v>6.8677839851024212</v>
      </c>
      <c r="G1582" s="7">
        <f t="shared" si="271"/>
        <v>4.5894052923408379</v>
      </c>
      <c r="H1582" s="15">
        <f t="shared" si="272"/>
        <v>6.1536773596128347</v>
      </c>
      <c r="I1582" s="11">
        <f>IFERROR(F1582/SQRT(F1582^2+U1582), "X")</f>
        <v>0.13735110717119101</v>
      </c>
      <c r="J1582" s="32">
        <f>IFERROR(SQRT((1-I1582^2)/U1582), "X")</f>
        <v>1.9999334205783502E-2</v>
      </c>
      <c r="K1582" s="32">
        <f t="shared" si="273"/>
        <v>50.001664540953335</v>
      </c>
      <c r="L1582" s="8">
        <v>0</v>
      </c>
      <c r="M1582" s="9">
        <v>1</v>
      </c>
      <c r="N1582" s="8">
        <v>0</v>
      </c>
      <c r="O1582" s="9">
        <v>0</v>
      </c>
      <c r="P1582" s="9">
        <v>0</v>
      </c>
      <c r="Q1582" s="9">
        <v>1</v>
      </c>
      <c r="R1582" s="9">
        <v>0</v>
      </c>
      <c r="S1582" s="8">
        <v>2478</v>
      </c>
      <c r="T1582" s="9">
        <v>24</v>
      </c>
      <c r="U1582" s="9">
        <f t="shared" si="274"/>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27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v>0</v>
      </c>
      <c r="BU1582" s="17">
        <v>0</v>
      </c>
      <c r="BV1582">
        <v>0</v>
      </c>
      <c r="BW1582">
        <v>0</v>
      </c>
      <c r="BX1582">
        <v>0</v>
      </c>
      <c r="BY1582" s="17">
        <v>1</v>
      </c>
      <c r="BZ1582">
        <v>0</v>
      </c>
      <c r="CA1582">
        <v>0</v>
      </c>
      <c r="CB1582">
        <v>0</v>
      </c>
      <c r="CC1582">
        <v>0</v>
      </c>
      <c r="CD1582" s="17">
        <v>0</v>
      </c>
      <c r="CE1582">
        <v>0</v>
      </c>
      <c r="CF1582">
        <v>0</v>
      </c>
      <c r="CG1582">
        <v>1</v>
      </c>
      <c r="CH1582">
        <v>0</v>
      </c>
      <c r="CI1582">
        <v>1</v>
      </c>
      <c r="CJ1582">
        <v>0</v>
      </c>
      <c r="CK1582">
        <v>0</v>
      </c>
      <c r="CL1582">
        <v>0</v>
      </c>
      <c r="CM1582">
        <v>0</v>
      </c>
      <c r="CN1582">
        <v>0</v>
      </c>
      <c r="CO1582">
        <v>1</v>
      </c>
      <c r="CP1582" s="17">
        <v>0</v>
      </c>
      <c r="CQ1582">
        <v>0.13900000000000001</v>
      </c>
      <c r="CR1582">
        <v>1442</v>
      </c>
      <c r="CS1582">
        <v>1</v>
      </c>
      <c r="CT1582">
        <v>0</v>
      </c>
      <c r="CU1582">
        <v>14</v>
      </c>
      <c r="DA1582" s="33" t="s">
        <v>85</v>
      </c>
    </row>
    <row r="1583" spans="1:105" x14ac:dyDescent="0.25">
      <c r="A1583">
        <v>1582</v>
      </c>
      <c r="B1583">
        <v>101</v>
      </c>
      <c r="C1583" s="24" t="s">
        <v>4258</v>
      </c>
      <c r="D1583" s="12">
        <v>6.2953547338883364</v>
      </c>
      <c r="E1583" s="13">
        <v>0.76984333432043173</v>
      </c>
      <c r="F1583" s="7">
        <v>8.1774491682070245</v>
      </c>
      <c r="G1583" s="7">
        <f t="shared" si="271"/>
        <v>5.5255113995679048</v>
      </c>
      <c r="H1583" s="15">
        <f t="shared" si="272"/>
        <v>7.0651980682087681</v>
      </c>
      <c r="I1583" s="11">
        <f>IFERROR(F1583/SQRT(F1583^2+U1583), "X")</f>
        <v>0.17007327905789377</v>
      </c>
      <c r="J1583" s="32">
        <f>IFERROR(SQRT((1-I1583^2)/U1583), "X")</f>
        <v>2.0797839957124892E-2</v>
      </c>
      <c r="K1583" s="32">
        <f t="shared" si="273"/>
        <v>48.081916298111601</v>
      </c>
      <c r="L1583" s="8">
        <v>0</v>
      </c>
      <c r="M1583" s="9">
        <v>1</v>
      </c>
      <c r="N1583" s="8">
        <v>0</v>
      </c>
      <c r="O1583" s="9">
        <v>0</v>
      </c>
      <c r="P1583" s="9">
        <v>0</v>
      </c>
      <c r="Q1583" s="9">
        <v>1</v>
      </c>
      <c r="R1583" s="9">
        <v>0</v>
      </c>
      <c r="S1583" s="8">
        <v>2271</v>
      </c>
      <c r="T1583" s="9">
        <v>25</v>
      </c>
      <c r="U1583" s="9">
        <f t="shared" si="274"/>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27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v>0</v>
      </c>
      <c r="BU1583" s="17">
        <v>0</v>
      </c>
      <c r="BV1583">
        <v>0</v>
      </c>
      <c r="BW1583">
        <v>0</v>
      </c>
      <c r="BX1583">
        <v>0</v>
      </c>
      <c r="BY1583" s="17">
        <v>1</v>
      </c>
      <c r="BZ1583">
        <v>0</v>
      </c>
      <c r="CA1583">
        <v>0</v>
      </c>
      <c r="CB1583">
        <v>0</v>
      </c>
      <c r="CC1583">
        <v>0</v>
      </c>
      <c r="CD1583" s="17">
        <v>0</v>
      </c>
      <c r="CE1583">
        <v>0</v>
      </c>
      <c r="CF1583">
        <v>0</v>
      </c>
      <c r="CG1583">
        <v>1</v>
      </c>
      <c r="CH1583">
        <v>0</v>
      </c>
      <c r="CI1583">
        <v>1</v>
      </c>
      <c r="CJ1583">
        <v>0</v>
      </c>
      <c r="CK1583">
        <v>0</v>
      </c>
      <c r="CL1583">
        <v>0</v>
      </c>
      <c r="CM1583">
        <v>0</v>
      </c>
      <c r="CN1583">
        <v>0</v>
      </c>
      <c r="CO1583">
        <v>1</v>
      </c>
      <c r="CP1583" s="17">
        <v>0</v>
      </c>
      <c r="CQ1583">
        <v>0.13900000000000001</v>
      </c>
      <c r="CR1583">
        <v>1442</v>
      </c>
      <c r="CS1583">
        <v>1</v>
      </c>
      <c r="CT1583">
        <v>0</v>
      </c>
      <c r="CU1583">
        <v>14</v>
      </c>
      <c r="DA1583" s="33" t="s">
        <v>85</v>
      </c>
    </row>
    <row r="1584" spans="1:105" x14ac:dyDescent="0.25">
      <c r="A1584">
        <v>1583</v>
      </c>
      <c r="B1584">
        <v>101</v>
      </c>
      <c r="C1584" s="24" t="s">
        <v>4258</v>
      </c>
      <c r="D1584" s="12">
        <v>8.9142560524957624</v>
      </c>
      <c r="E1584" s="13">
        <v>0.94044602107920017</v>
      </c>
      <c r="F1584" s="7">
        <v>9.4787535410764878</v>
      </c>
      <c r="G1584" s="7">
        <f t="shared" si="271"/>
        <v>7.9738100314165621</v>
      </c>
      <c r="H1584" s="15">
        <f t="shared" si="272"/>
        <v>9.8547020735749626</v>
      </c>
      <c r="I1584" s="11">
        <f>IFERROR(F1584/SQRT(F1584^2+U1584), "X")</f>
        <v>0.1969257805395635</v>
      </c>
      <c r="J1584" s="32">
        <f>IFERROR(SQRT((1-I1584^2)/U1584), "X")</f>
        <v>2.0775493284658074E-2</v>
      </c>
      <c r="K1584" s="32">
        <f t="shared" si="273"/>
        <v>48.133634484552175</v>
      </c>
      <c r="L1584" s="8">
        <v>0</v>
      </c>
      <c r="M1584" s="9">
        <v>1</v>
      </c>
      <c r="N1584" s="8">
        <v>0</v>
      </c>
      <c r="O1584" s="9">
        <v>0</v>
      </c>
      <c r="P1584" s="9">
        <v>0</v>
      </c>
      <c r="Q1584" s="9">
        <v>1</v>
      </c>
      <c r="R1584" s="9">
        <v>0</v>
      </c>
      <c r="S1584" s="8">
        <v>2253</v>
      </c>
      <c r="T1584" s="9">
        <v>25</v>
      </c>
      <c r="U1584" s="9">
        <f t="shared" si="274"/>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27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v>0</v>
      </c>
      <c r="BU1584" s="17">
        <v>0</v>
      </c>
      <c r="BV1584">
        <v>0</v>
      </c>
      <c r="BW1584">
        <v>0</v>
      </c>
      <c r="BX1584">
        <v>0</v>
      </c>
      <c r="BY1584" s="17">
        <v>1</v>
      </c>
      <c r="BZ1584">
        <v>0</v>
      </c>
      <c r="CA1584">
        <v>0</v>
      </c>
      <c r="CB1584">
        <v>0</v>
      </c>
      <c r="CC1584">
        <v>0</v>
      </c>
      <c r="CD1584" s="17">
        <v>0</v>
      </c>
      <c r="CE1584">
        <v>0</v>
      </c>
      <c r="CF1584">
        <v>0</v>
      </c>
      <c r="CG1584">
        <v>1</v>
      </c>
      <c r="CH1584">
        <v>0</v>
      </c>
      <c r="CI1584">
        <v>1</v>
      </c>
      <c r="CJ1584">
        <v>0</v>
      </c>
      <c r="CK1584">
        <v>0</v>
      </c>
      <c r="CL1584">
        <v>0</v>
      </c>
      <c r="CM1584">
        <v>0</v>
      </c>
      <c r="CN1584">
        <v>0</v>
      </c>
      <c r="CO1584">
        <v>1</v>
      </c>
      <c r="CP1584" s="17">
        <v>0</v>
      </c>
      <c r="CQ1584">
        <v>0.13900000000000001</v>
      </c>
      <c r="CR1584">
        <v>1442</v>
      </c>
      <c r="CS1584">
        <v>1</v>
      </c>
      <c r="CT1584">
        <v>0</v>
      </c>
      <c r="CU1584">
        <v>14</v>
      </c>
      <c r="DA1584" s="33" t="s">
        <v>85</v>
      </c>
    </row>
    <row r="1585" spans="1:105" x14ac:dyDescent="0.25">
      <c r="A1585">
        <v>1584</v>
      </c>
      <c r="B1585">
        <v>101</v>
      </c>
      <c r="C1585" s="24" t="s">
        <v>4258</v>
      </c>
      <c r="D1585" s="12">
        <v>5.8610647434669039</v>
      </c>
      <c r="E1585" s="13">
        <v>0.64883166404113246</v>
      </c>
      <c r="F1585" s="7">
        <v>9.0332594235033259</v>
      </c>
      <c r="G1585" s="7">
        <f t="shared" si="271"/>
        <v>5.2122330794257712</v>
      </c>
      <c r="H1585" s="15">
        <f t="shared" si="272"/>
        <v>6.5098964075080366</v>
      </c>
      <c r="I1585" s="11">
        <f>IFERROR(F1585/SQRT(F1585^2+U1585), "X")</f>
        <v>0.1817369703865129</v>
      </c>
      <c r="J1585" s="32">
        <f>IFERROR(SQRT((1-I1585^2)/U1585), "X")</f>
        <v>2.0118648415394531E-2</v>
      </c>
      <c r="K1585" s="32">
        <f t="shared" si="273"/>
        <v>49.70512826472045</v>
      </c>
      <c r="L1585" s="8">
        <v>0</v>
      </c>
      <c r="M1585" s="9">
        <v>1</v>
      </c>
      <c r="N1585" s="8">
        <v>0</v>
      </c>
      <c r="O1585" s="9">
        <v>0</v>
      </c>
      <c r="P1585" s="9">
        <v>0</v>
      </c>
      <c r="Q1585" s="9">
        <v>1</v>
      </c>
      <c r="R1585" s="9">
        <v>0</v>
      </c>
      <c r="S1585" s="8">
        <v>2414</v>
      </c>
      <c r="T1585" s="9">
        <v>24</v>
      </c>
      <c r="U1585" s="9">
        <f t="shared" si="274"/>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27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v>0</v>
      </c>
      <c r="BU1585" s="17">
        <v>0</v>
      </c>
      <c r="BV1585">
        <v>0</v>
      </c>
      <c r="BW1585">
        <v>0</v>
      </c>
      <c r="BX1585">
        <v>0</v>
      </c>
      <c r="BY1585" s="17">
        <v>1</v>
      </c>
      <c r="BZ1585">
        <v>0</v>
      </c>
      <c r="CA1585">
        <v>0</v>
      </c>
      <c r="CB1585">
        <v>0</v>
      </c>
      <c r="CC1585">
        <v>0</v>
      </c>
      <c r="CD1585" s="17">
        <v>0</v>
      </c>
      <c r="CE1585">
        <v>0</v>
      </c>
      <c r="CF1585">
        <v>0</v>
      </c>
      <c r="CG1585">
        <v>1</v>
      </c>
      <c r="CH1585">
        <v>0</v>
      </c>
      <c r="CI1585">
        <v>1</v>
      </c>
      <c r="CJ1585">
        <v>0</v>
      </c>
      <c r="CK1585">
        <v>0</v>
      </c>
      <c r="CL1585">
        <v>0</v>
      </c>
      <c r="CM1585">
        <v>0</v>
      </c>
      <c r="CN1585">
        <v>0</v>
      </c>
      <c r="CO1585">
        <v>1</v>
      </c>
      <c r="CP1585" s="17">
        <v>0</v>
      </c>
      <c r="CQ1585">
        <v>0.13900000000000001</v>
      </c>
      <c r="CR1585">
        <v>1442</v>
      </c>
      <c r="CS1585">
        <v>1</v>
      </c>
      <c r="CT1585">
        <v>0</v>
      </c>
      <c r="CU1585">
        <v>14</v>
      </c>
      <c r="DA1585" s="33" t="s">
        <v>85</v>
      </c>
    </row>
    <row r="1586" spans="1:105" x14ac:dyDescent="0.25">
      <c r="A1586">
        <v>1585</v>
      </c>
      <c r="B1586">
        <v>101</v>
      </c>
      <c r="C1586" s="24" t="s">
        <v>4258</v>
      </c>
      <c r="D1586" s="12">
        <v>5.9760853102581279</v>
      </c>
      <c r="E1586" s="13">
        <v>0.93959094532382947</v>
      </c>
      <c r="F1586" s="7">
        <v>6.3603053435114507</v>
      </c>
      <c r="G1586" s="7">
        <f t="shared" si="271"/>
        <v>5.0364943649342981</v>
      </c>
      <c r="H1586" s="15">
        <f t="shared" si="272"/>
        <v>6.9156762555819578</v>
      </c>
      <c r="I1586" s="11">
        <f>IFERROR(F1586/SQRT(F1586^2+U1586), "X")</f>
        <v>0.13580437187758046</v>
      </c>
      <c r="J1586" s="32">
        <f>IFERROR(SQRT((1-I1586^2)/U1586), "X")</f>
        <v>2.1351863557324824E-2</v>
      </c>
      <c r="K1586" s="32">
        <f t="shared" si="273"/>
        <v>46.834319511045528</v>
      </c>
      <c r="L1586" s="8">
        <v>0</v>
      </c>
      <c r="M1586" s="9">
        <v>1</v>
      </c>
      <c r="N1586" s="8">
        <v>0</v>
      </c>
      <c r="O1586" s="9">
        <v>0</v>
      </c>
      <c r="P1586" s="9">
        <v>0</v>
      </c>
      <c r="Q1586" s="9">
        <v>1</v>
      </c>
      <c r="R1586" s="9">
        <v>0</v>
      </c>
      <c r="S1586" s="8">
        <v>2178</v>
      </c>
      <c r="T1586" s="9">
        <v>24</v>
      </c>
      <c r="U1586" s="9">
        <f t="shared" si="274"/>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27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v>0</v>
      </c>
      <c r="BU1586" s="17">
        <v>0</v>
      </c>
      <c r="BV1586">
        <v>0</v>
      </c>
      <c r="BW1586">
        <v>0</v>
      </c>
      <c r="BX1586">
        <v>0</v>
      </c>
      <c r="BY1586" s="17">
        <v>1</v>
      </c>
      <c r="BZ1586">
        <v>0</v>
      </c>
      <c r="CA1586">
        <v>0</v>
      </c>
      <c r="CB1586">
        <v>0</v>
      </c>
      <c r="CC1586">
        <v>0</v>
      </c>
      <c r="CD1586" s="17">
        <v>0</v>
      </c>
      <c r="CE1586">
        <v>0</v>
      </c>
      <c r="CF1586">
        <v>0</v>
      </c>
      <c r="CG1586">
        <v>1</v>
      </c>
      <c r="CH1586">
        <v>0</v>
      </c>
      <c r="CI1586">
        <v>1</v>
      </c>
      <c r="CJ1586">
        <v>0</v>
      </c>
      <c r="CK1586">
        <v>0</v>
      </c>
      <c r="CL1586">
        <v>0</v>
      </c>
      <c r="CM1586">
        <v>0</v>
      </c>
      <c r="CN1586">
        <v>0</v>
      </c>
      <c r="CO1586">
        <v>1</v>
      </c>
      <c r="CP1586" s="17">
        <v>0</v>
      </c>
      <c r="CQ1586">
        <v>0.13900000000000001</v>
      </c>
      <c r="CR1586">
        <v>1442</v>
      </c>
      <c r="CS1586">
        <v>1</v>
      </c>
      <c r="CT1586">
        <v>0</v>
      </c>
      <c r="CU1586">
        <v>14</v>
      </c>
      <c r="DA1586" s="33" t="s">
        <v>85</v>
      </c>
    </row>
    <row r="1587" spans="1:105" x14ac:dyDescent="0.25">
      <c r="A1587">
        <v>1586</v>
      </c>
      <c r="B1587">
        <v>101</v>
      </c>
      <c r="C1587" s="24" t="s">
        <v>4258</v>
      </c>
      <c r="D1587" s="12">
        <v>6.0991641807428554</v>
      </c>
      <c r="E1587" s="13">
        <v>0.79796802177128101</v>
      </c>
      <c r="F1587" s="7">
        <v>7.6433691756272397</v>
      </c>
      <c r="G1587" s="7">
        <f t="shared" si="271"/>
        <v>5.3011961589715746</v>
      </c>
      <c r="H1587" s="15">
        <f t="shared" si="272"/>
        <v>6.8971322025141362</v>
      </c>
      <c r="I1587" s="11">
        <f>IFERROR(F1587/SQRT(F1587^2+U1587), "X")</f>
        <v>0.15904985319095355</v>
      </c>
      <c r="J1587" s="32">
        <f>IFERROR(SQRT((1-I1587^2)/U1587), "X")</f>
        <v>2.0808867076331086E-2</v>
      </c>
      <c r="K1587" s="32">
        <f t="shared" si="273"/>
        <v>48.056436534089052</v>
      </c>
      <c r="L1587" s="8">
        <v>0</v>
      </c>
      <c r="M1587" s="9">
        <v>1</v>
      </c>
      <c r="N1587" s="8">
        <v>0</v>
      </c>
      <c r="O1587" s="9">
        <v>0</v>
      </c>
      <c r="P1587" s="9">
        <v>0</v>
      </c>
      <c r="Q1587" s="9">
        <v>1</v>
      </c>
      <c r="R1587" s="9">
        <v>0</v>
      </c>
      <c r="S1587" s="8">
        <v>2277</v>
      </c>
      <c r="T1587" s="9">
        <v>25</v>
      </c>
      <c r="U1587" s="9">
        <f t="shared" si="274"/>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27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v>0</v>
      </c>
      <c r="BU1587" s="17">
        <v>0</v>
      </c>
      <c r="BV1587">
        <v>0</v>
      </c>
      <c r="BW1587">
        <v>0</v>
      </c>
      <c r="BX1587">
        <v>0</v>
      </c>
      <c r="BY1587" s="17">
        <v>1</v>
      </c>
      <c r="BZ1587">
        <v>0</v>
      </c>
      <c r="CA1587">
        <v>0</v>
      </c>
      <c r="CB1587">
        <v>0</v>
      </c>
      <c r="CC1587">
        <v>0</v>
      </c>
      <c r="CD1587" s="17">
        <v>0</v>
      </c>
      <c r="CE1587">
        <v>0</v>
      </c>
      <c r="CF1587">
        <v>0</v>
      </c>
      <c r="CG1587">
        <v>1</v>
      </c>
      <c r="CH1587">
        <v>0</v>
      </c>
      <c r="CI1587">
        <v>1</v>
      </c>
      <c r="CJ1587">
        <v>0</v>
      </c>
      <c r="CK1587">
        <v>0</v>
      </c>
      <c r="CL1587">
        <v>0</v>
      </c>
      <c r="CM1587">
        <v>0</v>
      </c>
      <c r="CN1587">
        <v>0</v>
      </c>
      <c r="CO1587">
        <v>1</v>
      </c>
      <c r="CP1587" s="17">
        <v>0</v>
      </c>
      <c r="CQ1587">
        <v>0.13900000000000001</v>
      </c>
      <c r="CR1587">
        <v>1442</v>
      </c>
      <c r="CS1587">
        <v>1</v>
      </c>
      <c r="CT1587">
        <v>0</v>
      </c>
      <c r="CU1587">
        <v>14</v>
      </c>
      <c r="DA1587" s="33" t="s">
        <v>85</v>
      </c>
    </row>
    <row r="1588" spans="1:105" x14ac:dyDescent="0.25">
      <c r="A1588">
        <v>1587</v>
      </c>
      <c r="B1588">
        <v>101</v>
      </c>
      <c r="C1588" s="24" t="s">
        <v>4258</v>
      </c>
      <c r="D1588" s="12">
        <v>7.8386182272375926</v>
      </c>
      <c r="E1588" s="13">
        <v>1.1127635094716539</v>
      </c>
      <c r="F1588" s="7">
        <v>7.0442804428044283</v>
      </c>
      <c r="G1588" s="7">
        <f t="shared" si="271"/>
        <v>6.7258547177659391</v>
      </c>
      <c r="H1588" s="15">
        <f t="shared" si="272"/>
        <v>8.9513817367092461</v>
      </c>
      <c r="I1588" s="11">
        <f>IFERROR(F1588/SQRT(F1588^2+U1588), "X")</f>
        <v>0.1521822038292166</v>
      </c>
      <c r="J1588" s="32">
        <f>IFERROR(SQRT((1-I1588^2)/U1588), "X")</f>
        <v>2.1603654917610113E-2</v>
      </c>
      <c r="K1588" s="32">
        <f t="shared" si="273"/>
        <v>46.288463864734986</v>
      </c>
      <c r="L1588" s="8">
        <v>0</v>
      </c>
      <c r="M1588" s="9">
        <v>1</v>
      </c>
      <c r="N1588" s="8">
        <v>0</v>
      </c>
      <c r="O1588" s="9">
        <v>0</v>
      </c>
      <c r="P1588" s="9">
        <v>0</v>
      </c>
      <c r="Q1588" s="9">
        <v>1</v>
      </c>
      <c r="R1588" s="9">
        <v>0</v>
      </c>
      <c r="S1588" s="8">
        <v>2119</v>
      </c>
      <c r="T1588" s="9">
        <v>25</v>
      </c>
      <c r="U1588" s="9">
        <f t="shared" si="274"/>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27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v>0</v>
      </c>
      <c r="BU1588" s="17">
        <v>0</v>
      </c>
      <c r="BV1588">
        <v>0</v>
      </c>
      <c r="BW1588">
        <v>0</v>
      </c>
      <c r="BX1588">
        <v>0</v>
      </c>
      <c r="BY1588" s="17">
        <v>1</v>
      </c>
      <c r="BZ1588">
        <v>0</v>
      </c>
      <c r="CA1588">
        <v>0</v>
      </c>
      <c r="CB1588">
        <v>0</v>
      </c>
      <c r="CC1588">
        <v>0</v>
      </c>
      <c r="CD1588" s="17">
        <v>0</v>
      </c>
      <c r="CE1588">
        <v>0</v>
      </c>
      <c r="CF1588">
        <v>0</v>
      </c>
      <c r="CG1588">
        <v>1</v>
      </c>
      <c r="CH1588">
        <v>0</v>
      </c>
      <c r="CI1588">
        <v>1</v>
      </c>
      <c r="CJ1588">
        <v>0</v>
      </c>
      <c r="CK1588">
        <v>0</v>
      </c>
      <c r="CL1588">
        <v>0</v>
      </c>
      <c r="CM1588">
        <v>0</v>
      </c>
      <c r="CN1588">
        <v>0</v>
      </c>
      <c r="CO1588">
        <v>1</v>
      </c>
      <c r="CP1588" s="17">
        <v>0</v>
      </c>
      <c r="CQ1588">
        <v>0.13900000000000001</v>
      </c>
      <c r="CR1588">
        <v>1442</v>
      </c>
      <c r="CS1588">
        <v>1</v>
      </c>
      <c r="CT1588">
        <v>0</v>
      </c>
      <c r="CU1588">
        <v>14</v>
      </c>
      <c r="DA1588" s="33" t="s">
        <v>85</v>
      </c>
    </row>
    <row r="1589" spans="1:105" x14ac:dyDescent="0.25">
      <c r="A1589">
        <v>1588</v>
      </c>
      <c r="B1589">
        <v>101</v>
      </c>
      <c r="C1589" s="24" t="s">
        <v>4258</v>
      </c>
      <c r="D1589" s="12">
        <v>3.0776406404415151</v>
      </c>
      <c r="E1589" s="13">
        <v>2.5704454628967528</v>
      </c>
      <c r="F1589" s="7">
        <v>1.1973180076628349</v>
      </c>
      <c r="G1589" s="7">
        <f t="shared" si="271"/>
        <v>0.50719517754476229</v>
      </c>
      <c r="H1589" s="15">
        <f t="shared" si="272"/>
        <v>5.6480861033382679</v>
      </c>
      <c r="I1589" s="11">
        <f>IFERROR(F1589/SQRT(F1589^2+U1589), "X")</f>
        <v>2.5250471023098169E-2</v>
      </c>
      <c r="J1589" s="32">
        <f>IFERROR(SQRT((1-I1589^2)/U1589), "X")</f>
        <v>2.1089193398491596E-2</v>
      </c>
      <c r="K1589" s="32">
        <f t="shared" si="273"/>
        <v>47.417650410068546</v>
      </c>
      <c r="L1589" s="8">
        <v>0</v>
      </c>
      <c r="M1589" s="9">
        <v>1</v>
      </c>
      <c r="N1589" s="8">
        <v>0</v>
      </c>
      <c r="O1589" s="9">
        <v>0</v>
      </c>
      <c r="P1589" s="9">
        <v>0</v>
      </c>
      <c r="Q1589" s="9">
        <v>1</v>
      </c>
      <c r="R1589" s="9">
        <v>0</v>
      </c>
      <c r="S1589" s="8">
        <v>2272</v>
      </c>
      <c r="T1589" s="9">
        <v>24</v>
      </c>
      <c r="U1589" s="9">
        <f t="shared" si="274"/>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27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v>0</v>
      </c>
      <c r="BU1589" s="17">
        <v>0</v>
      </c>
      <c r="BV1589">
        <v>0</v>
      </c>
      <c r="BW1589">
        <v>0</v>
      </c>
      <c r="BX1589">
        <v>0</v>
      </c>
      <c r="BY1589" s="17">
        <v>1</v>
      </c>
      <c r="BZ1589">
        <v>0</v>
      </c>
      <c r="CA1589">
        <v>0</v>
      </c>
      <c r="CB1589">
        <v>0</v>
      </c>
      <c r="CC1589">
        <v>0</v>
      </c>
      <c r="CD1589" s="17">
        <v>0</v>
      </c>
      <c r="CE1589">
        <v>0</v>
      </c>
      <c r="CF1589">
        <v>0</v>
      </c>
      <c r="CG1589">
        <v>1</v>
      </c>
      <c r="CH1589">
        <v>0</v>
      </c>
      <c r="CI1589">
        <v>1</v>
      </c>
      <c r="CJ1589">
        <v>0</v>
      </c>
      <c r="CK1589">
        <v>0</v>
      </c>
      <c r="CL1589">
        <v>0</v>
      </c>
      <c r="CM1589">
        <v>0</v>
      </c>
      <c r="CN1589">
        <v>0</v>
      </c>
      <c r="CO1589">
        <v>1</v>
      </c>
      <c r="CP1589" s="17">
        <v>0</v>
      </c>
      <c r="CQ1589">
        <v>0.13900000000000001</v>
      </c>
      <c r="CR1589">
        <v>1442</v>
      </c>
      <c r="CS1589">
        <v>1</v>
      </c>
      <c r="CT1589">
        <v>0</v>
      </c>
      <c r="CU1589">
        <v>14</v>
      </c>
      <c r="DA1589" s="33" t="s">
        <v>85</v>
      </c>
    </row>
    <row r="1590" spans="1:105" x14ac:dyDescent="0.25">
      <c r="A1590">
        <v>1589</v>
      </c>
      <c r="B1590">
        <v>101</v>
      </c>
      <c r="C1590" s="24" t="s">
        <v>4258</v>
      </c>
      <c r="D1590" s="12">
        <v>4.6613586764475254</v>
      </c>
      <c r="E1590" s="13">
        <v>2.7459995557269479</v>
      </c>
      <c r="F1590" s="7">
        <v>1.697508896797153</v>
      </c>
      <c r="G1590" s="7">
        <f t="shared" si="271"/>
        <v>1.9153591207205776</v>
      </c>
      <c r="H1590" s="15">
        <f t="shared" si="272"/>
        <v>7.4073582321744738</v>
      </c>
      <c r="I1590" s="11">
        <f>IFERROR(F1590/SQRT(F1590^2+U1590), "X")</f>
        <v>3.4253768013719786E-2</v>
      </c>
      <c r="J1590" s="32">
        <f>IFERROR(SQRT((1-I1590^2)/U1590), "X")</f>
        <v>2.017884446929824E-2</v>
      </c>
      <c r="K1590" s="32">
        <f t="shared" si="273"/>
        <v>49.556851559140689</v>
      </c>
      <c r="L1590" s="8">
        <v>0</v>
      </c>
      <c r="M1590" s="9">
        <v>1</v>
      </c>
      <c r="N1590" s="8">
        <v>0</v>
      </c>
      <c r="O1590" s="9">
        <v>0</v>
      </c>
      <c r="P1590" s="9">
        <v>0</v>
      </c>
      <c r="Q1590" s="9">
        <v>1</v>
      </c>
      <c r="R1590" s="9">
        <v>0</v>
      </c>
      <c r="S1590" s="8">
        <v>2478</v>
      </c>
      <c r="T1590" s="9">
        <v>24</v>
      </c>
      <c r="U1590" s="9">
        <f t="shared" si="274"/>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27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v>0</v>
      </c>
      <c r="BU1590" s="17">
        <v>0</v>
      </c>
      <c r="BV1590">
        <v>0</v>
      </c>
      <c r="BW1590">
        <v>0</v>
      </c>
      <c r="BX1590">
        <v>0</v>
      </c>
      <c r="BY1590" s="17">
        <v>1</v>
      </c>
      <c r="BZ1590">
        <v>0</v>
      </c>
      <c r="CA1590">
        <v>0</v>
      </c>
      <c r="CB1590">
        <v>0</v>
      </c>
      <c r="CC1590">
        <v>0</v>
      </c>
      <c r="CD1590" s="17">
        <v>0</v>
      </c>
      <c r="CE1590">
        <v>0</v>
      </c>
      <c r="CF1590">
        <v>0</v>
      </c>
      <c r="CG1590">
        <v>1</v>
      </c>
      <c r="CH1590">
        <v>0</v>
      </c>
      <c r="CI1590">
        <v>1</v>
      </c>
      <c r="CJ1590">
        <v>0</v>
      </c>
      <c r="CK1590">
        <v>0</v>
      </c>
      <c r="CL1590">
        <v>0</v>
      </c>
      <c r="CM1590">
        <v>0</v>
      </c>
      <c r="CN1590">
        <v>0</v>
      </c>
      <c r="CO1590">
        <v>1</v>
      </c>
      <c r="CP1590" s="17">
        <v>0</v>
      </c>
      <c r="CQ1590">
        <v>0.13900000000000001</v>
      </c>
      <c r="CR1590">
        <v>1442</v>
      </c>
      <c r="CS1590">
        <v>1</v>
      </c>
      <c r="CT1590">
        <v>0</v>
      </c>
      <c r="CU1590">
        <v>14</v>
      </c>
      <c r="DA1590" s="33" t="s">
        <v>85</v>
      </c>
    </row>
    <row r="1591" spans="1:105" x14ac:dyDescent="0.25">
      <c r="A1591">
        <v>1590</v>
      </c>
      <c r="B1591">
        <v>101</v>
      </c>
      <c r="C1591" s="24" t="s">
        <v>4258</v>
      </c>
      <c r="D1591" s="12">
        <v>9.8544491588756777</v>
      </c>
      <c r="E1591" s="13">
        <v>1.8870221793591719</v>
      </c>
      <c r="F1591" s="7">
        <v>5.2222222222222223</v>
      </c>
      <c r="G1591" s="7">
        <f t="shared" si="271"/>
        <v>7.9674269795165058</v>
      </c>
      <c r="H1591" s="15">
        <f t="shared" si="272"/>
        <v>11.741471338234849</v>
      </c>
      <c r="I1591" s="11">
        <f>IFERROR(F1591/SQRT(F1591^2+U1591), "X")</f>
        <v>0.10955324040030176</v>
      </c>
      <c r="J1591" s="32">
        <f>IFERROR(SQRT((1-I1591^2)/U1591), "X")</f>
        <v>2.0978280076653529E-2</v>
      </c>
      <c r="K1591" s="32">
        <f t="shared" si="273"/>
        <v>47.668350138622074</v>
      </c>
      <c r="L1591" s="8">
        <v>0</v>
      </c>
      <c r="M1591" s="9">
        <v>1</v>
      </c>
      <c r="N1591" s="8">
        <v>0</v>
      </c>
      <c r="O1591" s="9">
        <v>0</v>
      </c>
      <c r="P1591" s="9">
        <v>0</v>
      </c>
      <c r="Q1591" s="9">
        <v>1</v>
      </c>
      <c r="R1591" s="9">
        <v>0</v>
      </c>
      <c r="S1591" s="8">
        <v>2271</v>
      </c>
      <c r="T1591" s="9">
        <v>25</v>
      </c>
      <c r="U1591" s="9">
        <f t="shared" si="274"/>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27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v>0</v>
      </c>
      <c r="BU1591" s="17">
        <v>0</v>
      </c>
      <c r="BV1591">
        <v>0</v>
      </c>
      <c r="BW1591">
        <v>0</v>
      </c>
      <c r="BX1591">
        <v>0</v>
      </c>
      <c r="BY1591" s="17">
        <v>1</v>
      </c>
      <c r="BZ1591">
        <v>0</v>
      </c>
      <c r="CA1591">
        <v>0</v>
      </c>
      <c r="CB1591">
        <v>0</v>
      </c>
      <c r="CC1591">
        <v>0</v>
      </c>
      <c r="CD1591" s="17">
        <v>0</v>
      </c>
      <c r="CE1591">
        <v>0</v>
      </c>
      <c r="CF1591">
        <v>0</v>
      </c>
      <c r="CG1591">
        <v>1</v>
      </c>
      <c r="CH1591">
        <v>0</v>
      </c>
      <c r="CI1591">
        <v>1</v>
      </c>
      <c r="CJ1591">
        <v>0</v>
      </c>
      <c r="CK1591">
        <v>0</v>
      </c>
      <c r="CL1591">
        <v>0</v>
      </c>
      <c r="CM1591">
        <v>0</v>
      </c>
      <c r="CN1591">
        <v>0</v>
      </c>
      <c r="CO1591">
        <v>1</v>
      </c>
      <c r="CP1591" s="17">
        <v>0</v>
      </c>
      <c r="CQ1591">
        <v>0.13900000000000001</v>
      </c>
      <c r="CR1591">
        <v>1442</v>
      </c>
      <c r="CS1591">
        <v>1</v>
      </c>
      <c r="CT1591">
        <v>0</v>
      </c>
      <c r="CU1591">
        <v>14</v>
      </c>
      <c r="DA1591" s="33" t="s">
        <v>85</v>
      </c>
    </row>
    <row r="1592" spans="1:105" x14ac:dyDescent="0.25">
      <c r="A1592">
        <v>1591</v>
      </c>
      <c r="B1592">
        <v>101</v>
      </c>
      <c r="C1592" s="24" t="s">
        <v>4258</v>
      </c>
      <c r="D1592" s="12">
        <v>11.162043881893441</v>
      </c>
      <c r="E1592" s="13">
        <v>2.5430706680427551</v>
      </c>
      <c r="F1592" s="7">
        <v>4.389199255121043</v>
      </c>
      <c r="G1592" s="7">
        <f t="shared" si="271"/>
        <v>8.6189732138506852</v>
      </c>
      <c r="H1592" s="15">
        <f t="shared" si="272"/>
        <v>13.705114549936196</v>
      </c>
      <c r="I1592" s="11">
        <f>IFERROR(F1592/SQRT(F1592^2+U1592), "X")</f>
        <v>9.2609341238462109E-2</v>
      </c>
      <c r="J1592" s="32">
        <f>IFERROR(SQRT((1-I1592^2)/U1592), "X")</f>
        <v>2.1099370490052675E-2</v>
      </c>
      <c r="K1592" s="32">
        <f t="shared" si="273"/>
        <v>47.394778932928418</v>
      </c>
      <c r="L1592" s="8">
        <v>0</v>
      </c>
      <c r="M1592" s="9">
        <v>1</v>
      </c>
      <c r="N1592" s="8">
        <v>0</v>
      </c>
      <c r="O1592" s="9">
        <v>0</v>
      </c>
      <c r="P1592" s="9">
        <v>0</v>
      </c>
      <c r="Q1592" s="9">
        <v>1</v>
      </c>
      <c r="R1592" s="9">
        <v>0</v>
      </c>
      <c r="S1592" s="8">
        <v>2253</v>
      </c>
      <c r="T1592" s="9">
        <v>25</v>
      </c>
      <c r="U1592" s="9">
        <f t="shared" si="274"/>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27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v>0</v>
      </c>
      <c r="BU1592" s="17">
        <v>0</v>
      </c>
      <c r="BV1592">
        <v>0</v>
      </c>
      <c r="BW1592">
        <v>0</v>
      </c>
      <c r="BX1592">
        <v>0</v>
      </c>
      <c r="BY1592" s="17">
        <v>1</v>
      </c>
      <c r="BZ1592">
        <v>0</v>
      </c>
      <c r="CA1592">
        <v>0</v>
      </c>
      <c r="CB1592">
        <v>0</v>
      </c>
      <c r="CC1592">
        <v>0</v>
      </c>
      <c r="CD1592" s="17">
        <v>0</v>
      </c>
      <c r="CE1592">
        <v>0</v>
      </c>
      <c r="CF1592">
        <v>0</v>
      </c>
      <c r="CG1592">
        <v>1</v>
      </c>
      <c r="CH1592">
        <v>0</v>
      </c>
      <c r="CI1592">
        <v>1</v>
      </c>
      <c r="CJ1592">
        <v>0</v>
      </c>
      <c r="CK1592">
        <v>0</v>
      </c>
      <c r="CL1592">
        <v>0</v>
      </c>
      <c r="CM1592">
        <v>0</v>
      </c>
      <c r="CN1592">
        <v>0</v>
      </c>
      <c r="CO1592">
        <v>1</v>
      </c>
      <c r="CP1592" s="17">
        <v>0</v>
      </c>
      <c r="CQ1592">
        <v>0.13900000000000001</v>
      </c>
      <c r="CR1592">
        <v>1442</v>
      </c>
      <c r="CS1592">
        <v>1</v>
      </c>
      <c r="CT1592">
        <v>0</v>
      </c>
      <c r="CU1592">
        <v>14</v>
      </c>
      <c r="DA1592" s="33" t="s">
        <v>85</v>
      </c>
    </row>
    <row r="1593" spans="1:105" x14ac:dyDescent="0.25">
      <c r="A1593">
        <v>1592</v>
      </c>
      <c r="B1593">
        <v>101</v>
      </c>
      <c r="C1593" s="24" t="s">
        <v>4258</v>
      </c>
      <c r="D1593" s="12">
        <v>13.820033386043249</v>
      </c>
      <c r="E1593" s="13">
        <v>2.0250674978533771</v>
      </c>
      <c r="F1593" s="7">
        <v>6.8244803695150118</v>
      </c>
      <c r="G1593" s="7">
        <f t="shared" si="271"/>
        <v>11.794965888189871</v>
      </c>
      <c r="H1593" s="15">
        <f t="shared" si="272"/>
        <v>15.845100883896627</v>
      </c>
      <c r="I1593" s="11">
        <f>IFERROR(F1593/SQRT(F1593^2+U1593), "X")</f>
        <v>0.13828305511366784</v>
      </c>
      <c r="J1593" s="32">
        <f>IFERROR(SQRT((1-I1593^2)/U1593), "X")</f>
        <v>2.0262796231545914E-2</v>
      </c>
      <c r="K1593" s="32">
        <f t="shared" si="273"/>
        <v>49.351530192222974</v>
      </c>
      <c r="L1593" s="8">
        <v>0</v>
      </c>
      <c r="M1593" s="9">
        <v>1</v>
      </c>
      <c r="N1593" s="8">
        <v>0</v>
      </c>
      <c r="O1593" s="9">
        <v>0</v>
      </c>
      <c r="P1593" s="9">
        <v>0</v>
      </c>
      <c r="Q1593" s="9">
        <v>1</v>
      </c>
      <c r="R1593" s="9">
        <v>0</v>
      </c>
      <c r="S1593" s="8">
        <v>2414</v>
      </c>
      <c r="T1593" s="9">
        <v>24</v>
      </c>
      <c r="U1593" s="9">
        <f t="shared" si="274"/>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27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v>0</v>
      </c>
      <c r="BU1593" s="17">
        <v>0</v>
      </c>
      <c r="BV1593">
        <v>0</v>
      </c>
      <c r="BW1593">
        <v>0</v>
      </c>
      <c r="BX1593">
        <v>0</v>
      </c>
      <c r="BY1593" s="17">
        <v>1</v>
      </c>
      <c r="BZ1593">
        <v>0</v>
      </c>
      <c r="CA1593">
        <v>0</v>
      </c>
      <c r="CB1593">
        <v>0</v>
      </c>
      <c r="CC1593">
        <v>0</v>
      </c>
      <c r="CD1593" s="17">
        <v>0</v>
      </c>
      <c r="CE1593">
        <v>0</v>
      </c>
      <c r="CF1593">
        <v>0</v>
      </c>
      <c r="CG1593">
        <v>1</v>
      </c>
      <c r="CH1593">
        <v>0</v>
      </c>
      <c r="CI1593">
        <v>1</v>
      </c>
      <c r="CJ1593">
        <v>0</v>
      </c>
      <c r="CK1593">
        <v>0</v>
      </c>
      <c r="CL1593">
        <v>0</v>
      </c>
      <c r="CM1593">
        <v>0</v>
      </c>
      <c r="CN1593">
        <v>0</v>
      </c>
      <c r="CO1593">
        <v>1</v>
      </c>
      <c r="CP1593" s="17">
        <v>0</v>
      </c>
      <c r="CQ1593">
        <v>0.13900000000000001</v>
      </c>
      <c r="CR1593">
        <v>1442</v>
      </c>
      <c r="CS1593">
        <v>1</v>
      </c>
      <c r="CT1593">
        <v>0</v>
      </c>
      <c r="CU1593">
        <v>14</v>
      </c>
      <c r="DA1593" s="33" t="s">
        <v>85</v>
      </c>
    </row>
    <row r="1594" spans="1:105" x14ac:dyDescent="0.25">
      <c r="A1594">
        <v>1593</v>
      </c>
      <c r="B1594">
        <v>101</v>
      </c>
      <c r="C1594" s="24" t="s">
        <v>4258</v>
      </c>
      <c r="D1594" s="12">
        <v>13.37989239719712</v>
      </c>
      <c r="E1594" s="13">
        <v>2.9618535884513428</v>
      </c>
      <c r="F1594" s="7">
        <v>4.5174050632911387</v>
      </c>
      <c r="G1594" s="7">
        <f t="shared" si="271"/>
        <v>10.418038808745777</v>
      </c>
      <c r="H1594" s="15">
        <f t="shared" si="272"/>
        <v>16.341745985648462</v>
      </c>
      <c r="I1594" s="11">
        <f>IFERROR(F1594/SQRT(F1594^2+U1594), "X")</f>
        <v>9.6898824530986666E-2</v>
      </c>
      <c r="J1594" s="32">
        <f>IFERROR(SQRT((1-I1594^2)/U1594), "X")</f>
        <v>2.1450107566929447E-2</v>
      </c>
      <c r="K1594" s="32">
        <f t="shared" si="273"/>
        <v>46.619812832162339</v>
      </c>
      <c r="L1594" s="8">
        <v>0</v>
      </c>
      <c r="M1594" s="9">
        <v>1</v>
      </c>
      <c r="N1594" s="8">
        <v>0</v>
      </c>
      <c r="O1594" s="9">
        <v>0</v>
      </c>
      <c r="P1594" s="9">
        <v>0</v>
      </c>
      <c r="Q1594" s="9">
        <v>1</v>
      </c>
      <c r="R1594" s="9">
        <v>0</v>
      </c>
      <c r="S1594" s="8">
        <v>2178</v>
      </c>
      <c r="T1594" s="9">
        <v>24</v>
      </c>
      <c r="U1594" s="9">
        <f t="shared" si="274"/>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27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v>0</v>
      </c>
      <c r="BU1594" s="17">
        <v>0</v>
      </c>
      <c r="BV1594">
        <v>0</v>
      </c>
      <c r="BW1594">
        <v>0</v>
      </c>
      <c r="BX1594">
        <v>0</v>
      </c>
      <c r="BY1594" s="17">
        <v>1</v>
      </c>
      <c r="BZ1594">
        <v>0</v>
      </c>
      <c r="CA1594">
        <v>0</v>
      </c>
      <c r="CB1594">
        <v>0</v>
      </c>
      <c r="CC1594">
        <v>0</v>
      </c>
      <c r="CD1594" s="17">
        <v>0</v>
      </c>
      <c r="CE1594">
        <v>0</v>
      </c>
      <c r="CF1594">
        <v>0</v>
      </c>
      <c r="CG1594">
        <v>1</v>
      </c>
      <c r="CH1594">
        <v>0</v>
      </c>
      <c r="CI1594">
        <v>1</v>
      </c>
      <c r="CJ1594">
        <v>0</v>
      </c>
      <c r="CK1594">
        <v>0</v>
      </c>
      <c r="CL1594">
        <v>0</v>
      </c>
      <c r="CM1594">
        <v>0</v>
      </c>
      <c r="CN1594">
        <v>0</v>
      </c>
      <c r="CO1594">
        <v>1</v>
      </c>
      <c r="CP1594" s="17">
        <v>0</v>
      </c>
      <c r="CQ1594">
        <v>0.13900000000000001</v>
      </c>
      <c r="CR1594">
        <v>1442</v>
      </c>
      <c r="CS1594">
        <v>1</v>
      </c>
      <c r="CT1594">
        <v>0</v>
      </c>
      <c r="CU1594">
        <v>14</v>
      </c>
      <c r="DA1594" s="33" t="s">
        <v>85</v>
      </c>
    </row>
    <row r="1595" spans="1:105" x14ac:dyDescent="0.25">
      <c r="A1595">
        <v>1594</v>
      </c>
      <c r="B1595">
        <v>101</v>
      </c>
      <c r="C1595" s="24" t="s">
        <v>4258</v>
      </c>
      <c r="D1595" s="12">
        <v>8.9816498315198103</v>
      </c>
      <c r="E1595" s="13">
        <v>1.7274243948740819</v>
      </c>
      <c r="F1595" s="7">
        <v>5.1994459833795013</v>
      </c>
      <c r="G1595" s="7">
        <f t="shared" si="271"/>
        <v>7.2542254366457284</v>
      </c>
      <c r="H1595" s="15">
        <f t="shared" si="272"/>
        <v>10.709074226393891</v>
      </c>
      <c r="I1595" s="11">
        <f>IFERROR(F1595/SQRT(F1595^2+U1595), "X")</f>
        <v>0.10893738528515134</v>
      </c>
      <c r="J1595" s="32">
        <f>IFERROR(SQRT((1-I1595^2)/U1595), "X")</f>
        <v>2.0951729402205455E-2</v>
      </c>
      <c r="K1595" s="32">
        <f t="shared" si="273"/>
        <v>47.728756934725226</v>
      </c>
      <c r="L1595" s="8">
        <v>0</v>
      </c>
      <c r="M1595" s="9">
        <v>1</v>
      </c>
      <c r="N1595" s="8">
        <v>0</v>
      </c>
      <c r="O1595" s="9">
        <v>0</v>
      </c>
      <c r="P1595" s="9">
        <v>0</v>
      </c>
      <c r="Q1595" s="9">
        <v>1</v>
      </c>
      <c r="R1595" s="9">
        <v>0</v>
      </c>
      <c r="S1595" s="8">
        <v>2277</v>
      </c>
      <c r="T1595" s="9">
        <v>25</v>
      </c>
      <c r="U1595" s="9">
        <f t="shared" si="274"/>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27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v>0</v>
      </c>
      <c r="BU1595" s="17">
        <v>0</v>
      </c>
      <c r="BV1595">
        <v>0</v>
      </c>
      <c r="BW1595">
        <v>0</v>
      </c>
      <c r="BX1595">
        <v>0</v>
      </c>
      <c r="BY1595" s="17">
        <v>1</v>
      </c>
      <c r="BZ1595">
        <v>0</v>
      </c>
      <c r="CA1595">
        <v>0</v>
      </c>
      <c r="CB1595">
        <v>0</v>
      </c>
      <c r="CC1595">
        <v>0</v>
      </c>
      <c r="CD1595" s="17">
        <v>0</v>
      </c>
      <c r="CE1595">
        <v>0</v>
      </c>
      <c r="CF1595">
        <v>0</v>
      </c>
      <c r="CG1595">
        <v>1</v>
      </c>
      <c r="CH1595">
        <v>0</v>
      </c>
      <c r="CI1595">
        <v>1</v>
      </c>
      <c r="CJ1595">
        <v>0</v>
      </c>
      <c r="CK1595">
        <v>0</v>
      </c>
      <c r="CL1595">
        <v>0</v>
      </c>
      <c r="CM1595">
        <v>0</v>
      </c>
      <c r="CN1595">
        <v>0</v>
      </c>
      <c r="CO1595">
        <v>1</v>
      </c>
      <c r="CP1595" s="17">
        <v>0</v>
      </c>
      <c r="CQ1595">
        <v>0.13900000000000001</v>
      </c>
      <c r="CR1595">
        <v>1442</v>
      </c>
      <c r="CS1595">
        <v>1</v>
      </c>
      <c r="CT1595">
        <v>0</v>
      </c>
      <c r="CU1595">
        <v>14</v>
      </c>
      <c r="DA1595" s="33" t="s">
        <v>85</v>
      </c>
    </row>
    <row r="1596" spans="1:105" x14ac:dyDescent="0.25">
      <c r="A1596">
        <v>1595</v>
      </c>
      <c r="B1596">
        <v>101</v>
      </c>
      <c r="C1596" s="24" t="s">
        <v>4258</v>
      </c>
      <c r="D1596" s="12">
        <v>14.389684849640179</v>
      </c>
      <c r="E1596" s="13">
        <v>2.5281067061604472</v>
      </c>
      <c r="F1596" s="7">
        <v>5.6918819188191883</v>
      </c>
      <c r="G1596" s="7">
        <f t="shared" si="271"/>
        <v>11.861578143479733</v>
      </c>
      <c r="H1596" s="15">
        <f t="shared" si="272"/>
        <v>16.917791555800626</v>
      </c>
      <c r="I1596" s="11">
        <f>IFERROR(F1596/SQRT(F1596^2+U1596), "X")</f>
        <v>0.12346270762096734</v>
      </c>
      <c r="J1596" s="32">
        <f>IFERROR(SQRT((1-I1596^2)/U1596), "X")</f>
        <v>2.1691017027735588E-2</v>
      </c>
      <c r="K1596" s="32">
        <f t="shared" si="273"/>
        <v>46.102033792206839</v>
      </c>
      <c r="L1596" s="8">
        <v>0</v>
      </c>
      <c r="M1596" s="9">
        <v>1</v>
      </c>
      <c r="N1596" s="8">
        <v>0</v>
      </c>
      <c r="O1596" s="9">
        <v>0</v>
      </c>
      <c r="P1596" s="9">
        <v>0</v>
      </c>
      <c r="Q1596" s="9">
        <v>1</v>
      </c>
      <c r="R1596" s="9">
        <v>0</v>
      </c>
      <c r="S1596" s="8">
        <v>2119</v>
      </c>
      <c r="T1596" s="9">
        <v>25</v>
      </c>
      <c r="U1596" s="9">
        <f t="shared" si="274"/>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27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v>0</v>
      </c>
      <c r="BU1596" s="17">
        <v>0</v>
      </c>
      <c r="BV1596">
        <v>0</v>
      </c>
      <c r="BW1596">
        <v>0</v>
      </c>
      <c r="BX1596">
        <v>0</v>
      </c>
      <c r="BY1596" s="17">
        <v>1</v>
      </c>
      <c r="BZ1596">
        <v>0</v>
      </c>
      <c r="CA1596">
        <v>0</v>
      </c>
      <c r="CB1596">
        <v>0</v>
      </c>
      <c r="CC1596">
        <v>0</v>
      </c>
      <c r="CD1596" s="17">
        <v>0</v>
      </c>
      <c r="CE1596">
        <v>0</v>
      </c>
      <c r="CF1596">
        <v>0</v>
      </c>
      <c r="CG1596">
        <v>1</v>
      </c>
      <c r="CH1596">
        <v>0</v>
      </c>
      <c r="CI1596">
        <v>1</v>
      </c>
      <c r="CJ1596">
        <v>0</v>
      </c>
      <c r="CK1596">
        <v>0</v>
      </c>
      <c r="CL1596">
        <v>0</v>
      </c>
      <c r="CM1596">
        <v>0</v>
      </c>
      <c r="CN1596">
        <v>0</v>
      </c>
      <c r="CO1596">
        <v>1</v>
      </c>
      <c r="CP1596" s="17">
        <v>0</v>
      </c>
      <c r="CQ1596">
        <v>0.13900000000000001</v>
      </c>
      <c r="CR1596">
        <v>1442</v>
      </c>
      <c r="CS1596">
        <v>1</v>
      </c>
      <c r="CT1596">
        <v>0</v>
      </c>
      <c r="CU1596">
        <v>14</v>
      </c>
      <c r="DA1596" s="33" t="s">
        <v>85</v>
      </c>
    </row>
    <row r="1597" spans="1:105" x14ac:dyDescent="0.25">
      <c r="A1597">
        <v>1596</v>
      </c>
      <c r="B1597">
        <v>102</v>
      </c>
      <c r="C1597" s="24" t="s">
        <v>4271</v>
      </c>
      <c r="D1597" s="12">
        <v>3.0306510047632962</v>
      </c>
      <c r="E1597" s="13">
        <v>0.88875396034114251</v>
      </c>
      <c r="F1597" s="7">
        <v>3.41</v>
      </c>
      <c r="G1597" s="7">
        <f t="shared" si="271"/>
        <v>2.1418970444221537</v>
      </c>
      <c r="H1597" s="15">
        <f t="shared" si="272"/>
        <v>3.9194049651044387</v>
      </c>
      <c r="I1597" s="11">
        <f>IFERROR(F1597/SQRT(F1597^2+U1597), "X")</f>
        <v>1.7495318693575106E-2</v>
      </c>
      <c r="J1597" s="32">
        <f>IFERROR(SQRT((1-I1597^2)/U1597), "X")</f>
        <v>5.1305919922507636E-3</v>
      </c>
      <c r="K1597" s="32">
        <f t="shared" si="273"/>
        <v>194.90928171844459</v>
      </c>
      <c r="L1597" s="8">
        <v>0</v>
      </c>
      <c r="M1597" s="9">
        <v>1</v>
      </c>
      <c r="N1597" s="8">
        <v>0</v>
      </c>
      <c r="O1597" s="9">
        <v>0</v>
      </c>
      <c r="P1597" s="9">
        <v>1</v>
      </c>
      <c r="Q1597" s="9">
        <v>0</v>
      </c>
      <c r="R1597" s="9">
        <v>0</v>
      </c>
      <c r="S1597" s="8">
        <v>38009</v>
      </c>
      <c r="T1597" s="9">
        <v>30</v>
      </c>
      <c r="U1597" s="9">
        <f t="shared" si="274"/>
        <v>37978</v>
      </c>
      <c r="V1597" s="9">
        <f>COUNTIF(B:B,B1597)</f>
        <v>24</v>
      </c>
      <c r="W1597" s="7">
        <f t="shared" ref="W1597:W1620" si="27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27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v>0</v>
      </c>
      <c r="BU1597" s="17">
        <v>0</v>
      </c>
      <c r="BV1597">
        <v>0</v>
      </c>
      <c r="BW1597">
        <v>0</v>
      </c>
      <c r="BX1597">
        <v>0</v>
      </c>
      <c r="BY1597" s="17">
        <v>1</v>
      </c>
      <c r="BZ1597">
        <v>0</v>
      </c>
      <c r="CA1597">
        <v>0</v>
      </c>
      <c r="CB1597">
        <v>0</v>
      </c>
      <c r="CC1597">
        <v>0</v>
      </c>
      <c r="CD1597" s="17">
        <v>0</v>
      </c>
      <c r="CE1597">
        <v>0</v>
      </c>
      <c r="CF1597">
        <v>0</v>
      </c>
      <c r="CG1597">
        <v>1</v>
      </c>
      <c r="CH1597">
        <v>1</v>
      </c>
      <c r="CI1597">
        <v>0</v>
      </c>
      <c r="CJ1597">
        <v>0</v>
      </c>
      <c r="CK1597">
        <v>0</v>
      </c>
      <c r="CL1597">
        <v>1</v>
      </c>
      <c r="CM1597">
        <v>0</v>
      </c>
      <c r="CN1597">
        <v>0</v>
      </c>
      <c r="CO1597">
        <v>1</v>
      </c>
      <c r="CP1597" s="17">
        <v>0</v>
      </c>
      <c r="CQ1597">
        <v>0.29799999999999999</v>
      </c>
      <c r="CR1597">
        <v>254</v>
      </c>
      <c r="CS1597">
        <v>1</v>
      </c>
      <c r="CT1597">
        <v>0</v>
      </c>
      <c r="CU1597">
        <v>27</v>
      </c>
      <c r="DA1597" s="33" t="s">
        <v>85</v>
      </c>
    </row>
    <row r="1598" spans="1:105" x14ac:dyDescent="0.25">
      <c r="A1598">
        <v>1597</v>
      </c>
      <c r="B1598">
        <v>102</v>
      </c>
      <c r="C1598" s="24" t="s">
        <v>4271</v>
      </c>
      <c r="D1598" s="12">
        <v>3.2976709945694349</v>
      </c>
      <c r="E1598" s="13">
        <v>0.33787612649276999</v>
      </c>
      <c r="F1598" s="7">
        <v>9.76</v>
      </c>
      <c r="G1598" s="7">
        <f t="shared" si="271"/>
        <v>2.9597948680766648</v>
      </c>
      <c r="H1598" s="15">
        <f t="shared" si="272"/>
        <v>3.635547121062205</v>
      </c>
      <c r="I1598" s="11">
        <f>IFERROR(F1598/SQRT(F1598^2+U1598), "X")</f>
        <v>5.0019552160697971E-2</v>
      </c>
      <c r="J1598" s="32">
        <f>IFERROR(SQRT((1-I1598^2)/U1598), "X")</f>
        <v>5.124954114825611E-3</v>
      </c>
      <c r="K1598" s="32">
        <f t="shared" si="273"/>
        <v>195.1236982019355</v>
      </c>
      <c r="L1598" s="8">
        <v>0</v>
      </c>
      <c r="M1598" s="9">
        <v>1</v>
      </c>
      <c r="N1598" s="8">
        <v>0</v>
      </c>
      <c r="O1598" s="9">
        <v>0</v>
      </c>
      <c r="P1598" s="9">
        <v>1</v>
      </c>
      <c r="Q1598" s="9">
        <v>0</v>
      </c>
      <c r="R1598" s="9">
        <v>0</v>
      </c>
      <c r="S1598" s="8">
        <v>38009</v>
      </c>
      <c r="T1598" s="9">
        <v>30</v>
      </c>
      <c r="U1598" s="9">
        <f t="shared" si="274"/>
        <v>37978</v>
      </c>
      <c r="V1598" s="9">
        <f>COUNTIF(B:B,B1598)</f>
        <v>24</v>
      </c>
      <c r="W1598" s="7">
        <f t="shared" si="27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27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v>0</v>
      </c>
      <c r="BU1598" s="17">
        <v>0</v>
      </c>
      <c r="BV1598">
        <v>0</v>
      </c>
      <c r="BW1598">
        <v>0</v>
      </c>
      <c r="BX1598">
        <v>0</v>
      </c>
      <c r="BY1598" s="17">
        <v>1</v>
      </c>
      <c r="BZ1598">
        <v>0</v>
      </c>
      <c r="CA1598">
        <v>0</v>
      </c>
      <c r="CB1598">
        <v>0</v>
      </c>
      <c r="CC1598">
        <v>0</v>
      </c>
      <c r="CD1598" s="17">
        <v>0</v>
      </c>
      <c r="CE1598">
        <v>0</v>
      </c>
      <c r="CF1598">
        <v>0</v>
      </c>
      <c r="CG1598">
        <v>1</v>
      </c>
      <c r="CH1598">
        <v>1</v>
      </c>
      <c r="CI1598">
        <v>0</v>
      </c>
      <c r="CJ1598">
        <v>0</v>
      </c>
      <c r="CK1598">
        <v>0</v>
      </c>
      <c r="CL1598">
        <v>1</v>
      </c>
      <c r="CM1598">
        <v>0</v>
      </c>
      <c r="CN1598">
        <v>0</v>
      </c>
      <c r="CO1598">
        <v>1</v>
      </c>
      <c r="CP1598" s="17">
        <v>0</v>
      </c>
      <c r="CQ1598">
        <v>0.29799999999999999</v>
      </c>
      <c r="CR1598">
        <v>254</v>
      </c>
      <c r="CS1598">
        <v>1</v>
      </c>
      <c r="CT1598">
        <v>0</v>
      </c>
      <c r="CU1598">
        <v>27</v>
      </c>
      <c r="DA1598" s="33" t="s">
        <v>85</v>
      </c>
    </row>
    <row r="1599" spans="1:105" x14ac:dyDescent="0.25">
      <c r="A1599">
        <v>1598</v>
      </c>
      <c r="B1599">
        <v>102</v>
      </c>
      <c r="C1599" s="24" t="s">
        <v>4271</v>
      </c>
      <c r="D1599" s="12">
        <v>4.0277726167322836</v>
      </c>
      <c r="E1599" s="13">
        <v>0.25835616528109578</v>
      </c>
      <c r="F1599" s="7">
        <v>15.59</v>
      </c>
      <c r="G1599" s="7">
        <f t="shared" si="271"/>
        <v>3.7694164514511876</v>
      </c>
      <c r="H1599" s="15">
        <f t="shared" si="272"/>
        <v>4.2861287820133791</v>
      </c>
      <c r="I1599" s="11">
        <f>IFERROR(F1599/SQRT(F1599^2+U1599), "X")</f>
        <v>7.9743412943588401E-2</v>
      </c>
      <c r="J1599" s="32">
        <f>IFERROR(SQRT((1-I1599^2)/U1599), "X")</f>
        <v>5.1150361092744323E-3</v>
      </c>
      <c r="K1599" s="32">
        <f t="shared" si="273"/>
        <v>195.50204116581494</v>
      </c>
      <c r="L1599" s="8">
        <v>0</v>
      </c>
      <c r="M1599" s="9">
        <v>1</v>
      </c>
      <c r="N1599" s="8">
        <v>0</v>
      </c>
      <c r="O1599" s="9">
        <v>0</v>
      </c>
      <c r="P1599" s="9">
        <v>1</v>
      </c>
      <c r="Q1599" s="9">
        <v>0</v>
      </c>
      <c r="R1599" s="9">
        <v>0</v>
      </c>
      <c r="S1599" s="8">
        <v>38009</v>
      </c>
      <c r="T1599" s="9">
        <v>30</v>
      </c>
      <c r="U1599" s="9">
        <f t="shared" si="274"/>
        <v>37978</v>
      </c>
      <c r="V1599" s="9">
        <f>COUNTIF(B:B,B1599)</f>
        <v>24</v>
      </c>
      <c r="W1599" s="7">
        <f t="shared" si="27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27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v>0</v>
      </c>
      <c r="BU1599" s="17">
        <v>0</v>
      </c>
      <c r="BV1599">
        <v>0</v>
      </c>
      <c r="BW1599">
        <v>0</v>
      </c>
      <c r="BX1599">
        <v>0</v>
      </c>
      <c r="BY1599" s="17">
        <v>1</v>
      </c>
      <c r="BZ1599">
        <v>0</v>
      </c>
      <c r="CA1599">
        <v>0</v>
      </c>
      <c r="CB1599">
        <v>0</v>
      </c>
      <c r="CC1599">
        <v>0</v>
      </c>
      <c r="CD1599" s="17">
        <v>0</v>
      </c>
      <c r="CE1599">
        <v>0</v>
      </c>
      <c r="CF1599">
        <v>0</v>
      </c>
      <c r="CG1599">
        <v>1</v>
      </c>
      <c r="CH1599">
        <v>1</v>
      </c>
      <c r="CI1599">
        <v>0</v>
      </c>
      <c r="CJ1599">
        <v>0</v>
      </c>
      <c r="CK1599">
        <v>0</v>
      </c>
      <c r="CL1599">
        <v>1</v>
      </c>
      <c r="CM1599">
        <v>0</v>
      </c>
      <c r="CN1599">
        <v>0</v>
      </c>
      <c r="CO1599">
        <v>1</v>
      </c>
      <c r="CP1599" s="17">
        <v>0</v>
      </c>
      <c r="CQ1599">
        <v>0.29799999999999999</v>
      </c>
      <c r="CR1599">
        <v>254</v>
      </c>
      <c r="CS1599">
        <v>1</v>
      </c>
      <c r="CT1599">
        <v>0</v>
      </c>
      <c r="CU1599">
        <v>27</v>
      </c>
      <c r="DA1599" s="33" t="s">
        <v>85</v>
      </c>
    </row>
    <row r="1600" spans="1:105" x14ac:dyDescent="0.25">
      <c r="A1600">
        <v>1599</v>
      </c>
      <c r="B1600">
        <v>102</v>
      </c>
      <c r="C1600" s="24" t="s">
        <v>4271</v>
      </c>
      <c r="D1600" s="12">
        <v>2.546917652858971</v>
      </c>
      <c r="E1600" s="13">
        <v>1.126954713654412</v>
      </c>
      <c r="F1600" s="7">
        <v>2.2599999999999998</v>
      </c>
      <c r="G1600" s="7">
        <f t="shared" si="271"/>
        <v>1.419962939204559</v>
      </c>
      <c r="H1600" s="15">
        <f t="shared" si="272"/>
        <v>3.673872366513383</v>
      </c>
      <c r="I1600" s="11">
        <f>IFERROR(F1600/SQRT(F1600^2+U1600), "X")</f>
        <v>1.0937917452725612E-2</v>
      </c>
      <c r="J1600" s="32">
        <f>IFERROR(SQRT((1-I1600^2)/U1600), "X")</f>
        <v>4.8397864835069094E-3</v>
      </c>
      <c r="K1600" s="32">
        <f t="shared" si="273"/>
        <v>206.62068531490257</v>
      </c>
      <c r="L1600" s="8">
        <v>0</v>
      </c>
      <c r="M1600" s="9">
        <v>1</v>
      </c>
      <c r="N1600" s="8">
        <v>0</v>
      </c>
      <c r="O1600" s="9">
        <v>0</v>
      </c>
      <c r="P1600" s="9">
        <v>1</v>
      </c>
      <c r="Q1600" s="9">
        <v>0</v>
      </c>
      <c r="R1600" s="9">
        <v>0</v>
      </c>
      <c r="S1600" s="8">
        <v>42718</v>
      </c>
      <c r="T1600" s="9">
        <v>30</v>
      </c>
      <c r="U1600" s="9">
        <f t="shared" si="274"/>
        <v>42687</v>
      </c>
      <c r="V1600" s="9">
        <f>COUNTIF(B:B,B1600)</f>
        <v>24</v>
      </c>
      <c r="W1600" s="7">
        <f t="shared" si="27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27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v>0</v>
      </c>
      <c r="BU1600" s="17">
        <v>0</v>
      </c>
      <c r="BV1600">
        <v>0</v>
      </c>
      <c r="BW1600">
        <v>0</v>
      </c>
      <c r="BX1600">
        <v>0</v>
      </c>
      <c r="BY1600" s="17">
        <v>1</v>
      </c>
      <c r="BZ1600">
        <v>0</v>
      </c>
      <c r="CA1600">
        <v>0</v>
      </c>
      <c r="CB1600">
        <v>0</v>
      </c>
      <c r="CC1600">
        <v>0</v>
      </c>
      <c r="CD1600" s="17">
        <v>0</v>
      </c>
      <c r="CE1600">
        <v>0</v>
      </c>
      <c r="CF1600">
        <v>0</v>
      </c>
      <c r="CG1600">
        <v>1</v>
      </c>
      <c r="CH1600">
        <v>1</v>
      </c>
      <c r="CI1600">
        <v>0</v>
      </c>
      <c r="CJ1600">
        <v>0</v>
      </c>
      <c r="CK1600">
        <v>0</v>
      </c>
      <c r="CL1600">
        <v>1</v>
      </c>
      <c r="CM1600">
        <v>0</v>
      </c>
      <c r="CN1600">
        <v>0</v>
      </c>
      <c r="CO1600">
        <v>1</v>
      </c>
      <c r="CP1600" s="17">
        <v>0</v>
      </c>
      <c r="CQ1600">
        <v>0.29799999999999999</v>
      </c>
      <c r="CR1600">
        <v>254</v>
      </c>
      <c r="CS1600">
        <v>1</v>
      </c>
      <c r="CT1600">
        <v>0</v>
      </c>
      <c r="CU1600">
        <v>27</v>
      </c>
      <c r="DA1600" s="33" t="s">
        <v>85</v>
      </c>
    </row>
    <row r="1601" spans="1:105" x14ac:dyDescent="0.25">
      <c r="A1601">
        <v>1600</v>
      </c>
      <c r="B1601">
        <v>102</v>
      </c>
      <c r="C1601" s="24" t="s">
        <v>4271</v>
      </c>
      <c r="D1601" s="12">
        <v>3.1091641075411851</v>
      </c>
      <c r="E1601" s="13">
        <v>0.38384742068409688</v>
      </c>
      <c r="F1601" s="7">
        <v>8.1</v>
      </c>
      <c r="G1601" s="7">
        <f t="shared" si="271"/>
        <v>2.7253166868570884</v>
      </c>
      <c r="H1601" s="15">
        <f t="shared" si="272"/>
        <v>3.4930115282252818</v>
      </c>
      <c r="I1601" s="11">
        <f>IFERROR(F1601/SQRT(F1601^2+U1601), "X")</f>
        <v>3.9174521670373164E-2</v>
      </c>
      <c r="J1601" s="32">
        <f>IFERROR(SQRT((1-I1601^2)/U1601), "X")</f>
        <v>4.8363607000460702E-3</v>
      </c>
      <c r="K1601" s="32">
        <f t="shared" si="273"/>
        <v>206.7670428283966</v>
      </c>
      <c r="L1601" s="8">
        <v>0</v>
      </c>
      <c r="M1601" s="9">
        <v>1</v>
      </c>
      <c r="N1601" s="8">
        <v>0</v>
      </c>
      <c r="O1601" s="9">
        <v>0</v>
      </c>
      <c r="P1601" s="9">
        <v>1</v>
      </c>
      <c r="Q1601" s="9">
        <v>0</v>
      </c>
      <c r="R1601" s="9">
        <v>0</v>
      </c>
      <c r="S1601" s="8">
        <v>42718</v>
      </c>
      <c r="T1601" s="9">
        <v>30</v>
      </c>
      <c r="U1601" s="9">
        <f t="shared" si="274"/>
        <v>42687</v>
      </c>
      <c r="V1601" s="9">
        <f>COUNTIF(B:B,B1601)</f>
        <v>24</v>
      </c>
      <c r="W1601" s="7">
        <f t="shared" si="27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27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v>0</v>
      </c>
      <c r="BU1601" s="17">
        <v>0</v>
      </c>
      <c r="BV1601">
        <v>0</v>
      </c>
      <c r="BW1601">
        <v>0</v>
      </c>
      <c r="BX1601">
        <v>0</v>
      </c>
      <c r="BY1601" s="17">
        <v>1</v>
      </c>
      <c r="BZ1601">
        <v>0</v>
      </c>
      <c r="CA1601">
        <v>0</v>
      </c>
      <c r="CB1601">
        <v>0</v>
      </c>
      <c r="CC1601">
        <v>0</v>
      </c>
      <c r="CD1601" s="17">
        <v>0</v>
      </c>
      <c r="CE1601">
        <v>0</v>
      </c>
      <c r="CF1601">
        <v>0</v>
      </c>
      <c r="CG1601">
        <v>1</v>
      </c>
      <c r="CH1601">
        <v>1</v>
      </c>
      <c r="CI1601">
        <v>0</v>
      </c>
      <c r="CJ1601">
        <v>0</v>
      </c>
      <c r="CK1601">
        <v>0</v>
      </c>
      <c r="CL1601">
        <v>1</v>
      </c>
      <c r="CM1601">
        <v>0</v>
      </c>
      <c r="CN1601">
        <v>0</v>
      </c>
      <c r="CO1601">
        <v>1</v>
      </c>
      <c r="CP1601" s="17">
        <v>0</v>
      </c>
      <c r="CQ1601">
        <v>0.29799999999999999</v>
      </c>
      <c r="CR1601">
        <v>254</v>
      </c>
      <c r="CS1601">
        <v>1</v>
      </c>
      <c r="CT1601">
        <v>0</v>
      </c>
      <c r="CU1601">
        <v>27</v>
      </c>
      <c r="DA1601" s="33" t="s">
        <v>85</v>
      </c>
    </row>
    <row r="1602" spans="1:105" x14ac:dyDescent="0.25">
      <c r="A1602">
        <v>1601</v>
      </c>
      <c r="B1602">
        <v>102</v>
      </c>
      <c r="C1602" s="24" t="s">
        <v>4271</v>
      </c>
      <c r="D1602" s="12">
        <v>4.4696731457214867</v>
      </c>
      <c r="E1602" s="13">
        <v>0.25836260957927659</v>
      </c>
      <c r="F1602" s="7">
        <v>17.3</v>
      </c>
      <c r="G1602" s="7">
        <f t="shared" ref="G1602:G1665" si="279">D1602-E1602</f>
        <v>4.2113105361422098</v>
      </c>
      <c r="H1602" s="15">
        <f t="shared" ref="H1602:H1665" si="280">D1602+E1602</f>
        <v>4.7280357553007635</v>
      </c>
      <c r="I1602" s="11">
        <f>IFERROR(F1602/SQRT(F1602^2+U1602), "X")</f>
        <v>8.3441311393383871E-2</v>
      </c>
      <c r="J1602" s="32">
        <f>IFERROR(SQRT((1-I1602^2)/U1602), "X")</f>
        <v>4.8231971903690092E-3</v>
      </c>
      <c r="K1602" s="32">
        <f t="shared" ref="K1602:K1665" si="281">IFERROR(1/J1602, "X")</f>
        <v>207.33135315238746</v>
      </c>
      <c r="L1602" s="8">
        <v>0</v>
      </c>
      <c r="M1602" s="9">
        <v>1</v>
      </c>
      <c r="N1602" s="8">
        <v>0</v>
      </c>
      <c r="O1602" s="9">
        <v>0</v>
      </c>
      <c r="P1602" s="9">
        <v>1</v>
      </c>
      <c r="Q1602" s="9">
        <v>0</v>
      </c>
      <c r="R1602" s="9">
        <v>0</v>
      </c>
      <c r="S1602" s="8">
        <v>42718</v>
      </c>
      <c r="T1602" s="9">
        <v>30</v>
      </c>
      <c r="U1602" s="9">
        <f t="shared" ref="U1602:U1665" si="282">S1602-T1602-1</f>
        <v>42687</v>
      </c>
      <c r="V1602" s="9">
        <f>COUNTIF(B:B,B1602)</f>
        <v>24</v>
      </c>
      <c r="W1602" s="7">
        <f t="shared" si="27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27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v>0</v>
      </c>
      <c r="BU1602" s="17">
        <v>0</v>
      </c>
      <c r="BV1602">
        <v>0</v>
      </c>
      <c r="BW1602">
        <v>0</v>
      </c>
      <c r="BX1602">
        <v>0</v>
      </c>
      <c r="BY1602" s="17">
        <v>1</v>
      </c>
      <c r="BZ1602">
        <v>0</v>
      </c>
      <c r="CA1602">
        <v>0</v>
      </c>
      <c r="CB1602">
        <v>0</v>
      </c>
      <c r="CC1602">
        <v>0</v>
      </c>
      <c r="CD1602" s="17">
        <v>0</v>
      </c>
      <c r="CE1602">
        <v>0</v>
      </c>
      <c r="CF1602">
        <v>0</v>
      </c>
      <c r="CG1602">
        <v>1</v>
      </c>
      <c r="CH1602">
        <v>1</v>
      </c>
      <c r="CI1602">
        <v>0</v>
      </c>
      <c r="CJ1602">
        <v>0</v>
      </c>
      <c r="CK1602">
        <v>0</v>
      </c>
      <c r="CL1602">
        <v>1</v>
      </c>
      <c r="CM1602">
        <v>0</v>
      </c>
      <c r="CN1602">
        <v>0</v>
      </c>
      <c r="CO1602">
        <v>1</v>
      </c>
      <c r="CP1602" s="17">
        <v>0</v>
      </c>
      <c r="CQ1602">
        <v>0.29799999999999999</v>
      </c>
      <c r="CR1602">
        <v>254</v>
      </c>
      <c r="CS1602">
        <v>1</v>
      </c>
      <c r="CT1602">
        <v>0</v>
      </c>
      <c r="CU1602">
        <v>27</v>
      </c>
      <c r="DA1602" s="33" t="s">
        <v>85</v>
      </c>
    </row>
    <row r="1603" spans="1:105" x14ac:dyDescent="0.25">
      <c r="A1603">
        <v>1602</v>
      </c>
      <c r="B1603">
        <v>102</v>
      </c>
      <c r="C1603" s="24" t="s">
        <v>4271</v>
      </c>
      <c r="D1603" s="12">
        <v>2.8704159351008229</v>
      </c>
      <c r="E1603" s="13">
        <v>0.82959998124301237</v>
      </c>
      <c r="F1603" s="7">
        <v>3.46</v>
      </c>
      <c r="G1603" s="7">
        <f t="shared" si="279"/>
        <v>2.0408159538578108</v>
      </c>
      <c r="H1603" s="15">
        <f t="shared" si="280"/>
        <v>3.7000159163438351</v>
      </c>
      <c r="I1603" s="11">
        <f>IFERROR(F1603/SQRT(F1603^2+U1603), "X")</f>
        <v>1.7751768038143802E-2</v>
      </c>
      <c r="J1603" s="32">
        <f>IFERROR(SQRT((1-I1603^2)/U1603), "X")</f>
        <v>5.1305687971513877E-3</v>
      </c>
      <c r="K1603" s="32">
        <f t="shared" si="281"/>
        <v>194.91016289562737</v>
      </c>
      <c r="L1603" s="8">
        <v>0</v>
      </c>
      <c r="M1603" s="9">
        <v>1</v>
      </c>
      <c r="N1603" s="8">
        <v>0</v>
      </c>
      <c r="O1603" s="9">
        <v>0</v>
      </c>
      <c r="P1603" s="9">
        <v>1</v>
      </c>
      <c r="Q1603" s="9">
        <v>0</v>
      </c>
      <c r="R1603" s="9">
        <v>0</v>
      </c>
      <c r="S1603" s="8">
        <v>38009</v>
      </c>
      <c r="T1603" s="9">
        <v>30</v>
      </c>
      <c r="U1603" s="9">
        <f t="shared" si="282"/>
        <v>37978</v>
      </c>
      <c r="V1603" s="9">
        <f>COUNTIF(B:B,B1603)</f>
        <v>24</v>
      </c>
      <c r="W1603" s="7">
        <f t="shared" si="27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27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v>0</v>
      </c>
      <c r="BU1603" s="17">
        <v>0</v>
      </c>
      <c r="BV1603">
        <v>0</v>
      </c>
      <c r="BW1603">
        <v>0</v>
      </c>
      <c r="BX1603">
        <v>0</v>
      </c>
      <c r="BY1603" s="17">
        <v>1</v>
      </c>
      <c r="BZ1603">
        <v>0</v>
      </c>
      <c r="CA1603">
        <v>0</v>
      </c>
      <c r="CB1603">
        <v>0</v>
      </c>
      <c r="CC1603">
        <v>0</v>
      </c>
      <c r="CD1603" s="17">
        <v>0</v>
      </c>
      <c r="CE1603">
        <v>0</v>
      </c>
      <c r="CF1603">
        <v>0</v>
      </c>
      <c r="CG1603">
        <v>1</v>
      </c>
      <c r="CH1603">
        <v>1</v>
      </c>
      <c r="CI1603">
        <v>0</v>
      </c>
      <c r="CJ1603">
        <v>0</v>
      </c>
      <c r="CK1603">
        <v>0</v>
      </c>
      <c r="CL1603">
        <v>1</v>
      </c>
      <c r="CM1603">
        <v>1</v>
      </c>
      <c r="CN1603">
        <v>0</v>
      </c>
      <c r="CO1603">
        <v>1</v>
      </c>
      <c r="CP1603" s="17">
        <v>0</v>
      </c>
      <c r="CQ1603">
        <v>0.29799999999999999</v>
      </c>
      <c r="CR1603">
        <v>254</v>
      </c>
      <c r="CS1603">
        <v>1</v>
      </c>
      <c r="CT1603">
        <v>0</v>
      </c>
      <c r="CU1603">
        <v>27</v>
      </c>
      <c r="DA1603" s="33" t="s">
        <v>85</v>
      </c>
    </row>
    <row r="1604" spans="1:105" x14ac:dyDescent="0.25">
      <c r="A1604">
        <v>1603</v>
      </c>
      <c r="B1604">
        <v>102</v>
      </c>
      <c r="C1604" s="24" t="s">
        <v>4271</v>
      </c>
      <c r="D1604" s="12">
        <v>3.0733933141275038</v>
      </c>
      <c r="E1604" s="13">
        <v>0.3315418893341428</v>
      </c>
      <c r="F1604" s="7">
        <v>9.27</v>
      </c>
      <c r="G1604" s="7">
        <f t="shared" si="279"/>
        <v>2.741851424793361</v>
      </c>
      <c r="H1604" s="15">
        <f t="shared" si="280"/>
        <v>3.4049352034616467</v>
      </c>
      <c r="I1604" s="11">
        <f>IFERROR(F1604/SQRT(F1604^2+U1604), "X")</f>
        <v>4.7514143456539593E-2</v>
      </c>
      <c r="J1604" s="32">
        <f>IFERROR(SQRT((1-I1604^2)/U1604), "X")</f>
        <v>5.1255818183969359E-3</v>
      </c>
      <c r="K1604" s="32">
        <f t="shared" si="281"/>
        <v>195.09980240892097</v>
      </c>
      <c r="L1604" s="8">
        <v>0</v>
      </c>
      <c r="M1604" s="9">
        <v>1</v>
      </c>
      <c r="N1604" s="8">
        <v>0</v>
      </c>
      <c r="O1604" s="9">
        <v>0</v>
      </c>
      <c r="P1604" s="9">
        <v>1</v>
      </c>
      <c r="Q1604" s="9">
        <v>0</v>
      </c>
      <c r="R1604" s="9">
        <v>0</v>
      </c>
      <c r="S1604" s="8">
        <v>38009</v>
      </c>
      <c r="T1604" s="9">
        <v>30</v>
      </c>
      <c r="U1604" s="9">
        <f t="shared" si="282"/>
        <v>37978</v>
      </c>
      <c r="V1604" s="9">
        <f>COUNTIF(B:B,B1604)</f>
        <v>24</v>
      </c>
      <c r="W1604" s="7">
        <f t="shared" si="27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27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v>0</v>
      </c>
      <c r="BU1604" s="17">
        <v>0</v>
      </c>
      <c r="BV1604">
        <v>0</v>
      </c>
      <c r="BW1604">
        <v>0</v>
      </c>
      <c r="BX1604">
        <v>0</v>
      </c>
      <c r="BY1604" s="17">
        <v>1</v>
      </c>
      <c r="BZ1604">
        <v>0</v>
      </c>
      <c r="CA1604">
        <v>0</v>
      </c>
      <c r="CB1604">
        <v>0</v>
      </c>
      <c r="CC1604">
        <v>0</v>
      </c>
      <c r="CD1604" s="17">
        <v>0</v>
      </c>
      <c r="CE1604">
        <v>0</v>
      </c>
      <c r="CF1604">
        <v>0</v>
      </c>
      <c r="CG1604">
        <v>1</v>
      </c>
      <c r="CH1604">
        <v>1</v>
      </c>
      <c r="CI1604">
        <v>0</v>
      </c>
      <c r="CJ1604">
        <v>0</v>
      </c>
      <c r="CK1604">
        <v>0</v>
      </c>
      <c r="CL1604">
        <v>1</v>
      </c>
      <c r="CM1604">
        <v>1</v>
      </c>
      <c r="CN1604">
        <v>0</v>
      </c>
      <c r="CO1604">
        <v>1</v>
      </c>
      <c r="CP1604" s="17">
        <v>0</v>
      </c>
      <c r="CQ1604">
        <v>0.29799999999999999</v>
      </c>
      <c r="CR1604">
        <v>254</v>
      </c>
      <c r="CS1604">
        <v>1</v>
      </c>
      <c r="CT1604">
        <v>0</v>
      </c>
      <c r="CU1604">
        <v>27</v>
      </c>
      <c r="DA1604" s="33" t="s">
        <v>85</v>
      </c>
    </row>
    <row r="1605" spans="1:105" x14ac:dyDescent="0.25">
      <c r="A1605">
        <v>1604</v>
      </c>
      <c r="B1605">
        <v>102</v>
      </c>
      <c r="C1605" s="24" t="s">
        <v>4271</v>
      </c>
      <c r="D1605" s="12">
        <v>3.8845861352062361</v>
      </c>
      <c r="E1605" s="13">
        <v>0.2365765003170667</v>
      </c>
      <c r="F1605" s="7">
        <v>16.420000000000002</v>
      </c>
      <c r="G1605" s="7">
        <f t="shared" si="279"/>
        <v>3.6480096348891693</v>
      </c>
      <c r="H1605" s="15">
        <f t="shared" si="280"/>
        <v>4.1211626355233024</v>
      </c>
      <c r="I1605" s="11">
        <f>IFERROR(F1605/SQRT(F1605^2+U1605), "X")</f>
        <v>8.3959716851040769E-2</v>
      </c>
      <c r="J1605" s="32">
        <f>IFERROR(SQRT((1-I1605^2)/U1605), "X")</f>
        <v>5.1132592479318376E-3</v>
      </c>
      <c r="K1605" s="32">
        <f t="shared" si="281"/>
        <v>195.56997826864938</v>
      </c>
      <c r="L1605" s="8">
        <v>0</v>
      </c>
      <c r="M1605" s="9">
        <v>1</v>
      </c>
      <c r="N1605" s="8">
        <v>0</v>
      </c>
      <c r="O1605" s="9">
        <v>0</v>
      </c>
      <c r="P1605" s="9">
        <v>1</v>
      </c>
      <c r="Q1605" s="9">
        <v>0</v>
      </c>
      <c r="R1605" s="9">
        <v>0</v>
      </c>
      <c r="S1605" s="8">
        <v>38009</v>
      </c>
      <c r="T1605" s="9">
        <v>30</v>
      </c>
      <c r="U1605" s="9">
        <f t="shared" si="282"/>
        <v>37978</v>
      </c>
      <c r="V1605" s="9">
        <f>COUNTIF(B:B,B1605)</f>
        <v>24</v>
      </c>
      <c r="W1605" s="7">
        <f t="shared" si="27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27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v>0</v>
      </c>
      <c r="BU1605" s="17">
        <v>0</v>
      </c>
      <c r="BV1605">
        <v>0</v>
      </c>
      <c r="BW1605">
        <v>0</v>
      </c>
      <c r="BX1605">
        <v>0</v>
      </c>
      <c r="BY1605" s="17">
        <v>1</v>
      </c>
      <c r="BZ1605">
        <v>0</v>
      </c>
      <c r="CA1605">
        <v>0</v>
      </c>
      <c r="CB1605">
        <v>0</v>
      </c>
      <c r="CC1605">
        <v>0</v>
      </c>
      <c r="CD1605" s="17">
        <v>0</v>
      </c>
      <c r="CE1605">
        <v>0</v>
      </c>
      <c r="CF1605">
        <v>0</v>
      </c>
      <c r="CG1605">
        <v>1</v>
      </c>
      <c r="CH1605">
        <v>1</v>
      </c>
      <c r="CI1605">
        <v>0</v>
      </c>
      <c r="CJ1605">
        <v>0</v>
      </c>
      <c r="CK1605">
        <v>0</v>
      </c>
      <c r="CL1605">
        <v>1</v>
      </c>
      <c r="CM1605">
        <v>1</v>
      </c>
      <c r="CN1605">
        <v>0</v>
      </c>
      <c r="CO1605">
        <v>1</v>
      </c>
      <c r="CP1605" s="17">
        <v>0</v>
      </c>
      <c r="CQ1605">
        <v>0.29799999999999999</v>
      </c>
      <c r="CR1605">
        <v>254</v>
      </c>
      <c r="CS1605">
        <v>1</v>
      </c>
      <c r="CT1605">
        <v>0</v>
      </c>
      <c r="CU1605">
        <v>27</v>
      </c>
      <c r="DA1605" s="33" t="s">
        <v>85</v>
      </c>
    </row>
    <row r="1606" spans="1:105" x14ac:dyDescent="0.25">
      <c r="A1606">
        <v>1605</v>
      </c>
      <c r="B1606">
        <v>102</v>
      </c>
      <c r="C1606" s="24" t="s">
        <v>4271</v>
      </c>
      <c r="D1606" s="12">
        <v>3.3306254385131679</v>
      </c>
      <c r="E1606" s="13">
        <v>1.034355726246325</v>
      </c>
      <c r="F1606" s="7">
        <v>3.22</v>
      </c>
      <c r="G1606" s="7">
        <f t="shared" si="279"/>
        <v>2.296269712266843</v>
      </c>
      <c r="H1606" s="15">
        <f t="shared" si="280"/>
        <v>4.3649811647594934</v>
      </c>
      <c r="I1606" s="11">
        <f>IFERROR(F1606/SQRT(F1606^2+U1606), "X")</f>
        <v>1.5583152377622507E-2</v>
      </c>
      <c r="J1606" s="32">
        <f>IFERROR(SQRT((1-I1606^2)/U1606), "X")</f>
        <v>4.8394883160318347E-3</v>
      </c>
      <c r="K1606" s="32">
        <f t="shared" si="281"/>
        <v>206.63341549710685</v>
      </c>
      <c r="L1606" s="8">
        <v>0</v>
      </c>
      <c r="M1606" s="9">
        <v>1</v>
      </c>
      <c r="N1606" s="8">
        <v>0</v>
      </c>
      <c r="O1606" s="9">
        <v>0</v>
      </c>
      <c r="P1606" s="9">
        <v>1</v>
      </c>
      <c r="Q1606" s="9">
        <v>0</v>
      </c>
      <c r="R1606" s="9">
        <v>0</v>
      </c>
      <c r="S1606" s="8">
        <v>42718</v>
      </c>
      <c r="T1606" s="9">
        <v>30</v>
      </c>
      <c r="U1606" s="9">
        <f t="shared" si="282"/>
        <v>42687</v>
      </c>
      <c r="V1606" s="9">
        <f>COUNTIF(B:B,B1606)</f>
        <v>24</v>
      </c>
      <c r="W1606" s="7">
        <f t="shared" si="27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27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v>0</v>
      </c>
      <c r="BU1606" s="17">
        <v>0</v>
      </c>
      <c r="BV1606">
        <v>0</v>
      </c>
      <c r="BW1606">
        <v>0</v>
      </c>
      <c r="BX1606">
        <v>0</v>
      </c>
      <c r="BY1606" s="17">
        <v>1</v>
      </c>
      <c r="BZ1606">
        <v>0</v>
      </c>
      <c r="CA1606">
        <v>0</v>
      </c>
      <c r="CB1606">
        <v>0</v>
      </c>
      <c r="CC1606">
        <v>0</v>
      </c>
      <c r="CD1606" s="17">
        <v>0</v>
      </c>
      <c r="CE1606">
        <v>0</v>
      </c>
      <c r="CF1606">
        <v>0</v>
      </c>
      <c r="CG1606">
        <v>1</v>
      </c>
      <c r="CH1606">
        <v>1</v>
      </c>
      <c r="CI1606">
        <v>0</v>
      </c>
      <c r="CJ1606">
        <v>0</v>
      </c>
      <c r="CK1606">
        <v>0</v>
      </c>
      <c r="CL1606">
        <v>1</v>
      </c>
      <c r="CM1606">
        <v>1</v>
      </c>
      <c r="CN1606">
        <v>0</v>
      </c>
      <c r="CO1606">
        <v>1</v>
      </c>
      <c r="CP1606" s="17">
        <v>0</v>
      </c>
      <c r="CQ1606">
        <v>0.29799999999999999</v>
      </c>
      <c r="CR1606">
        <v>254</v>
      </c>
      <c r="CS1606">
        <v>1</v>
      </c>
      <c r="CT1606">
        <v>0</v>
      </c>
      <c r="CU1606">
        <v>27</v>
      </c>
      <c r="DA1606" s="33" t="s">
        <v>85</v>
      </c>
    </row>
    <row r="1607" spans="1:105" x14ac:dyDescent="0.25">
      <c r="A1607">
        <v>1606</v>
      </c>
      <c r="B1607">
        <v>102</v>
      </c>
      <c r="C1607" s="24" t="s">
        <v>4271</v>
      </c>
      <c r="D1607" s="12">
        <v>3.1802988082814339</v>
      </c>
      <c r="E1607" s="13">
        <v>0.35613648468997028</v>
      </c>
      <c r="F1607" s="7">
        <v>8.93</v>
      </c>
      <c r="G1607" s="7">
        <f t="shared" si="279"/>
        <v>2.8241623235914637</v>
      </c>
      <c r="H1607" s="15">
        <f t="shared" si="280"/>
        <v>3.536435292971404</v>
      </c>
      <c r="I1607" s="11">
        <f>IFERROR(F1607/SQRT(F1607^2+U1607), "X")</f>
        <v>4.3181563280908594E-2</v>
      </c>
      <c r="J1607" s="32">
        <f>IFERROR(SQRT((1-I1607^2)/U1607), "X")</f>
        <v>4.8355613976381407E-3</v>
      </c>
      <c r="K1607" s="32">
        <f t="shared" si="281"/>
        <v>206.80122074107783</v>
      </c>
      <c r="L1607" s="8">
        <v>0</v>
      </c>
      <c r="M1607" s="9">
        <v>1</v>
      </c>
      <c r="N1607" s="8">
        <v>0</v>
      </c>
      <c r="O1607" s="9">
        <v>0</v>
      </c>
      <c r="P1607" s="9">
        <v>1</v>
      </c>
      <c r="Q1607" s="9">
        <v>0</v>
      </c>
      <c r="R1607" s="9">
        <v>0</v>
      </c>
      <c r="S1607" s="8">
        <v>42718</v>
      </c>
      <c r="T1607" s="9">
        <v>30</v>
      </c>
      <c r="U1607" s="9">
        <f t="shared" si="282"/>
        <v>42687</v>
      </c>
      <c r="V1607" s="9">
        <f>COUNTIF(B:B,B1607)</f>
        <v>24</v>
      </c>
      <c r="W1607" s="7">
        <f t="shared" si="27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27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v>0</v>
      </c>
      <c r="BU1607" s="17">
        <v>0</v>
      </c>
      <c r="BV1607">
        <v>0</v>
      </c>
      <c r="BW1607">
        <v>0</v>
      </c>
      <c r="BX1607">
        <v>0</v>
      </c>
      <c r="BY1607" s="17">
        <v>1</v>
      </c>
      <c r="BZ1607">
        <v>0</v>
      </c>
      <c r="CA1607">
        <v>0</v>
      </c>
      <c r="CB1607">
        <v>0</v>
      </c>
      <c r="CC1607">
        <v>0</v>
      </c>
      <c r="CD1607" s="17">
        <v>0</v>
      </c>
      <c r="CE1607">
        <v>0</v>
      </c>
      <c r="CF1607">
        <v>0</v>
      </c>
      <c r="CG1607">
        <v>1</v>
      </c>
      <c r="CH1607">
        <v>1</v>
      </c>
      <c r="CI1607">
        <v>0</v>
      </c>
      <c r="CJ1607">
        <v>0</v>
      </c>
      <c r="CK1607">
        <v>0</v>
      </c>
      <c r="CL1607">
        <v>1</v>
      </c>
      <c r="CM1607">
        <v>1</v>
      </c>
      <c r="CN1607">
        <v>0</v>
      </c>
      <c r="CO1607">
        <v>1</v>
      </c>
      <c r="CP1607" s="17">
        <v>0</v>
      </c>
      <c r="CQ1607">
        <v>0.29799999999999999</v>
      </c>
      <c r="CR1607">
        <v>254</v>
      </c>
      <c r="CS1607">
        <v>1</v>
      </c>
      <c r="CT1607">
        <v>0</v>
      </c>
      <c r="CU1607">
        <v>27</v>
      </c>
      <c r="DA1607" s="33" t="s">
        <v>85</v>
      </c>
    </row>
    <row r="1608" spans="1:105" x14ac:dyDescent="0.25">
      <c r="A1608">
        <v>1607</v>
      </c>
      <c r="B1608">
        <v>102</v>
      </c>
      <c r="C1608" s="24" t="s">
        <v>4271</v>
      </c>
      <c r="D1608" s="12">
        <v>4.0794277721678318</v>
      </c>
      <c r="E1608" s="13">
        <v>0.24501067700707699</v>
      </c>
      <c r="F1608" s="7">
        <v>16.649999999999999</v>
      </c>
      <c r="G1608" s="7">
        <f t="shared" si="279"/>
        <v>3.834417095160755</v>
      </c>
      <c r="H1608" s="15">
        <f t="shared" si="280"/>
        <v>4.3244384491749086</v>
      </c>
      <c r="I1608" s="11">
        <f>IFERROR(F1608/SQRT(F1608^2+U1608), "X")</f>
        <v>8.0326854217776161E-2</v>
      </c>
      <c r="J1608" s="32">
        <f>IFERROR(SQRT((1-I1608^2)/U1608), "X")</f>
        <v>4.8244356887553255E-3</v>
      </c>
      <c r="K1608" s="32">
        <f t="shared" si="281"/>
        <v>207.27812836862455</v>
      </c>
      <c r="L1608" s="8">
        <v>0</v>
      </c>
      <c r="M1608" s="9">
        <v>1</v>
      </c>
      <c r="N1608" s="8">
        <v>0</v>
      </c>
      <c r="O1608" s="9">
        <v>0</v>
      </c>
      <c r="P1608" s="9">
        <v>1</v>
      </c>
      <c r="Q1608" s="9">
        <v>0</v>
      </c>
      <c r="R1608" s="9">
        <v>0</v>
      </c>
      <c r="S1608" s="8">
        <v>42718</v>
      </c>
      <c r="T1608" s="9">
        <v>30</v>
      </c>
      <c r="U1608" s="9">
        <f t="shared" si="282"/>
        <v>42687</v>
      </c>
      <c r="V1608" s="9">
        <f>COUNTIF(B:B,B1608)</f>
        <v>24</v>
      </c>
      <c r="W1608" s="7">
        <f t="shared" si="27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27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v>0</v>
      </c>
      <c r="BU1608" s="17">
        <v>0</v>
      </c>
      <c r="BV1608">
        <v>0</v>
      </c>
      <c r="BW1608">
        <v>0</v>
      </c>
      <c r="BX1608">
        <v>0</v>
      </c>
      <c r="BY1608" s="17">
        <v>1</v>
      </c>
      <c r="BZ1608">
        <v>0</v>
      </c>
      <c r="CA1608">
        <v>0</v>
      </c>
      <c r="CB1608">
        <v>0</v>
      </c>
      <c r="CC1608">
        <v>0</v>
      </c>
      <c r="CD1608" s="17">
        <v>0</v>
      </c>
      <c r="CE1608">
        <v>0</v>
      </c>
      <c r="CF1608">
        <v>0</v>
      </c>
      <c r="CG1608">
        <v>1</v>
      </c>
      <c r="CH1608">
        <v>1</v>
      </c>
      <c r="CI1608">
        <v>0</v>
      </c>
      <c r="CJ1608">
        <v>0</v>
      </c>
      <c r="CK1608">
        <v>0</v>
      </c>
      <c r="CL1608">
        <v>1</v>
      </c>
      <c r="CM1608">
        <v>1</v>
      </c>
      <c r="CN1608">
        <v>0</v>
      </c>
      <c r="CO1608">
        <v>1</v>
      </c>
      <c r="CP1608" s="17">
        <v>0</v>
      </c>
      <c r="CQ1608">
        <v>0.29799999999999999</v>
      </c>
      <c r="CR1608">
        <v>254</v>
      </c>
      <c r="CS1608">
        <v>1</v>
      </c>
      <c r="CT1608">
        <v>0</v>
      </c>
      <c r="CU1608">
        <v>27</v>
      </c>
      <c r="DA1608" s="33" t="s">
        <v>85</v>
      </c>
    </row>
    <row r="1609" spans="1:105" x14ac:dyDescent="0.25">
      <c r="A1609">
        <v>1608</v>
      </c>
      <c r="B1609">
        <v>102</v>
      </c>
      <c r="C1609" s="24" t="s">
        <v>4271</v>
      </c>
      <c r="D1609" s="12">
        <v>3.3306254385131679</v>
      </c>
      <c r="E1609" s="13">
        <v>0.93034230126066153</v>
      </c>
      <c r="F1609" s="7">
        <v>3.58</v>
      </c>
      <c r="G1609" s="7">
        <f t="shared" si="279"/>
        <v>2.4002831372525062</v>
      </c>
      <c r="H1609" s="15">
        <f t="shared" si="280"/>
        <v>4.2609677397738297</v>
      </c>
      <c r="I1609" s="11">
        <f>IFERROR(F1609/SQRT(F1609^2+U1609), "X")</f>
        <v>1.8367232074757552E-2</v>
      </c>
      <c r="J1609" s="32">
        <f>IFERROR(SQRT((1-I1609^2)/U1609), "X")</f>
        <v>5.1305117527255728E-3</v>
      </c>
      <c r="K1609" s="32">
        <f t="shared" si="281"/>
        <v>194.91233003583946</v>
      </c>
      <c r="L1609" s="8">
        <v>0</v>
      </c>
      <c r="M1609" s="9">
        <v>1</v>
      </c>
      <c r="N1609" s="8">
        <v>0</v>
      </c>
      <c r="O1609" s="9">
        <v>0</v>
      </c>
      <c r="P1609" s="9">
        <v>1</v>
      </c>
      <c r="Q1609" s="9">
        <v>0</v>
      </c>
      <c r="R1609" s="9">
        <v>0</v>
      </c>
      <c r="S1609" s="8">
        <v>38009</v>
      </c>
      <c r="T1609" s="9">
        <v>30</v>
      </c>
      <c r="U1609" s="9">
        <f t="shared" si="282"/>
        <v>37978</v>
      </c>
      <c r="V1609" s="9">
        <f>COUNTIF(B:B,B1609)</f>
        <v>24</v>
      </c>
      <c r="W1609" s="7">
        <f t="shared" si="27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27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v>0</v>
      </c>
      <c r="BU1609" s="17">
        <v>0</v>
      </c>
      <c r="BV1609">
        <v>0</v>
      </c>
      <c r="BW1609">
        <v>0</v>
      </c>
      <c r="BX1609">
        <v>0</v>
      </c>
      <c r="BY1609" s="17">
        <v>1</v>
      </c>
      <c r="BZ1609">
        <v>0</v>
      </c>
      <c r="CA1609">
        <v>0</v>
      </c>
      <c r="CB1609">
        <v>0</v>
      </c>
      <c r="CC1609">
        <v>0</v>
      </c>
      <c r="CD1609" s="17">
        <v>0</v>
      </c>
      <c r="CE1609">
        <v>0</v>
      </c>
      <c r="CF1609">
        <v>0</v>
      </c>
      <c r="CG1609">
        <v>1</v>
      </c>
      <c r="CH1609">
        <v>1</v>
      </c>
      <c r="CI1609">
        <v>0</v>
      </c>
      <c r="CJ1609">
        <v>0</v>
      </c>
      <c r="CK1609">
        <v>0</v>
      </c>
      <c r="CL1609">
        <v>1</v>
      </c>
      <c r="CM1609">
        <v>1</v>
      </c>
      <c r="CN1609">
        <v>0</v>
      </c>
      <c r="CO1609">
        <v>1</v>
      </c>
      <c r="CP1609" s="17">
        <v>0</v>
      </c>
      <c r="CQ1609">
        <v>0.29799999999999999</v>
      </c>
      <c r="CR1609">
        <v>254</v>
      </c>
      <c r="CS1609">
        <v>1</v>
      </c>
      <c r="CT1609">
        <v>0</v>
      </c>
      <c r="CU1609">
        <v>27</v>
      </c>
      <c r="DA1609" s="33" t="s">
        <v>85</v>
      </c>
    </row>
    <row r="1610" spans="1:105" x14ac:dyDescent="0.25">
      <c r="A1610">
        <v>1609</v>
      </c>
      <c r="B1610">
        <v>102</v>
      </c>
      <c r="C1610" s="24" t="s">
        <v>4271</v>
      </c>
      <c r="D1610" s="12">
        <v>3.0793646026850752</v>
      </c>
      <c r="E1610" s="13">
        <v>0.48878803217223421</v>
      </c>
      <c r="F1610" s="7">
        <v>6.3</v>
      </c>
      <c r="G1610" s="7">
        <f t="shared" si="279"/>
        <v>2.590576570512841</v>
      </c>
      <c r="H1610" s="15">
        <f t="shared" si="280"/>
        <v>3.5681526348573094</v>
      </c>
      <c r="I1610" s="11">
        <f>IFERROR(F1610/SQRT(F1610^2+U1610), "X")</f>
        <v>3.2310798202333325E-2</v>
      </c>
      <c r="J1610" s="32">
        <f>IFERROR(SQRT((1-I1610^2)/U1610), "X")</f>
        <v>5.1286981273544969E-3</v>
      </c>
      <c r="K1610" s="32">
        <f t="shared" si="281"/>
        <v>194.98125550934375</v>
      </c>
      <c r="L1610" s="8">
        <v>0</v>
      </c>
      <c r="M1610" s="9">
        <v>1</v>
      </c>
      <c r="N1610" s="8">
        <v>0</v>
      </c>
      <c r="O1610" s="9">
        <v>0</v>
      </c>
      <c r="P1610" s="9">
        <v>1</v>
      </c>
      <c r="Q1610" s="9">
        <v>0</v>
      </c>
      <c r="R1610" s="9">
        <v>0</v>
      </c>
      <c r="S1610" s="8">
        <v>38009</v>
      </c>
      <c r="T1610" s="9">
        <v>30</v>
      </c>
      <c r="U1610" s="9">
        <f t="shared" si="282"/>
        <v>37978</v>
      </c>
      <c r="V1610" s="9">
        <f>COUNTIF(B:B,B1610)</f>
        <v>24</v>
      </c>
      <c r="W1610" s="7">
        <f t="shared" si="27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27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v>0</v>
      </c>
      <c r="BU1610" s="17">
        <v>0</v>
      </c>
      <c r="BV1610">
        <v>0</v>
      </c>
      <c r="BW1610">
        <v>0</v>
      </c>
      <c r="BX1610">
        <v>0</v>
      </c>
      <c r="BY1610" s="17">
        <v>1</v>
      </c>
      <c r="BZ1610">
        <v>0</v>
      </c>
      <c r="CA1610">
        <v>0</v>
      </c>
      <c r="CB1610">
        <v>0</v>
      </c>
      <c r="CC1610">
        <v>0</v>
      </c>
      <c r="CD1610" s="17">
        <v>0</v>
      </c>
      <c r="CE1610">
        <v>0</v>
      </c>
      <c r="CF1610">
        <v>0</v>
      </c>
      <c r="CG1610">
        <v>1</v>
      </c>
      <c r="CH1610">
        <v>1</v>
      </c>
      <c r="CI1610">
        <v>0</v>
      </c>
      <c r="CJ1610">
        <v>0</v>
      </c>
      <c r="CK1610">
        <v>0</v>
      </c>
      <c r="CL1610">
        <v>1</v>
      </c>
      <c r="CM1610">
        <v>1</v>
      </c>
      <c r="CN1610">
        <v>0</v>
      </c>
      <c r="CO1610">
        <v>1</v>
      </c>
      <c r="CP1610" s="17">
        <v>0</v>
      </c>
      <c r="CQ1610">
        <v>0.29799999999999999</v>
      </c>
      <c r="CR1610">
        <v>254</v>
      </c>
      <c r="CS1610">
        <v>1</v>
      </c>
      <c r="CT1610">
        <v>0</v>
      </c>
      <c r="CU1610">
        <v>27</v>
      </c>
      <c r="DA1610" s="33" t="s">
        <v>85</v>
      </c>
    </row>
    <row r="1611" spans="1:105" x14ac:dyDescent="0.25">
      <c r="A1611">
        <v>1610</v>
      </c>
      <c r="B1611">
        <v>102</v>
      </c>
      <c r="C1611" s="24" t="s">
        <v>4271</v>
      </c>
      <c r="D1611" s="12">
        <v>3.8029468817579959</v>
      </c>
      <c r="E1611" s="13">
        <v>0.31638493192662198</v>
      </c>
      <c r="F1611" s="7">
        <v>12.02</v>
      </c>
      <c r="G1611" s="7">
        <f t="shared" si="279"/>
        <v>3.486561949831374</v>
      </c>
      <c r="H1611" s="15">
        <f t="shared" si="280"/>
        <v>4.1193318136846182</v>
      </c>
      <c r="I1611" s="11">
        <f>IFERROR(F1611/SQRT(F1611^2+U1611), "X")</f>
        <v>6.1562166161529187E-2</v>
      </c>
      <c r="J1611" s="32">
        <f>IFERROR(SQRT((1-I1611^2)/U1611), "X")</f>
        <v>5.121644439395107E-3</v>
      </c>
      <c r="K1611" s="32">
        <f t="shared" si="281"/>
        <v>195.24978975660895</v>
      </c>
      <c r="L1611" s="8">
        <v>0</v>
      </c>
      <c r="M1611" s="9">
        <v>1</v>
      </c>
      <c r="N1611" s="8">
        <v>0</v>
      </c>
      <c r="O1611" s="9">
        <v>0</v>
      </c>
      <c r="P1611" s="9">
        <v>1</v>
      </c>
      <c r="Q1611" s="9">
        <v>0</v>
      </c>
      <c r="R1611" s="9">
        <v>0</v>
      </c>
      <c r="S1611" s="8">
        <v>38009</v>
      </c>
      <c r="T1611" s="9">
        <v>30</v>
      </c>
      <c r="U1611" s="9">
        <f t="shared" si="282"/>
        <v>37978</v>
      </c>
      <c r="V1611" s="9">
        <f>COUNTIF(B:B,B1611)</f>
        <v>24</v>
      </c>
      <c r="W1611" s="7">
        <f t="shared" si="27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27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v>0</v>
      </c>
      <c r="BU1611" s="17">
        <v>0</v>
      </c>
      <c r="BV1611">
        <v>0</v>
      </c>
      <c r="BW1611">
        <v>0</v>
      </c>
      <c r="BX1611">
        <v>0</v>
      </c>
      <c r="BY1611" s="17">
        <v>1</v>
      </c>
      <c r="BZ1611">
        <v>0</v>
      </c>
      <c r="CA1611">
        <v>0</v>
      </c>
      <c r="CB1611">
        <v>0</v>
      </c>
      <c r="CC1611">
        <v>0</v>
      </c>
      <c r="CD1611" s="17">
        <v>0</v>
      </c>
      <c r="CE1611">
        <v>0</v>
      </c>
      <c r="CF1611">
        <v>0</v>
      </c>
      <c r="CG1611">
        <v>1</v>
      </c>
      <c r="CH1611">
        <v>1</v>
      </c>
      <c r="CI1611">
        <v>0</v>
      </c>
      <c r="CJ1611">
        <v>0</v>
      </c>
      <c r="CK1611">
        <v>0</v>
      </c>
      <c r="CL1611">
        <v>1</v>
      </c>
      <c r="CM1611">
        <v>1</v>
      </c>
      <c r="CN1611">
        <v>0</v>
      </c>
      <c r="CO1611">
        <v>1</v>
      </c>
      <c r="CP1611" s="17">
        <v>0</v>
      </c>
      <c r="CQ1611">
        <v>0.29799999999999999</v>
      </c>
      <c r="CR1611">
        <v>254</v>
      </c>
      <c r="CS1611">
        <v>1</v>
      </c>
      <c r="CT1611">
        <v>0</v>
      </c>
      <c r="CU1611">
        <v>27</v>
      </c>
      <c r="DA1611" s="33" t="s">
        <v>85</v>
      </c>
    </row>
    <row r="1612" spans="1:105" x14ac:dyDescent="0.25">
      <c r="A1612">
        <v>1611</v>
      </c>
      <c r="B1612">
        <v>102</v>
      </c>
      <c r="C1612" s="24" t="s">
        <v>4271</v>
      </c>
      <c r="D1612" s="12">
        <v>3.7137289336648172</v>
      </c>
      <c r="E1612" s="13">
        <v>1.101996716221014</v>
      </c>
      <c r="F1612" s="7">
        <v>3.37</v>
      </c>
      <c r="G1612" s="7">
        <f t="shared" si="279"/>
        <v>2.6117322174438033</v>
      </c>
      <c r="H1612" s="15">
        <f t="shared" si="280"/>
        <v>4.815725649885831</v>
      </c>
      <c r="I1612" s="11">
        <f>IFERROR(F1612/SQRT(F1612^2+U1612), "X")</f>
        <v>1.630888684007473E-2</v>
      </c>
      <c r="J1612" s="32">
        <f>IFERROR(SQRT((1-I1612^2)/U1612), "X")</f>
        <v>4.8394322967580802E-3</v>
      </c>
      <c r="K1612" s="32">
        <f t="shared" si="281"/>
        <v>206.63580740036321</v>
      </c>
      <c r="L1612" s="8">
        <v>0</v>
      </c>
      <c r="M1612" s="9">
        <v>1</v>
      </c>
      <c r="N1612" s="8">
        <v>0</v>
      </c>
      <c r="O1612" s="9">
        <v>0</v>
      </c>
      <c r="P1612" s="9">
        <v>1</v>
      </c>
      <c r="Q1612" s="9">
        <v>0</v>
      </c>
      <c r="R1612" s="9">
        <v>0</v>
      </c>
      <c r="S1612" s="8">
        <v>42718</v>
      </c>
      <c r="T1612" s="9">
        <v>30</v>
      </c>
      <c r="U1612" s="9">
        <f t="shared" si="282"/>
        <v>42687</v>
      </c>
      <c r="V1612" s="9">
        <f>COUNTIF(B:B,B1612)</f>
        <v>24</v>
      </c>
      <c r="W1612" s="7">
        <f t="shared" si="27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27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v>0</v>
      </c>
      <c r="BU1612" s="17">
        <v>0</v>
      </c>
      <c r="BV1612">
        <v>0</v>
      </c>
      <c r="BW1612">
        <v>0</v>
      </c>
      <c r="BX1612">
        <v>0</v>
      </c>
      <c r="BY1612" s="17">
        <v>1</v>
      </c>
      <c r="BZ1612">
        <v>0</v>
      </c>
      <c r="CA1612">
        <v>0</v>
      </c>
      <c r="CB1612">
        <v>0</v>
      </c>
      <c r="CC1612">
        <v>0</v>
      </c>
      <c r="CD1612" s="17">
        <v>0</v>
      </c>
      <c r="CE1612">
        <v>0</v>
      </c>
      <c r="CF1612">
        <v>0</v>
      </c>
      <c r="CG1612">
        <v>1</v>
      </c>
      <c r="CH1612">
        <v>1</v>
      </c>
      <c r="CI1612">
        <v>0</v>
      </c>
      <c r="CJ1612">
        <v>0</v>
      </c>
      <c r="CK1612">
        <v>0</v>
      </c>
      <c r="CL1612">
        <v>1</v>
      </c>
      <c r="CM1612">
        <v>1</v>
      </c>
      <c r="CN1612">
        <v>0</v>
      </c>
      <c r="CO1612">
        <v>1</v>
      </c>
      <c r="CP1612" s="17">
        <v>0</v>
      </c>
      <c r="CQ1612">
        <v>0.29799999999999999</v>
      </c>
      <c r="CR1612">
        <v>254</v>
      </c>
      <c r="CS1612">
        <v>1</v>
      </c>
      <c r="CT1612">
        <v>0</v>
      </c>
      <c r="CU1612">
        <v>27</v>
      </c>
      <c r="DA1612" s="33" t="s">
        <v>85</v>
      </c>
    </row>
    <row r="1613" spans="1:105" x14ac:dyDescent="0.25">
      <c r="A1613">
        <v>1612</v>
      </c>
      <c r="B1613">
        <v>102</v>
      </c>
      <c r="C1613" s="24" t="s">
        <v>4271</v>
      </c>
      <c r="D1613" s="12">
        <v>3.624356406823281</v>
      </c>
      <c r="E1613" s="13">
        <v>0.40953179738116169</v>
      </c>
      <c r="F1613" s="7">
        <v>8.85</v>
      </c>
      <c r="G1613" s="7">
        <f t="shared" si="279"/>
        <v>3.2148246094421191</v>
      </c>
      <c r="H1613" s="15">
        <f t="shared" si="280"/>
        <v>4.0338882042044428</v>
      </c>
      <c r="I1613" s="11">
        <f>IFERROR(F1613/SQRT(F1613^2+U1613), "X")</f>
        <v>4.2795430052041873E-2</v>
      </c>
      <c r="J1613" s="32">
        <f>IFERROR(SQRT((1-I1613^2)/U1613), "X")</f>
        <v>4.8356418137900413E-3</v>
      </c>
      <c r="K1613" s="32">
        <f t="shared" si="281"/>
        <v>206.79778166121611</v>
      </c>
      <c r="L1613" s="8">
        <v>0</v>
      </c>
      <c r="M1613" s="9">
        <v>1</v>
      </c>
      <c r="N1613" s="8">
        <v>0</v>
      </c>
      <c r="O1613" s="9">
        <v>0</v>
      </c>
      <c r="P1613" s="9">
        <v>1</v>
      </c>
      <c r="Q1613" s="9">
        <v>0</v>
      </c>
      <c r="R1613" s="9">
        <v>0</v>
      </c>
      <c r="S1613" s="8">
        <v>42718</v>
      </c>
      <c r="T1613" s="9">
        <v>30</v>
      </c>
      <c r="U1613" s="9">
        <f t="shared" si="282"/>
        <v>42687</v>
      </c>
      <c r="V1613" s="9">
        <f>COUNTIF(B:B,B1613)</f>
        <v>24</v>
      </c>
      <c r="W1613" s="7">
        <f t="shared" si="27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27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v>0</v>
      </c>
      <c r="BU1613" s="17">
        <v>0</v>
      </c>
      <c r="BV1613">
        <v>0</v>
      </c>
      <c r="BW1613">
        <v>0</v>
      </c>
      <c r="BX1613">
        <v>0</v>
      </c>
      <c r="BY1613" s="17">
        <v>1</v>
      </c>
      <c r="BZ1613">
        <v>0</v>
      </c>
      <c r="CA1613">
        <v>0</v>
      </c>
      <c r="CB1613">
        <v>0</v>
      </c>
      <c r="CC1613">
        <v>0</v>
      </c>
      <c r="CD1613" s="17">
        <v>0</v>
      </c>
      <c r="CE1613">
        <v>0</v>
      </c>
      <c r="CF1613">
        <v>0</v>
      </c>
      <c r="CG1613">
        <v>1</v>
      </c>
      <c r="CH1613">
        <v>1</v>
      </c>
      <c r="CI1613">
        <v>0</v>
      </c>
      <c r="CJ1613">
        <v>0</v>
      </c>
      <c r="CK1613">
        <v>0</v>
      </c>
      <c r="CL1613">
        <v>1</v>
      </c>
      <c r="CM1613">
        <v>1</v>
      </c>
      <c r="CN1613">
        <v>0</v>
      </c>
      <c r="CO1613">
        <v>1</v>
      </c>
      <c r="CP1613" s="17">
        <v>0</v>
      </c>
      <c r="CQ1613">
        <v>0.29799999999999999</v>
      </c>
      <c r="CR1613">
        <v>254</v>
      </c>
      <c r="CS1613">
        <v>1</v>
      </c>
      <c r="CT1613">
        <v>0</v>
      </c>
      <c r="CU1613">
        <v>27</v>
      </c>
      <c r="DA1613" s="33" t="s">
        <v>85</v>
      </c>
    </row>
    <row r="1614" spans="1:105" x14ac:dyDescent="0.25">
      <c r="A1614">
        <v>1613</v>
      </c>
      <c r="B1614">
        <v>102</v>
      </c>
      <c r="C1614" s="24" t="s">
        <v>4271</v>
      </c>
      <c r="D1614" s="12">
        <v>4.2522344359378073</v>
      </c>
      <c r="E1614" s="13">
        <v>0.34571011674291108</v>
      </c>
      <c r="F1614" s="7">
        <v>12.3</v>
      </c>
      <c r="G1614" s="7">
        <f t="shared" si="279"/>
        <v>3.9065243191948964</v>
      </c>
      <c r="H1614" s="15">
        <f t="shared" si="280"/>
        <v>4.5979445526807181</v>
      </c>
      <c r="I1614" s="11">
        <f>IFERROR(F1614/SQRT(F1614^2+U1614), "X")</f>
        <v>5.942771722359342E-2</v>
      </c>
      <c r="J1614" s="32">
        <f>IFERROR(SQRT((1-I1614^2)/U1614), "X")</f>
        <v>4.8315217254953999E-3</v>
      </c>
      <c r="K1614" s="32">
        <f t="shared" si="281"/>
        <v>206.97412881807233</v>
      </c>
      <c r="L1614" s="8">
        <v>0</v>
      </c>
      <c r="M1614" s="9">
        <v>1</v>
      </c>
      <c r="N1614" s="8">
        <v>0</v>
      </c>
      <c r="O1614" s="9">
        <v>0</v>
      </c>
      <c r="P1614" s="9">
        <v>1</v>
      </c>
      <c r="Q1614" s="9">
        <v>0</v>
      </c>
      <c r="R1614" s="9">
        <v>0</v>
      </c>
      <c r="S1614" s="8">
        <v>42718</v>
      </c>
      <c r="T1614" s="9">
        <v>30</v>
      </c>
      <c r="U1614" s="9">
        <f t="shared" si="282"/>
        <v>42687</v>
      </c>
      <c r="V1614" s="9">
        <f>COUNTIF(B:B,B1614)</f>
        <v>24</v>
      </c>
      <c r="W1614" s="7">
        <f t="shared" si="27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27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v>0</v>
      </c>
      <c r="BU1614" s="17">
        <v>0</v>
      </c>
      <c r="BV1614">
        <v>0</v>
      </c>
      <c r="BW1614">
        <v>0</v>
      </c>
      <c r="BX1614">
        <v>0</v>
      </c>
      <c r="BY1614" s="17">
        <v>1</v>
      </c>
      <c r="BZ1614">
        <v>0</v>
      </c>
      <c r="CA1614">
        <v>0</v>
      </c>
      <c r="CB1614">
        <v>0</v>
      </c>
      <c r="CC1614">
        <v>0</v>
      </c>
      <c r="CD1614" s="17">
        <v>0</v>
      </c>
      <c r="CE1614">
        <v>0</v>
      </c>
      <c r="CF1614">
        <v>0</v>
      </c>
      <c r="CG1614">
        <v>1</v>
      </c>
      <c r="CH1614">
        <v>1</v>
      </c>
      <c r="CI1614">
        <v>0</v>
      </c>
      <c r="CJ1614">
        <v>0</v>
      </c>
      <c r="CK1614">
        <v>0</v>
      </c>
      <c r="CL1614">
        <v>1</v>
      </c>
      <c r="CM1614">
        <v>1</v>
      </c>
      <c r="CN1614">
        <v>0</v>
      </c>
      <c r="CO1614">
        <v>1</v>
      </c>
      <c r="CP1614" s="17">
        <v>0</v>
      </c>
      <c r="CQ1614">
        <v>0.29799999999999999</v>
      </c>
      <c r="CR1614">
        <v>254</v>
      </c>
      <c r="CS1614">
        <v>1</v>
      </c>
      <c r="CT1614">
        <v>0</v>
      </c>
      <c r="CU1614">
        <v>27</v>
      </c>
      <c r="DA1614" s="33" t="s">
        <v>85</v>
      </c>
    </row>
    <row r="1615" spans="1:105" x14ac:dyDescent="0.25">
      <c r="A1615">
        <v>1614</v>
      </c>
      <c r="B1615">
        <v>102</v>
      </c>
      <c r="C1615" s="24" t="s">
        <v>4271</v>
      </c>
      <c r="D1615" s="12">
        <v>4.1762961352167949</v>
      </c>
      <c r="E1615" s="13">
        <v>0.85579838836409738</v>
      </c>
      <c r="F1615" s="7">
        <v>4.88</v>
      </c>
      <c r="G1615" s="7">
        <f t="shared" si="279"/>
        <v>3.3204977468526975</v>
      </c>
      <c r="H1615" s="15">
        <f t="shared" si="280"/>
        <v>5.0320945235808923</v>
      </c>
      <c r="I1615" s="11">
        <f>IFERROR(F1615/SQRT(F1615^2+U1615), "X")</f>
        <v>2.5081169840192423E-2</v>
      </c>
      <c r="J1615" s="32">
        <f>IFERROR(SQRT((1-I1615^2)/U1615), "X")</f>
        <v>5.139583983645989E-3</v>
      </c>
      <c r="K1615" s="32">
        <f t="shared" si="281"/>
        <v>194.56827696209882</v>
      </c>
      <c r="L1615" s="8">
        <v>0</v>
      </c>
      <c r="M1615" s="9">
        <v>1</v>
      </c>
      <c r="N1615" s="8">
        <v>0</v>
      </c>
      <c r="O1615" s="9">
        <v>0</v>
      </c>
      <c r="P1615" s="9">
        <v>1</v>
      </c>
      <c r="Q1615" s="9">
        <v>0</v>
      </c>
      <c r="R1615" s="9">
        <v>0</v>
      </c>
      <c r="S1615" s="8">
        <v>37864</v>
      </c>
      <c r="T1615" s="9">
        <v>30</v>
      </c>
      <c r="U1615" s="9">
        <f t="shared" si="282"/>
        <v>37833</v>
      </c>
      <c r="V1615" s="9">
        <f>COUNTIF(B:B,B1615)</f>
        <v>24</v>
      </c>
      <c r="W1615" s="7">
        <f t="shared" si="27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27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v>0</v>
      </c>
      <c r="BU1615" s="17">
        <v>0</v>
      </c>
      <c r="BV1615">
        <v>0</v>
      </c>
      <c r="BW1615">
        <v>0</v>
      </c>
      <c r="BX1615">
        <v>0</v>
      </c>
      <c r="BY1615" s="17">
        <v>1</v>
      </c>
      <c r="BZ1615">
        <v>0</v>
      </c>
      <c r="CA1615">
        <v>0</v>
      </c>
      <c r="CB1615">
        <v>0</v>
      </c>
      <c r="CC1615">
        <v>0</v>
      </c>
      <c r="CD1615" s="17">
        <v>0</v>
      </c>
      <c r="CE1615">
        <v>0</v>
      </c>
      <c r="CF1615">
        <v>0</v>
      </c>
      <c r="CG1615">
        <v>1</v>
      </c>
      <c r="CH1615">
        <v>1</v>
      </c>
      <c r="CI1615">
        <v>0</v>
      </c>
      <c r="CJ1615">
        <v>0</v>
      </c>
      <c r="CK1615">
        <v>0</v>
      </c>
      <c r="CL1615">
        <v>1</v>
      </c>
      <c r="CM1615">
        <v>0</v>
      </c>
      <c r="CN1615">
        <v>1</v>
      </c>
      <c r="CO1615">
        <v>1</v>
      </c>
      <c r="CP1615" s="17">
        <v>0</v>
      </c>
      <c r="CQ1615">
        <v>0.29799999999999999</v>
      </c>
      <c r="CR1615">
        <v>254</v>
      </c>
      <c r="CS1615">
        <v>1</v>
      </c>
      <c r="CT1615">
        <v>0</v>
      </c>
      <c r="CU1615">
        <v>27</v>
      </c>
      <c r="DA1615" s="33" t="s">
        <v>85</v>
      </c>
    </row>
    <row r="1616" spans="1:105" x14ac:dyDescent="0.25">
      <c r="A1616">
        <v>1615</v>
      </c>
      <c r="B1616">
        <v>102</v>
      </c>
      <c r="C1616" s="24" t="s">
        <v>4271</v>
      </c>
      <c r="D1616" s="12">
        <v>3.813958115186789</v>
      </c>
      <c r="E1616" s="13">
        <v>0.31756520526118143</v>
      </c>
      <c r="F1616" s="7">
        <v>12.01</v>
      </c>
      <c r="G1616" s="7">
        <f t="shared" si="279"/>
        <v>3.4963929099256075</v>
      </c>
      <c r="H1616" s="15">
        <f t="shared" si="280"/>
        <v>4.13152332044797</v>
      </c>
      <c r="I1616" s="11">
        <f>IFERROR(F1616/SQRT(F1616^2+U1616), "X")</f>
        <v>6.162845882760274E-2</v>
      </c>
      <c r="J1616" s="32">
        <f>IFERROR(SQRT((1-I1616^2)/U1616), "X")</f>
        <v>5.1314287117071398E-3</v>
      </c>
      <c r="K1616" s="32">
        <f t="shared" si="281"/>
        <v>194.87750024053571</v>
      </c>
      <c r="L1616" s="8">
        <v>0</v>
      </c>
      <c r="M1616" s="9">
        <v>1</v>
      </c>
      <c r="N1616" s="8">
        <v>0</v>
      </c>
      <c r="O1616" s="9">
        <v>0</v>
      </c>
      <c r="P1616" s="9">
        <v>1</v>
      </c>
      <c r="Q1616" s="9">
        <v>0</v>
      </c>
      <c r="R1616" s="9">
        <v>0</v>
      </c>
      <c r="S1616" s="8">
        <v>37864</v>
      </c>
      <c r="T1616" s="9">
        <v>30</v>
      </c>
      <c r="U1616" s="9">
        <f t="shared" si="282"/>
        <v>37833</v>
      </c>
      <c r="V1616" s="9">
        <f>COUNTIF(B:B,B1616)</f>
        <v>24</v>
      </c>
      <c r="W1616" s="7">
        <f t="shared" si="27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27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v>0</v>
      </c>
      <c r="BU1616" s="17">
        <v>0</v>
      </c>
      <c r="BV1616">
        <v>0</v>
      </c>
      <c r="BW1616">
        <v>0</v>
      </c>
      <c r="BX1616">
        <v>0</v>
      </c>
      <c r="BY1616" s="17">
        <v>1</v>
      </c>
      <c r="BZ1616">
        <v>0</v>
      </c>
      <c r="CA1616">
        <v>0</v>
      </c>
      <c r="CB1616">
        <v>0</v>
      </c>
      <c r="CC1616">
        <v>0</v>
      </c>
      <c r="CD1616" s="17">
        <v>0</v>
      </c>
      <c r="CE1616">
        <v>0</v>
      </c>
      <c r="CF1616">
        <v>0</v>
      </c>
      <c r="CG1616">
        <v>1</v>
      </c>
      <c r="CH1616">
        <v>1</v>
      </c>
      <c r="CI1616">
        <v>0</v>
      </c>
      <c r="CJ1616">
        <v>0</v>
      </c>
      <c r="CK1616">
        <v>0</v>
      </c>
      <c r="CL1616">
        <v>1</v>
      </c>
      <c r="CM1616">
        <v>0</v>
      </c>
      <c r="CN1616">
        <v>1</v>
      </c>
      <c r="CO1616">
        <v>1</v>
      </c>
      <c r="CP1616" s="17">
        <v>0</v>
      </c>
      <c r="CQ1616">
        <v>0.29799999999999999</v>
      </c>
      <c r="CR1616">
        <v>254</v>
      </c>
      <c r="CS1616">
        <v>1</v>
      </c>
      <c r="CT1616">
        <v>0</v>
      </c>
      <c r="CU1616">
        <v>27</v>
      </c>
      <c r="DA1616" s="33" t="s">
        <v>85</v>
      </c>
    </row>
    <row r="1617" spans="1:105" x14ac:dyDescent="0.25">
      <c r="A1617">
        <v>1616</v>
      </c>
      <c r="B1617">
        <v>102</v>
      </c>
      <c r="C1617" s="24" t="s">
        <v>4271</v>
      </c>
      <c r="D1617" s="12">
        <v>3.731164845888824</v>
      </c>
      <c r="E1617" s="13">
        <v>0.3973551486569567</v>
      </c>
      <c r="F1617" s="7">
        <v>9.39</v>
      </c>
      <c r="G1617" s="7">
        <f t="shared" si="279"/>
        <v>3.3338096972318674</v>
      </c>
      <c r="H1617" s="15">
        <f t="shared" si="280"/>
        <v>4.1285199945457807</v>
      </c>
      <c r="I1617" s="11">
        <f>IFERROR(F1617/SQRT(F1617^2+U1617), "X")</f>
        <v>4.8219723536176574E-2</v>
      </c>
      <c r="J1617" s="32">
        <f>IFERROR(SQRT((1-I1617^2)/U1617), "X")</f>
        <v>5.1352208238739693E-3</v>
      </c>
      <c r="K1617" s="32">
        <f t="shared" si="281"/>
        <v>194.73359263362858</v>
      </c>
      <c r="L1617" s="8">
        <v>0</v>
      </c>
      <c r="M1617" s="9">
        <v>1</v>
      </c>
      <c r="N1617" s="8">
        <v>0</v>
      </c>
      <c r="O1617" s="9">
        <v>0</v>
      </c>
      <c r="P1617" s="9">
        <v>1</v>
      </c>
      <c r="Q1617" s="9">
        <v>0</v>
      </c>
      <c r="R1617" s="9">
        <v>0</v>
      </c>
      <c r="S1617" s="8">
        <v>37864</v>
      </c>
      <c r="T1617" s="9">
        <v>30</v>
      </c>
      <c r="U1617" s="9">
        <f t="shared" si="282"/>
        <v>37833</v>
      </c>
      <c r="V1617" s="9">
        <f>COUNTIF(B:B,B1617)</f>
        <v>24</v>
      </c>
      <c r="W1617" s="7">
        <f t="shared" si="27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27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v>0</v>
      </c>
      <c r="BU1617" s="17">
        <v>0</v>
      </c>
      <c r="BV1617">
        <v>0</v>
      </c>
      <c r="BW1617">
        <v>0</v>
      </c>
      <c r="BX1617">
        <v>0</v>
      </c>
      <c r="BY1617" s="17">
        <v>1</v>
      </c>
      <c r="BZ1617">
        <v>0</v>
      </c>
      <c r="CA1617">
        <v>0</v>
      </c>
      <c r="CB1617">
        <v>0</v>
      </c>
      <c r="CC1617">
        <v>0</v>
      </c>
      <c r="CD1617" s="17">
        <v>0</v>
      </c>
      <c r="CE1617">
        <v>0</v>
      </c>
      <c r="CF1617">
        <v>0</v>
      </c>
      <c r="CG1617">
        <v>1</v>
      </c>
      <c r="CH1617">
        <v>1</v>
      </c>
      <c r="CI1617">
        <v>0</v>
      </c>
      <c r="CJ1617">
        <v>0</v>
      </c>
      <c r="CK1617">
        <v>0</v>
      </c>
      <c r="CL1617">
        <v>1</v>
      </c>
      <c r="CM1617">
        <v>0</v>
      </c>
      <c r="CN1617">
        <v>1</v>
      </c>
      <c r="CO1617">
        <v>1</v>
      </c>
      <c r="CP1617" s="17">
        <v>0</v>
      </c>
      <c r="CQ1617">
        <v>0.29799999999999999</v>
      </c>
      <c r="CR1617">
        <v>254</v>
      </c>
      <c r="CS1617">
        <v>1</v>
      </c>
      <c r="CT1617">
        <v>0</v>
      </c>
      <c r="CU1617">
        <v>27</v>
      </c>
      <c r="DA1617" s="33" t="s">
        <v>85</v>
      </c>
    </row>
    <row r="1618" spans="1:105" x14ac:dyDescent="0.25">
      <c r="A1618">
        <v>1617</v>
      </c>
      <c r="B1618">
        <v>102</v>
      </c>
      <c r="C1618" s="24" t="s">
        <v>4271</v>
      </c>
      <c r="D1618" s="12">
        <v>4.0742123563830779</v>
      </c>
      <c r="E1618" s="13">
        <v>1.212563201304488</v>
      </c>
      <c r="F1618" s="7">
        <v>3.36</v>
      </c>
      <c r="G1618" s="7">
        <f t="shared" si="279"/>
        <v>2.8616491550785899</v>
      </c>
      <c r="H1618" s="15">
        <f t="shared" si="280"/>
        <v>5.2867755576875659</v>
      </c>
      <c r="I1618" s="11">
        <f>IFERROR(F1618/SQRT(F1618^2+U1618), "X")</f>
        <v>1.6287802785923764E-2</v>
      </c>
      <c r="J1618" s="32">
        <f>IFERROR(SQRT((1-I1618^2)/U1618), "X")</f>
        <v>4.8475603529535014E-3</v>
      </c>
      <c r="K1618" s="32">
        <f t="shared" si="281"/>
        <v>206.28933467341446</v>
      </c>
      <c r="L1618" s="8">
        <v>0</v>
      </c>
      <c r="M1618" s="9">
        <v>1</v>
      </c>
      <c r="N1618" s="8">
        <v>0</v>
      </c>
      <c r="O1618" s="9">
        <v>0</v>
      </c>
      <c r="P1618" s="9">
        <v>1</v>
      </c>
      <c r="Q1618" s="9">
        <v>0</v>
      </c>
      <c r="R1618" s="9">
        <v>0</v>
      </c>
      <c r="S1618" s="8">
        <v>42575</v>
      </c>
      <c r="T1618" s="9">
        <v>30</v>
      </c>
      <c r="U1618" s="9">
        <f t="shared" si="282"/>
        <v>42544</v>
      </c>
      <c r="V1618" s="9">
        <f>COUNTIF(B:B,B1618)</f>
        <v>24</v>
      </c>
      <c r="W1618" s="7">
        <f t="shared" si="27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27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v>0</v>
      </c>
      <c r="BU1618" s="17">
        <v>0</v>
      </c>
      <c r="BV1618">
        <v>0</v>
      </c>
      <c r="BW1618">
        <v>0</v>
      </c>
      <c r="BX1618">
        <v>0</v>
      </c>
      <c r="BY1618" s="17">
        <v>1</v>
      </c>
      <c r="BZ1618">
        <v>0</v>
      </c>
      <c r="CA1618">
        <v>0</v>
      </c>
      <c r="CB1618">
        <v>0</v>
      </c>
      <c r="CC1618">
        <v>0</v>
      </c>
      <c r="CD1618" s="17">
        <v>0</v>
      </c>
      <c r="CE1618">
        <v>0</v>
      </c>
      <c r="CF1618">
        <v>0</v>
      </c>
      <c r="CG1618">
        <v>1</v>
      </c>
      <c r="CH1618">
        <v>1</v>
      </c>
      <c r="CI1618">
        <v>0</v>
      </c>
      <c r="CJ1618">
        <v>0</v>
      </c>
      <c r="CK1618">
        <v>0</v>
      </c>
      <c r="CL1618">
        <v>1</v>
      </c>
      <c r="CM1618">
        <v>0</v>
      </c>
      <c r="CN1618">
        <v>1</v>
      </c>
      <c r="CO1618">
        <v>1</v>
      </c>
      <c r="CP1618" s="17">
        <v>0</v>
      </c>
      <c r="CQ1618">
        <v>0.29799999999999999</v>
      </c>
      <c r="CR1618">
        <v>254</v>
      </c>
      <c r="CS1618">
        <v>1</v>
      </c>
      <c r="CT1618">
        <v>0</v>
      </c>
      <c r="CU1618">
        <v>27</v>
      </c>
      <c r="DA1618" s="33" t="s">
        <v>85</v>
      </c>
    </row>
    <row r="1619" spans="1:105" x14ac:dyDescent="0.25">
      <c r="A1619">
        <v>1618</v>
      </c>
      <c r="B1619">
        <v>102</v>
      </c>
      <c r="C1619" s="24" t="s">
        <v>4271</v>
      </c>
      <c r="D1619" s="12">
        <v>3.8525251260267619</v>
      </c>
      <c r="E1619" s="13">
        <v>0.40088710988832083</v>
      </c>
      <c r="F1619" s="7">
        <v>9.61</v>
      </c>
      <c r="G1619" s="7">
        <f t="shared" si="279"/>
        <v>3.4516380161384412</v>
      </c>
      <c r="H1619" s="15">
        <f t="shared" si="280"/>
        <v>4.253412235915083</v>
      </c>
      <c r="I1619" s="11">
        <f>IFERROR(F1619/SQRT(F1619^2+U1619), "X")</f>
        <v>4.6540748930639524E-2</v>
      </c>
      <c r="J1619" s="32">
        <f>IFERROR(SQRT((1-I1619^2)/U1619), "X")</f>
        <v>4.842949940753332E-3</v>
      </c>
      <c r="K1619" s="32">
        <f t="shared" si="281"/>
        <v>206.4857188766332</v>
      </c>
      <c r="L1619" s="8">
        <v>0</v>
      </c>
      <c r="M1619" s="9">
        <v>1</v>
      </c>
      <c r="N1619" s="8">
        <v>0</v>
      </c>
      <c r="O1619" s="9">
        <v>0</v>
      </c>
      <c r="P1619" s="9">
        <v>1</v>
      </c>
      <c r="Q1619" s="9">
        <v>0</v>
      </c>
      <c r="R1619" s="9">
        <v>0</v>
      </c>
      <c r="S1619" s="8">
        <v>42575</v>
      </c>
      <c r="T1619" s="9">
        <v>30</v>
      </c>
      <c r="U1619" s="9">
        <f t="shared" si="282"/>
        <v>42544</v>
      </c>
      <c r="V1619" s="9">
        <f>COUNTIF(B:B,B1619)</f>
        <v>24</v>
      </c>
      <c r="W1619" s="7">
        <f t="shared" si="27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27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v>0</v>
      </c>
      <c r="BU1619" s="17">
        <v>0</v>
      </c>
      <c r="BV1619">
        <v>0</v>
      </c>
      <c r="BW1619">
        <v>0</v>
      </c>
      <c r="BX1619">
        <v>0</v>
      </c>
      <c r="BY1619" s="17">
        <v>1</v>
      </c>
      <c r="BZ1619">
        <v>0</v>
      </c>
      <c r="CA1619">
        <v>0</v>
      </c>
      <c r="CB1619">
        <v>0</v>
      </c>
      <c r="CC1619">
        <v>0</v>
      </c>
      <c r="CD1619" s="17">
        <v>0</v>
      </c>
      <c r="CE1619">
        <v>0</v>
      </c>
      <c r="CF1619">
        <v>0</v>
      </c>
      <c r="CG1619">
        <v>1</v>
      </c>
      <c r="CH1619">
        <v>1</v>
      </c>
      <c r="CI1619">
        <v>0</v>
      </c>
      <c r="CJ1619">
        <v>0</v>
      </c>
      <c r="CK1619">
        <v>0</v>
      </c>
      <c r="CL1619">
        <v>1</v>
      </c>
      <c r="CM1619">
        <v>0</v>
      </c>
      <c r="CN1619">
        <v>1</v>
      </c>
      <c r="CO1619">
        <v>1</v>
      </c>
      <c r="CP1619" s="17">
        <v>0</v>
      </c>
      <c r="CQ1619">
        <v>0.29799999999999999</v>
      </c>
      <c r="CR1619">
        <v>254</v>
      </c>
      <c r="CS1619">
        <v>1</v>
      </c>
      <c r="CT1619">
        <v>0</v>
      </c>
      <c r="CU1619">
        <v>27</v>
      </c>
      <c r="DA1619" s="33" t="s">
        <v>85</v>
      </c>
    </row>
    <row r="1620" spans="1:105" x14ac:dyDescent="0.25">
      <c r="A1620">
        <v>1619</v>
      </c>
      <c r="B1620">
        <v>102</v>
      </c>
      <c r="C1620" s="24" t="s">
        <v>4271</v>
      </c>
      <c r="D1620" s="12">
        <v>4.5470876634828628</v>
      </c>
      <c r="E1620" s="13">
        <v>0.28085779267960848</v>
      </c>
      <c r="F1620" s="7">
        <v>16.190000000000001</v>
      </c>
      <c r="G1620" s="7">
        <f t="shared" si="279"/>
        <v>4.2662298708032544</v>
      </c>
      <c r="H1620" s="15">
        <f t="shared" si="280"/>
        <v>4.8279454561624711</v>
      </c>
      <c r="I1620" s="11">
        <f>IFERROR(F1620/SQRT(F1620^2+U1620), "X")</f>
        <v>7.8251727920295652E-2</v>
      </c>
      <c r="J1620" s="32">
        <f>IFERROR(SQRT((1-I1620^2)/U1620), "X")</f>
        <v>4.8333371167569887E-3</v>
      </c>
      <c r="K1620" s="32">
        <f t="shared" si="281"/>
        <v>206.89638977033891</v>
      </c>
      <c r="L1620" s="8">
        <v>0</v>
      </c>
      <c r="M1620" s="9">
        <v>1</v>
      </c>
      <c r="N1620" s="8">
        <v>0</v>
      </c>
      <c r="O1620" s="9">
        <v>0</v>
      </c>
      <c r="P1620" s="9">
        <v>1</v>
      </c>
      <c r="Q1620" s="9">
        <v>0</v>
      </c>
      <c r="R1620" s="9">
        <v>0</v>
      </c>
      <c r="S1620" s="8">
        <v>42575</v>
      </c>
      <c r="T1620" s="9">
        <v>30</v>
      </c>
      <c r="U1620" s="9">
        <f t="shared" si="282"/>
        <v>42544</v>
      </c>
      <c r="V1620" s="9">
        <f>COUNTIF(B:B,B1620)</f>
        <v>24</v>
      </c>
      <c r="W1620" s="7">
        <f t="shared" si="27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27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v>0</v>
      </c>
      <c r="BU1620" s="17">
        <v>0</v>
      </c>
      <c r="BV1620">
        <v>0</v>
      </c>
      <c r="BW1620">
        <v>0</v>
      </c>
      <c r="BX1620">
        <v>0</v>
      </c>
      <c r="BY1620" s="17">
        <v>1</v>
      </c>
      <c r="BZ1620">
        <v>0</v>
      </c>
      <c r="CA1620">
        <v>0</v>
      </c>
      <c r="CB1620">
        <v>0</v>
      </c>
      <c r="CC1620">
        <v>0</v>
      </c>
      <c r="CD1620" s="17">
        <v>0</v>
      </c>
      <c r="CE1620">
        <v>0</v>
      </c>
      <c r="CF1620">
        <v>0</v>
      </c>
      <c r="CG1620">
        <v>1</v>
      </c>
      <c r="CH1620">
        <v>1</v>
      </c>
      <c r="CI1620">
        <v>0</v>
      </c>
      <c r="CJ1620">
        <v>0</v>
      </c>
      <c r="CK1620">
        <v>0</v>
      </c>
      <c r="CL1620">
        <v>1</v>
      </c>
      <c r="CM1620">
        <v>0</v>
      </c>
      <c r="CN1620">
        <v>1</v>
      </c>
      <c r="CO1620">
        <v>1</v>
      </c>
      <c r="CP1620" s="17">
        <v>0</v>
      </c>
      <c r="CQ1620">
        <v>0.29799999999999999</v>
      </c>
      <c r="CR1620">
        <v>254</v>
      </c>
      <c r="CS1620">
        <v>1</v>
      </c>
      <c r="CT1620">
        <v>0</v>
      </c>
      <c r="CU1620">
        <v>27</v>
      </c>
      <c r="DA1620" s="33" t="s">
        <v>85</v>
      </c>
    </row>
    <row r="1621" spans="1:105" x14ac:dyDescent="0.25">
      <c r="A1621">
        <v>1620</v>
      </c>
      <c r="B1621">
        <v>103</v>
      </c>
      <c r="C1621" s="24" t="s">
        <v>4290</v>
      </c>
      <c r="D1621" s="12">
        <v>9.77</v>
      </c>
      <c r="E1621" s="13">
        <f t="shared" ref="E1621:E1628" si="283">D1621/F1621</f>
        <v>0.41345746931866273</v>
      </c>
      <c r="F1621" s="7">
        <v>23.63</v>
      </c>
      <c r="G1621" s="7">
        <f t="shared" si="279"/>
        <v>9.3565425306813363</v>
      </c>
      <c r="H1621" s="15">
        <f t="shared" si="280"/>
        <v>10.183457469318663</v>
      </c>
      <c r="I1621" s="11">
        <f>IFERROR(F1621/SQRT(F1621^2+U1621), "X")</f>
        <v>0.59782051868794883</v>
      </c>
      <c r="J1621" s="32">
        <f>IFERROR(SQRT((1-I1621^2)/U1621), "X")</f>
        <v>2.5299217887767615E-2</v>
      </c>
      <c r="K1621" s="32">
        <f t="shared" si="281"/>
        <v>39.526913615914921</v>
      </c>
      <c r="L1621" s="8">
        <v>1</v>
      </c>
      <c r="M1621" s="9">
        <v>0</v>
      </c>
      <c r="N1621" s="8">
        <v>1</v>
      </c>
      <c r="O1621" s="9">
        <v>0</v>
      </c>
      <c r="P1621" s="9">
        <v>0</v>
      </c>
      <c r="Q1621" s="9">
        <v>0</v>
      </c>
      <c r="R1621" s="9">
        <v>0</v>
      </c>
      <c r="S1621" s="8">
        <v>1013</v>
      </c>
      <c r="T1621" s="9">
        <v>8</v>
      </c>
      <c r="U1621" s="9">
        <f t="shared" si="282"/>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284">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W1621+X1621+6</f>
        <v>32.686</v>
      </c>
      <c r="BN1621">
        <v>1</v>
      </c>
      <c r="BO1621">
        <v>0</v>
      </c>
      <c r="BP1621">
        <v>0</v>
      </c>
      <c r="BQ1621">
        <v>0</v>
      </c>
      <c r="BR1621">
        <v>0</v>
      </c>
      <c r="BS1621">
        <v>0</v>
      </c>
      <c r="BT1621">
        <v>0</v>
      </c>
      <c r="BU1621" s="17">
        <v>0</v>
      </c>
      <c r="BV1621">
        <v>0</v>
      </c>
      <c r="BW1621">
        <v>0</v>
      </c>
      <c r="BX1621">
        <v>0</v>
      </c>
      <c r="BY1621" s="17">
        <v>1</v>
      </c>
      <c r="BZ1621">
        <v>0</v>
      </c>
      <c r="CA1621">
        <v>0</v>
      </c>
      <c r="CB1621">
        <v>0</v>
      </c>
      <c r="CC1621">
        <v>0</v>
      </c>
      <c r="CD1621" s="17">
        <v>0</v>
      </c>
      <c r="CE1621">
        <v>0</v>
      </c>
      <c r="CF1621">
        <v>0</v>
      </c>
      <c r="CG1621">
        <v>1</v>
      </c>
      <c r="CH1621">
        <v>1</v>
      </c>
      <c r="CI1621">
        <v>1</v>
      </c>
      <c r="CJ1621">
        <v>0</v>
      </c>
      <c r="CK1621">
        <v>0</v>
      </c>
      <c r="CL1621">
        <v>1</v>
      </c>
      <c r="CM1621">
        <v>0</v>
      </c>
      <c r="CN1621">
        <v>0</v>
      </c>
      <c r="CO1621">
        <v>0</v>
      </c>
      <c r="CP1621" s="17">
        <v>0</v>
      </c>
      <c r="CQ1621">
        <v>0.29799999999999999</v>
      </c>
      <c r="CR1621">
        <v>301</v>
      </c>
      <c r="CS1621">
        <v>1</v>
      </c>
      <c r="CT1621">
        <v>0</v>
      </c>
      <c r="CU1621">
        <v>19</v>
      </c>
      <c r="DA1621" s="33" t="s">
        <v>85</v>
      </c>
    </row>
    <row r="1622" spans="1:105" x14ac:dyDescent="0.25">
      <c r="A1622">
        <v>1621</v>
      </c>
      <c r="B1622">
        <v>103</v>
      </c>
      <c r="C1622" s="24" t="s">
        <v>4290</v>
      </c>
      <c r="D1622" s="12">
        <v>8.51</v>
      </c>
      <c r="E1622" s="13">
        <f t="shared" si="283"/>
        <v>0.46861233480176212</v>
      </c>
      <c r="F1622" s="7">
        <v>18.16</v>
      </c>
      <c r="G1622" s="7">
        <f t="shared" si="279"/>
        <v>8.0413876651982381</v>
      </c>
      <c r="H1622" s="15">
        <f t="shared" si="280"/>
        <v>8.9786123348017615</v>
      </c>
      <c r="I1622" s="11">
        <f>IFERROR(F1622/SQRT(F1622^2+U1622), "X")</f>
        <v>0.49743426570819005</v>
      </c>
      <c r="J1622" s="32">
        <f>IFERROR(SQRT((1-I1622^2)/U1622), "X")</f>
        <v>2.7391754719613991E-2</v>
      </c>
      <c r="K1622" s="32">
        <f t="shared" si="281"/>
        <v>36.507336249033564</v>
      </c>
      <c r="L1622" s="8">
        <v>1</v>
      </c>
      <c r="M1622" s="9">
        <v>0</v>
      </c>
      <c r="N1622" s="8">
        <v>1</v>
      </c>
      <c r="O1622" s="9">
        <v>0</v>
      </c>
      <c r="P1622" s="9">
        <v>0</v>
      </c>
      <c r="Q1622" s="9">
        <v>0</v>
      </c>
      <c r="R1622" s="9">
        <v>0</v>
      </c>
      <c r="S1622" s="8">
        <v>1013</v>
      </c>
      <c r="T1622" s="9">
        <v>9</v>
      </c>
      <c r="U1622" s="9">
        <f t="shared" si="282"/>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284"/>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W1622+X1622+6</f>
        <v>32.686</v>
      </c>
      <c r="BN1622">
        <v>1</v>
      </c>
      <c r="BO1622">
        <v>0</v>
      </c>
      <c r="BP1622">
        <v>0</v>
      </c>
      <c r="BQ1622">
        <v>0</v>
      </c>
      <c r="BR1622">
        <v>0</v>
      </c>
      <c r="BS1622">
        <v>0</v>
      </c>
      <c r="BT1622">
        <v>0</v>
      </c>
      <c r="BU1622" s="17">
        <v>0</v>
      </c>
      <c r="BV1622">
        <v>0</v>
      </c>
      <c r="BW1622">
        <v>0</v>
      </c>
      <c r="BX1622">
        <v>0</v>
      </c>
      <c r="BY1622" s="17">
        <v>1</v>
      </c>
      <c r="BZ1622">
        <v>0</v>
      </c>
      <c r="CA1622">
        <v>0</v>
      </c>
      <c r="CB1622">
        <v>0</v>
      </c>
      <c r="CC1622">
        <v>0</v>
      </c>
      <c r="CD1622" s="17">
        <v>0</v>
      </c>
      <c r="CE1622">
        <v>0</v>
      </c>
      <c r="CF1622">
        <v>0</v>
      </c>
      <c r="CG1622">
        <v>1</v>
      </c>
      <c r="CH1622">
        <v>1</v>
      </c>
      <c r="CI1622">
        <v>1</v>
      </c>
      <c r="CJ1622">
        <v>0</v>
      </c>
      <c r="CK1622">
        <v>0</v>
      </c>
      <c r="CL1622">
        <v>1</v>
      </c>
      <c r="CM1622">
        <v>0</v>
      </c>
      <c r="CN1622">
        <v>0</v>
      </c>
      <c r="CO1622">
        <v>0</v>
      </c>
      <c r="CP1622" s="17">
        <v>0</v>
      </c>
      <c r="CQ1622">
        <v>0.29799999999999999</v>
      </c>
      <c r="CR1622">
        <v>301</v>
      </c>
      <c r="CS1622">
        <v>1</v>
      </c>
      <c r="CT1622">
        <v>0</v>
      </c>
      <c r="CU1622">
        <v>19</v>
      </c>
      <c r="DA1622" s="33" t="s">
        <v>85</v>
      </c>
    </row>
    <row r="1623" spans="1:105" x14ac:dyDescent="0.25">
      <c r="A1623">
        <v>1622</v>
      </c>
      <c r="B1623">
        <v>103</v>
      </c>
      <c r="C1623" s="24" t="s">
        <v>4290</v>
      </c>
      <c r="D1623" s="12">
        <v>8.99</v>
      </c>
      <c r="E1623" s="13">
        <f t="shared" si="283"/>
        <v>1.1336696090794451</v>
      </c>
      <c r="F1623" s="7">
        <v>7.93</v>
      </c>
      <c r="G1623" s="7">
        <f t="shared" si="279"/>
        <v>7.8563303909205553</v>
      </c>
      <c r="H1623" s="15">
        <f t="shared" si="280"/>
        <v>10.123669609079446</v>
      </c>
      <c r="I1623" s="11">
        <f>IFERROR(F1623/SQRT(F1623^2+U1623), "X")</f>
        <v>0.51632495629806585</v>
      </c>
      <c r="J1623" s="32">
        <f>IFERROR(SQRT((1-I1623^2)/U1623), "X")</f>
        <v>6.5110334968230252E-2</v>
      </c>
      <c r="K1623" s="32">
        <f t="shared" si="281"/>
        <v>15.358544852947494</v>
      </c>
      <c r="L1623" s="8">
        <v>1</v>
      </c>
      <c r="M1623" s="9">
        <v>0</v>
      </c>
      <c r="N1623" s="8">
        <v>1</v>
      </c>
      <c r="O1623" s="9">
        <v>0</v>
      </c>
      <c r="P1623" s="9">
        <v>0</v>
      </c>
      <c r="Q1623" s="9">
        <v>0</v>
      </c>
      <c r="R1623" s="9">
        <v>0</v>
      </c>
      <c r="S1623" s="8">
        <v>182</v>
      </c>
      <c r="T1623" s="9">
        <v>8</v>
      </c>
      <c r="U1623" s="9">
        <f t="shared" si="282"/>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284"/>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W1623+X1623+6</f>
        <v>25.8674</v>
      </c>
      <c r="BN1623">
        <v>1</v>
      </c>
      <c r="BO1623">
        <v>0</v>
      </c>
      <c r="BP1623">
        <v>0</v>
      </c>
      <c r="BQ1623">
        <v>0</v>
      </c>
      <c r="BR1623">
        <v>0</v>
      </c>
      <c r="BS1623">
        <v>0</v>
      </c>
      <c r="BT1623">
        <v>0</v>
      </c>
      <c r="BU1623" s="17">
        <v>0</v>
      </c>
      <c r="BV1623">
        <v>0</v>
      </c>
      <c r="BW1623">
        <v>0</v>
      </c>
      <c r="BX1623">
        <v>0</v>
      </c>
      <c r="BY1623" s="17">
        <v>1</v>
      </c>
      <c r="BZ1623">
        <v>0</v>
      </c>
      <c r="CA1623">
        <v>0</v>
      </c>
      <c r="CB1623">
        <v>0</v>
      </c>
      <c r="CC1623">
        <v>0</v>
      </c>
      <c r="CD1623" s="17">
        <v>0</v>
      </c>
      <c r="CE1623">
        <v>0</v>
      </c>
      <c r="CF1623">
        <v>0</v>
      </c>
      <c r="CG1623">
        <v>1</v>
      </c>
      <c r="CH1623">
        <v>1</v>
      </c>
      <c r="CI1623">
        <v>1</v>
      </c>
      <c r="CJ1623">
        <v>0</v>
      </c>
      <c r="CK1623">
        <v>0</v>
      </c>
      <c r="CL1623">
        <v>1</v>
      </c>
      <c r="CM1623">
        <v>0</v>
      </c>
      <c r="CN1623">
        <v>0</v>
      </c>
      <c r="CO1623">
        <v>0</v>
      </c>
      <c r="CP1623" s="17">
        <v>0</v>
      </c>
      <c r="CQ1623">
        <v>0.29799999999999999</v>
      </c>
      <c r="CR1623">
        <v>301</v>
      </c>
      <c r="CS1623">
        <v>1</v>
      </c>
      <c r="CT1623">
        <v>0</v>
      </c>
      <c r="CU1623">
        <v>19</v>
      </c>
      <c r="DA1623" s="33" t="s">
        <v>85</v>
      </c>
    </row>
    <row r="1624" spans="1:105" x14ac:dyDescent="0.25">
      <c r="A1624">
        <v>1623</v>
      </c>
      <c r="B1624">
        <v>103</v>
      </c>
      <c r="C1624" s="24" t="s">
        <v>4290</v>
      </c>
      <c r="D1624" s="12">
        <v>5.76</v>
      </c>
      <c r="E1624" s="13">
        <f t="shared" si="283"/>
        <v>1.5955678670360112</v>
      </c>
      <c r="F1624" s="7">
        <v>3.61</v>
      </c>
      <c r="G1624" s="7">
        <f t="shared" si="279"/>
        <v>4.1644321329639888</v>
      </c>
      <c r="H1624" s="15">
        <f t="shared" si="280"/>
        <v>7.3555678670360107</v>
      </c>
      <c r="I1624" s="11">
        <f>IFERROR(F1624/SQRT(F1624^2+U1624), "X")</f>
        <v>0.2653894552461214</v>
      </c>
      <c r="J1624" s="32">
        <f>IFERROR(SQRT((1-I1624^2)/U1624), "X")</f>
        <v>7.351508455571229E-2</v>
      </c>
      <c r="K1624" s="32">
        <f t="shared" si="281"/>
        <v>13.602650477021015</v>
      </c>
      <c r="L1624" s="8">
        <v>1</v>
      </c>
      <c r="M1624" s="9">
        <v>0</v>
      </c>
      <c r="N1624" s="8">
        <v>1</v>
      </c>
      <c r="O1624" s="9">
        <v>0</v>
      </c>
      <c r="P1624" s="9">
        <v>0</v>
      </c>
      <c r="Q1624" s="9">
        <v>0</v>
      </c>
      <c r="R1624" s="9">
        <v>0</v>
      </c>
      <c r="S1624" s="8">
        <v>182</v>
      </c>
      <c r="T1624" s="9">
        <v>9</v>
      </c>
      <c r="U1624" s="9">
        <f t="shared" si="282"/>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284"/>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W1624+X1624+6</f>
        <v>25.8674</v>
      </c>
      <c r="BN1624">
        <v>1</v>
      </c>
      <c r="BO1624">
        <v>0</v>
      </c>
      <c r="BP1624">
        <v>0</v>
      </c>
      <c r="BQ1624">
        <v>0</v>
      </c>
      <c r="BR1624">
        <v>0</v>
      </c>
      <c r="BS1624">
        <v>0</v>
      </c>
      <c r="BT1624">
        <v>0</v>
      </c>
      <c r="BU1624" s="17">
        <v>0</v>
      </c>
      <c r="BV1624">
        <v>0</v>
      </c>
      <c r="BW1624">
        <v>0</v>
      </c>
      <c r="BX1624">
        <v>0</v>
      </c>
      <c r="BY1624" s="17">
        <v>1</v>
      </c>
      <c r="BZ1624">
        <v>0</v>
      </c>
      <c r="CA1624">
        <v>0</v>
      </c>
      <c r="CB1624">
        <v>0</v>
      </c>
      <c r="CC1624">
        <v>0</v>
      </c>
      <c r="CD1624" s="17">
        <v>0</v>
      </c>
      <c r="CE1624">
        <v>0</v>
      </c>
      <c r="CF1624">
        <v>0</v>
      </c>
      <c r="CG1624">
        <v>1</v>
      </c>
      <c r="CH1624">
        <v>1</v>
      </c>
      <c r="CI1624">
        <v>1</v>
      </c>
      <c r="CJ1624">
        <v>0</v>
      </c>
      <c r="CK1624">
        <v>0</v>
      </c>
      <c r="CL1624">
        <v>1</v>
      </c>
      <c r="CM1624">
        <v>0</v>
      </c>
      <c r="CN1624">
        <v>0</v>
      </c>
      <c r="CO1624">
        <v>0</v>
      </c>
      <c r="CP1624" s="17">
        <v>0</v>
      </c>
      <c r="CQ1624">
        <v>0.29799999999999999</v>
      </c>
      <c r="CR1624">
        <v>301</v>
      </c>
      <c r="CS1624">
        <v>1</v>
      </c>
      <c r="CT1624">
        <v>0</v>
      </c>
      <c r="CU1624">
        <v>19</v>
      </c>
      <c r="DA1624" s="33" t="s">
        <v>85</v>
      </c>
    </row>
    <row r="1625" spans="1:105" x14ac:dyDescent="0.25">
      <c r="A1625">
        <v>1624</v>
      </c>
      <c r="B1625">
        <v>103</v>
      </c>
      <c r="C1625" s="24" t="s">
        <v>4290</v>
      </c>
      <c r="D1625" s="12">
        <v>10.08</v>
      </c>
      <c r="E1625" s="13">
        <f t="shared" si="283"/>
        <v>0.46259752179899039</v>
      </c>
      <c r="F1625" s="7">
        <v>21.79</v>
      </c>
      <c r="G1625" s="7">
        <f t="shared" si="279"/>
        <v>9.6174024782010097</v>
      </c>
      <c r="H1625" s="15">
        <f t="shared" si="280"/>
        <v>10.54259752179899</v>
      </c>
      <c r="I1625" s="11">
        <f>IFERROR(F1625/SQRT(F1625^2+U1625), "X")</f>
        <v>0.56759341731199964</v>
      </c>
      <c r="J1625" s="32">
        <f>IFERROR(SQRT((1-I1625^2)/U1625), "X")</f>
        <v>2.6048344071225318E-2</v>
      </c>
      <c r="K1625" s="32">
        <f t="shared" si="281"/>
        <v>38.390156290382563</v>
      </c>
      <c r="L1625" s="8">
        <v>1</v>
      </c>
      <c r="M1625" s="9">
        <v>0</v>
      </c>
      <c r="N1625" s="8">
        <v>1</v>
      </c>
      <c r="O1625" s="9">
        <v>0</v>
      </c>
      <c r="P1625" s="9">
        <v>0</v>
      </c>
      <c r="Q1625" s="9">
        <v>0</v>
      </c>
      <c r="R1625" s="9">
        <v>0</v>
      </c>
      <c r="S1625" s="8">
        <v>1009</v>
      </c>
      <c r="T1625" s="9">
        <v>9</v>
      </c>
      <c r="U1625" s="9">
        <f t="shared" si="282"/>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284"/>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W1625+X1625+6</f>
        <v>32.686</v>
      </c>
      <c r="BN1625">
        <v>1</v>
      </c>
      <c r="BO1625">
        <v>0</v>
      </c>
      <c r="BP1625">
        <v>0</v>
      </c>
      <c r="BQ1625">
        <v>0</v>
      </c>
      <c r="BR1625">
        <v>0</v>
      </c>
      <c r="BS1625">
        <v>0</v>
      </c>
      <c r="BT1625">
        <v>0</v>
      </c>
      <c r="BU1625" s="17">
        <v>0</v>
      </c>
      <c r="BV1625">
        <v>0</v>
      </c>
      <c r="BW1625">
        <v>0</v>
      </c>
      <c r="BX1625">
        <v>0</v>
      </c>
      <c r="BY1625" s="17">
        <v>1</v>
      </c>
      <c r="BZ1625">
        <v>0</v>
      </c>
      <c r="CA1625">
        <v>0</v>
      </c>
      <c r="CB1625">
        <v>0</v>
      </c>
      <c r="CC1625">
        <v>0</v>
      </c>
      <c r="CD1625" s="17">
        <v>0</v>
      </c>
      <c r="CE1625">
        <v>0</v>
      </c>
      <c r="CF1625">
        <v>0</v>
      </c>
      <c r="CG1625">
        <v>1</v>
      </c>
      <c r="CH1625">
        <v>1</v>
      </c>
      <c r="CI1625">
        <v>1</v>
      </c>
      <c r="CJ1625">
        <v>0</v>
      </c>
      <c r="CK1625">
        <v>0</v>
      </c>
      <c r="CL1625">
        <v>1</v>
      </c>
      <c r="CM1625">
        <v>0</v>
      </c>
      <c r="CN1625">
        <v>0</v>
      </c>
      <c r="CO1625">
        <v>0</v>
      </c>
      <c r="CP1625" s="17">
        <v>0</v>
      </c>
      <c r="CQ1625">
        <v>0.29799999999999999</v>
      </c>
      <c r="CR1625">
        <v>301</v>
      </c>
      <c r="CS1625">
        <v>1</v>
      </c>
      <c r="CT1625">
        <v>0</v>
      </c>
      <c r="CU1625">
        <v>19</v>
      </c>
      <c r="DA1625" s="33" t="s">
        <v>85</v>
      </c>
    </row>
    <row r="1626" spans="1:105" x14ac:dyDescent="0.25">
      <c r="A1626">
        <v>1625</v>
      </c>
      <c r="B1626">
        <v>103</v>
      </c>
      <c r="C1626" s="24" t="s">
        <v>4290</v>
      </c>
      <c r="D1626" s="12">
        <v>8.82</v>
      </c>
      <c r="E1626" s="13">
        <f t="shared" si="283"/>
        <v>0.51219512195121952</v>
      </c>
      <c r="F1626" s="7">
        <v>17.22</v>
      </c>
      <c r="G1626" s="7">
        <f t="shared" si="279"/>
        <v>8.3078048780487812</v>
      </c>
      <c r="H1626" s="15">
        <f t="shared" si="280"/>
        <v>9.3321951219512194</v>
      </c>
      <c r="I1626" s="11">
        <f>IFERROR(F1626/SQRT(F1626^2+U1626), "X")</f>
        <v>0.47860513710253799</v>
      </c>
      <c r="J1626" s="32">
        <f>IFERROR(SQRT((1-I1626^2)/U1626), "X")</f>
        <v>2.7793561968788502E-2</v>
      </c>
      <c r="K1626" s="32">
        <f t="shared" si="281"/>
        <v>35.979555305756627</v>
      </c>
      <c r="L1626" s="8">
        <v>1</v>
      </c>
      <c r="M1626" s="9">
        <v>0</v>
      </c>
      <c r="N1626" s="8">
        <v>1</v>
      </c>
      <c r="O1626" s="9">
        <v>0</v>
      </c>
      <c r="P1626" s="9">
        <v>0</v>
      </c>
      <c r="Q1626" s="9">
        <v>0</v>
      </c>
      <c r="R1626" s="9">
        <v>0</v>
      </c>
      <c r="S1626" s="8">
        <v>1009</v>
      </c>
      <c r="T1626" s="9">
        <v>10</v>
      </c>
      <c r="U1626" s="9">
        <f t="shared" si="282"/>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284"/>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W1626+X1626+6</f>
        <v>32.686</v>
      </c>
      <c r="BN1626">
        <v>1</v>
      </c>
      <c r="BO1626">
        <v>0</v>
      </c>
      <c r="BP1626">
        <v>0</v>
      </c>
      <c r="BQ1626">
        <v>0</v>
      </c>
      <c r="BR1626">
        <v>0</v>
      </c>
      <c r="BS1626">
        <v>0</v>
      </c>
      <c r="BT1626">
        <v>0</v>
      </c>
      <c r="BU1626" s="17">
        <v>0</v>
      </c>
      <c r="BV1626">
        <v>0</v>
      </c>
      <c r="BW1626">
        <v>0</v>
      </c>
      <c r="BX1626">
        <v>0</v>
      </c>
      <c r="BY1626" s="17">
        <v>1</v>
      </c>
      <c r="BZ1626">
        <v>0</v>
      </c>
      <c r="CA1626">
        <v>0</v>
      </c>
      <c r="CB1626">
        <v>0</v>
      </c>
      <c r="CC1626">
        <v>0</v>
      </c>
      <c r="CD1626" s="17">
        <v>0</v>
      </c>
      <c r="CE1626">
        <v>0</v>
      </c>
      <c r="CF1626">
        <v>0</v>
      </c>
      <c r="CG1626">
        <v>1</v>
      </c>
      <c r="CH1626">
        <v>1</v>
      </c>
      <c r="CI1626">
        <v>1</v>
      </c>
      <c r="CJ1626">
        <v>0</v>
      </c>
      <c r="CK1626">
        <v>0</v>
      </c>
      <c r="CL1626">
        <v>1</v>
      </c>
      <c r="CM1626">
        <v>0</v>
      </c>
      <c r="CN1626">
        <v>0</v>
      </c>
      <c r="CO1626">
        <v>0</v>
      </c>
      <c r="CP1626" s="17">
        <v>0</v>
      </c>
      <c r="CQ1626">
        <v>0.29799999999999999</v>
      </c>
      <c r="CR1626">
        <v>301</v>
      </c>
      <c r="CS1626">
        <v>1</v>
      </c>
      <c r="CT1626">
        <v>0</v>
      </c>
      <c r="CU1626">
        <v>19</v>
      </c>
      <c r="DA1626" s="33" t="s">
        <v>85</v>
      </c>
    </row>
    <row r="1627" spans="1:105" x14ac:dyDescent="0.25">
      <c r="A1627">
        <v>1626</v>
      </c>
      <c r="B1627">
        <v>103</v>
      </c>
      <c r="C1627" s="24" t="s">
        <v>4290</v>
      </c>
      <c r="D1627" s="12">
        <v>8.67</v>
      </c>
      <c r="E1627" s="13">
        <f t="shared" si="283"/>
        <v>1.2768777614138438</v>
      </c>
      <c r="F1627" s="7">
        <v>6.79</v>
      </c>
      <c r="G1627" s="7">
        <f t="shared" si="279"/>
        <v>7.3931222385861561</v>
      </c>
      <c r="H1627" s="15">
        <f t="shared" si="280"/>
        <v>9.9468777614138446</v>
      </c>
      <c r="I1627" s="11">
        <f>IFERROR(F1627/SQRT(F1627^2+U1627), "X")</f>
        <v>0.45976706678606505</v>
      </c>
      <c r="J1627" s="32">
        <f>IFERROR(SQRT((1-I1627^2)/U1627), "X")</f>
        <v>6.7712380969965402E-2</v>
      </c>
      <c r="K1627" s="32">
        <f t="shared" si="281"/>
        <v>14.76834791031143</v>
      </c>
      <c r="L1627" s="8">
        <v>1</v>
      </c>
      <c r="M1627" s="9">
        <v>0</v>
      </c>
      <c r="N1627" s="8">
        <v>1</v>
      </c>
      <c r="O1627" s="9">
        <v>0</v>
      </c>
      <c r="P1627" s="9">
        <v>0</v>
      </c>
      <c r="Q1627" s="9">
        <v>0</v>
      </c>
      <c r="R1627" s="9">
        <v>0</v>
      </c>
      <c r="S1627" s="8">
        <v>182</v>
      </c>
      <c r="T1627" s="9">
        <v>9</v>
      </c>
      <c r="U1627" s="9">
        <f t="shared" si="282"/>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284"/>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W1627+X1627+6</f>
        <v>25.8674</v>
      </c>
      <c r="BN1627">
        <v>1</v>
      </c>
      <c r="BO1627">
        <v>0</v>
      </c>
      <c r="BP1627">
        <v>0</v>
      </c>
      <c r="BQ1627">
        <v>0</v>
      </c>
      <c r="BR1627">
        <v>0</v>
      </c>
      <c r="BS1627">
        <v>0</v>
      </c>
      <c r="BT1627">
        <v>0</v>
      </c>
      <c r="BU1627" s="17">
        <v>0</v>
      </c>
      <c r="BV1627">
        <v>0</v>
      </c>
      <c r="BW1627">
        <v>0</v>
      </c>
      <c r="BX1627">
        <v>0</v>
      </c>
      <c r="BY1627" s="17">
        <v>1</v>
      </c>
      <c r="BZ1627">
        <v>0</v>
      </c>
      <c r="CA1627">
        <v>0</v>
      </c>
      <c r="CB1627">
        <v>0</v>
      </c>
      <c r="CC1627">
        <v>0</v>
      </c>
      <c r="CD1627" s="17">
        <v>0</v>
      </c>
      <c r="CE1627">
        <v>0</v>
      </c>
      <c r="CF1627">
        <v>0</v>
      </c>
      <c r="CG1627">
        <v>1</v>
      </c>
      <c r="CH1627">
        <v>1</v>
      </c>
      <c r="CI1627">
        <v>1</v>
      </c>
      <c r="CJ1627">
        <v>0</v>
      </c>
      <c r="CK1627">
        <v>0</v>
      </c>
      <c r="CL1627">
        <v>1</v>
      </c>
      <c r="CM1627">
        <v>0</v>
      </c>
      <c r="CN1627">
        <v>0</v>
      </c>
      <c r="CO1627">
        <v>0</v>
      </c>
      <c r="CP1627" s="17">
        <v>0</v>
      </c>
      <c r="CQ1627">
        <v>0.29799999999999999</v>
      </c>
      <c r="CR1627">
        <v>301</v>
      </c>
      <c r="CS1627">
        <v>1</v>
      </c>
      <c r="CT1627">
        <v>0</v>
      </c>
      <c r="CU1627">
        <v>19</v>
      </c>
      <c r="DA1627" s="33" t="s">
        <v>85</v>
      </c>
    </row>
    <row r="1628" spans="1:105" x14ac:dyDescent="0.25">
      <c r="A1628">
        <v>1627</v>
      </c>
      <c r="B1628">
        <v>103</v>
      </c>
      <c r="C1628" s="24" t="s">
        <v>4290</v>
      </c>
      <c r="D1628" s="12">
        <v>-2.4500000000000002</v>
      </c>
      <c r="E1628" s="13">
        <f t="shared" si="283"/>
        <v>0.92803030303030309</v>
      </c>
      <c r="F1628" s="7">
        <v>-2.64</v>
      </c>
      <c r="G1628" s="7">
        <f t="shared" si="279"/>
        <v>-3.3780303030303034</v>
      </c>
      <c r="H1628" s="15">
        <f t="shared" si="280"/>
        <v>-1.521969696969697</v>
      </c>
      <c r="I1628" s="11">
        <f>IFERROR(F1628/SQRT(F1628^2+U1628), "X")</f>
        <v>-0.1978932653672392</v>
      </c>
      <c r="J1628" s="32">
        <f>IFERROR(SQRT((1-I1628^2)/U1628), "X")</f>
        <v>7.4959570214863325E-2</v>
      </c>
      <c r="K1628" s="32">
        <f t="shared" si="281"/>
        <v>13.340524727311143</v>
      </c>
      <c r="L1628" s="8">
        <v>1</v>
      </c>
      <c r="M1628" s="9">
        <v>0</v>
      </c>
      <c r="N1628" s="8">
        <v>1</v>
      </c>
      <c r="O1628" s="9">
        <v>0</v>
      </c>
      <c r="P1628" s="9">
        <v>0</v>
      </c>
      <c r="Q1628" s="9">
        <v>0</v>
      </c>
      <c r="R1628" s="9">
        <v>0</v>
      </c>
      <c r="S1628" s="8">
        <v>182</v>
      </c>
      <c r="T1628" s="9">
        <v>10</v>
      </c>
      <c r="U1628" s="9">
        <f t="shared" si="282"/>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284"/>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W1628+X1628+6</f>
        <v>25.8674</v>
      </c>
      <c r="BN1628">
        <v>1</v>
      </c>
      <c r="BO1628">
        <v>0</v>
      </c>
      <c r="BP1628">
        <v>0</v>
      </c>
      <c r="BQ1628">
        <v>0</v>
      </c>
      <c r="BR1628">
        <v>0</v>
      </c>
      <c r="BS1628">
        <v>0</v>
      </c>
      <c r="BT1628">
        <v>0</v>
      </c>
      <c r="BU1628" s="17">
        <v>0</v>
      </c>
      <c r="BV1628">
        <v>0</v>
      </c>
      <c r="BW1628">
        <v>0</v>
      </c>
      <c r="BX1628">
        <v>0</v>
      </c>
      <c r="BY1628" s="17">
        <v>1</v>
      </c>
      <c r="BZ1628">
        <v>0</v>
      </c>
      <c r="CA1628">
        <v>0</v>
      </c>
      <c r="CB1628">
        <v>0</v>
      </c>
      <c r="CC1628">
        <v>0</v>
      </c>
      <c r="CD1628" s="17">
        <v>0</v>
      </c>
      <c r="CE1628">
        <v>0</v>
      </c>
      <c r="CF1628">
        <v>0</v>
      </c>
      <c r="CG1628">
        <v>1</v>
      </c>
      <c r="CH1628">
        <v>1</v>
      </c>
      <c r="CI1628">
        <v>1</v>
      </c>
      <c r="CJ1628">
        <v>0</v>
      </c>
      <c r="CK1628">
        <v>0</v>
      </c>
      <c r="CL1628">
        <v>1</v>
      </c>
      <c r="CM1628">
        <v>0</v>
      </c>
      <c r="CN1628">
        <v>0</v>
      </c>
      <c r="CO1628">
        <v>0</v>
      </c>
      <c r="CP1628" s="17">
        <v>0</v>
      </c>
      <c r="CQ1628">
        <v>0.29799999999999999</v>
      </c>
      <c r="CR1628">
        <v>301</v>
      </c>
      <c r="CS1628">
        <v>1</v>
      </c>
      <c r="CT1628">
        <v>0</v>
      </c>
      <c r="CU1628">
        <v>19</v>
      </c>
      <c r="DA1628" s="33" t="s">
        <v>85</v>
      </c>
    </row>
    <row r="1629" spans="1:105" x14ac:dyDescent="0.25">
      <c r="A1629">
        <v>1628</v>
      </c>
      <c r="B1629">
        <v>104</v>
      </c>
      <c r="C1629" s="24" t="s">
        <v>119</v>
      </c>
      <c r="D1629" s="12">
        <v>12.8</v>
      </c>
      <c r="E1629" s="13">
        <v>0.5</v>
      </c>
      <c r="F1629" s="7">
        <f t="shared" ref="F1629:F1657" si="285">D1629/E1629</f>
        <v>25.6</v>
      </c>
      <c r="G1629" s="7">
        <f t="shared" si="279"/>
        <v>12.3</v>
      </c>
      <c r="H1629" s="15">
        <f t="shared" si="280"/>
        <v>13.3</v>
      </c>
      <c r="I1629" s="11">
        <f>IFERROR(F1629/SQRT(F1629^2+U1629), "X")</f>
        <v>0.3016913511167586</v>
      </c>
      <c r="J1629" s="32">
        <f>IFERROR(SQRT((1-I1629^2)/U1629), "X")</f>
        <v>1.178481840299838E-2</v>
      </c>
      <c r="K1629" s="32">
        <f t="shared" si="281"/>
        <v>84.854935036213419</v>
      </c>
      <c r="L1629" s="8">
        <v>1</v>
      </c>
      <c r="M1629" s="9">
        <v>0</v>
      </c>
      <c r="N1629" s="8">
        <v>0</v>
      </c>
      <c r="O1629" s="9">
        <v>0</v>
      </c>
      <c r="P1629" s="9">
        <v>0</v>
      </c>
      <c r="Q1629" s="9">
        <v>1</v>
      </c>
      <c r="R1629" s="9">
        <v>0</v>
      </c>
      <c r="S1629" s="8">
        <v>6558</v>
      </c>
      <c r="T1629" s="9">
        <v>12</v>
      </c>
      <c r="U1629" s="9">
        <f t="shared" si="282"/>
        <v>6545</v>
      </c>
      <c r="V1629" s="9">
        <f>COUNTIF(B:B,B1629)</f>
        <v>17</v>
      </c>
      <c r="W1629" s="7">
        <v>12.086</v>
      </c>
      <c r="X1629" s="7">
        <f>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v>0</v>
      </c>
      <c r="BU1629" s="17">
        <v>0</v>
      </c>
      <c r="BV1629">
        <v>0</v>
      </c>
      <c r="BW1629">
        <v>0</v>
      </c>
      <c r="BX1629">
        <v>1</v>
      </c>
      <c r="BY1629" s="17">
        <v>0</v>
      </c>
      <c r="BZ1629">
        <v>0</v>
      </c>
      <c r="CA1629">
        <v>0</v>
      </c>
      <c r="CB1629">
        <v>0</v>
      </c>
      <c r="CC1629">
        <v>0</v>
      </c>
      <c r="CD1629" s="17">
        <v>0</v>
      </c>
      <c r="CE1629">
        <v>0</v>
      </c>
      <c r="CF1629">
        <v>0</v>
      </c>
      <c r="CG1629">
        <v>0</v>
      </c>
      <c r="CH1629">
        <v>0</v>
      </c>
      <c r="CI1629">
        <v>0</v>
      </c>
      <c r="CJ1629">
        <v>0</v>
      </c>
      <c r="CK1629">
        <v>1</v>
      </c>
      <c r="CL1629">
        <v>1</v>
      </c>
      <c r="CM1629">
        <v>0</v>
      </c>
      <c r="CN1629">
        <v>0</v>
      </c>
      <c r="CO1629">
        <v>0</v>
      </c>
      <c r="CP1629" s="17">
        <v>0</v>
      </c>
      <c r="CQ1629">
        <v>0.186</v>
      </c>
      <c r="CR1629">
        <v>134</v>
      </c>
      <c r="CS1629">
        <v>1</v>
      </c>
      <c r="CT1629">
        <v>0</v>
      </c>
      <c r="CU1629">
        <v>29</v>
      </c>
      <c r="DA1629" s="33" t="s">
        <v>85</v>
      </c>
    </row>
    <row r="1630" spans="1:105" x14ac:dyDescent="0.25">
      <c r="A1630">
        <v>1629</v>
      </c>
      <c r="B1630">
        <v>104</v>
      </c>
      <c r="C1630" s="24" t="s">
        <v>119</v>
      </c>
      <c r="D1630" s="12">
        <v>11</v>
      </c>
      <c r="E1630" s="13">
        <v>0.5</v>
      </c>
      <c r="F1630" s="7">
        <f t="shared" si="285"/>
        <v>22</v>
      </c>
      <c r="G1630" s="7">
        <f t="shared" si="279"/>
        <v>10.5</v>
      </c>
      <c r="H1630" s="15">
        <f t="shared" si="280"/>
        <v>11.5</v>
      </c>
      <c r="I1630" s="11">
        <f>IFERROR(F1630/SQRT(F1630^2+U1630), "X")</f>
        <v>0.26240729788698813</v>
      </c>
      <c r="J1630" s="32">
        <f>IFERROR(SQRT((1-I1630^2)/U1630), "X")</f>
        <v>1.1927604449408553E-2</v>
      </c>
      <c r="K1630" s="32">
        <f t="shared" si="281"/>
        <v>83.839131674892727</v>
      </c>
      <c r="L1630" s="8">
        <v>1</v>
      </c>
      <c r="M1630" s="9">
        <v>0</v>
      </c>
      <c r="N1630" s="8">
        <v>0</v>
      </c>
      <c r="O1630" s="9">
        <v>0</v>
      </c>
      <c r="P1630" s="9">
        <v>0</v>
      </c>
      <c r="Q1630" s="9">
        <v>1</v>
      </c>
      <c r="R1630" s="9">
        <v>0</v>
      </c>
      <c r="S1630" s="8">
        <v>6558</v>
      </c>
      <c r="T1630" s="9">
        <v>12</v>
      </c>
      <c r="U1630" s="9">
        <f t="shared" si="282"/>
        <v>6545</v>
      </c>
      <c r="V1630" s="9">
        <f>COUNTIF(B:B,B1630)</f>
        <v>17</v>
      </c>
      <c r="W1630" s="7">
        <v>12.086</v>
      </c>
      <c r="X1630" s="7">
        <f>BM1630-W1630-6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v>0</v>
      </c>
      <c r="BU1630" s="17">
        <v>0</v>
      </c>
      <c r="BV1630">
        <v>0</v>
      </c>
      <c r="BW1630">
        <v>0</v>
      </c>
      <c r="BX1630">
        <v>1</v>
      </c>
      <c r="BY1630" s="17">
        <v>0</v>
      </c>
      <c r="BZ1630">
        <v>0</v>
      </c>
      <c r="CA1630">
        <v>0</v>
      </c>
      <c r="CB1630">
        <v>0</v>
      </c>
      <c r="CC1630">
        <v>0</v>
      </c>
      <c r="CD1630" s="17">
        <v>0</v>
      </c>
      <c r="CE1630">
        <v>0</v>
      </c>
      <c r="CF1630">
        <v>0</v>
      </c>
      <c r="CG1630">
        <v>0</v>
      </c>
      <c r="CH1630">
        <v>0</v>
      </c>
      <c r="CI1630">
        <v>0</v>
      </c>
      <c r="CJ1630">
        <v>0</v>
      </c>
      <c r="CK1630">
        <v>1</v>
      </c>
      <c r="CL1630">
        <v>1</v>
      </c>
      <c r="CM1630">
        <v>0</v>
      </c>
      <c r="CN1630">
        <v>0</v>
      </c>
      <c r="CO1630">
        <v>0</v>
      </c>
      <c r="CP1630" s="17">
        <v>0</v>
      </c>
      <c r="CQ1630">
        <v>0.186</v>
      </c>
      <c r="CR1630">
        <v>134</v>
      </c>
      <c r="CS1630">
        <v>1</v>
      </c>
      <c r="CT1630">
        <v>0</v>
      </c>
      <c r="CU1630">
        <v>29</v>
      </c>
      <c r="DA1630" s="33" t="s">
        <v>85</v>
      </c>
    </row>
    <row r="1631" spans="1:105" x14ac:dyDescent="0.25">
      <c r="A1631">
        <v>1630</v>
      </c>
      <c r="B1631">
        <v>104</v>
      </c>
      <c r="C1631" s="24" t="s">
        <v>119</v>
      </c>
      <c r="D1631" s="12">
        <v>13</v>
      </c>
      <c r="E1631" s="13">
        <v>0.5</v>
      </c>
      <c r="F1631" s="7">
        <f t="shared" si="285"/>
        <v>26</v>
      </c>
      <c r="G1631" s="7">
        <f t="shared" si="279"/>
        <v>12.5</v>
      </c>
      <c r="H1631" s="15">
        <f t="shared" si="280"/>
        <v>13.5</v>
      </c>
      <c r="I1631" s="11">
        <f>IFERROR(F1631/SQRT(F1631^2+U1631), "X")</f>
        <v>0.29300541241475969</v>
      </c>
      <c r="J1631" s="32">
        <f>IFERROR(SQRT((1-I1631^2)/U1631), "X")</f>
        <v>1.1269438939029219E-2</v>
      </c>
      <c r="K1631" s="32">
        <f t="shared" si="281"/>
        <v>88.735562205916068</v>
      </c>
      <c r="L1631" s="8">
        <v>1</v>
      </c>
      <c r="M1631" s="9">
        <v>0</v>
      </c>
      <c r="N1631" s="8">
        <v>0</v>
      </c>
      <c r="O1631" s="9">
        <v>0</v>
      </c>
      <c r="P1631" s="9">
        <v>0</v>
      </c>
      <c r="Q1631" s="9">
        <v>1</v>
      </c>
      <c r="R1631" s="9">
        <v>0</v>
      </c>
      <c r="S1631" s="8">
        <v>7211</v>
      </c>
      <c r="T1631" s="9">
        <v>12</v>
      </c>
      <c r="U1631" s="9">
        <f t="shared" si="282"/>
        <v>7198</v>
      </c>
      <c r="V1631" s="9">
        <f>COUNTIF(B:B,B1631)</f>
        <v>17</v>
      </c>
      <c r="W1631" s="7">
        <v>12.086</v>
      </c>
      <c r="X1631" s="7">
        <f>BM1631-W1631-6</f>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v>0</v>
      </c>
      <c r="BU1631" s="17">
        <v>0</v>
      </c>
      <c r="BV1631">
        <v>0</v>
      </c>
      <c r="BW1631">
        <v>0</v>
      </c>
      <c r="BX1631">
        <v>1</v>
      </c>
      <c r="BY1631" s="17">
        <v>0</v>
      </c>
      <c r="BZ1631">
        <v>0</v>
      </c>
      <c r="CA1631">
        <v>0</v>
      </c>
      <c r="CB1631">
        <v>0</v>
      </c>
      <c r="CC1631">
        <v>0</v>
      </c>
      <c r="CD1631" s="17">
        <v>0</v>
      </c>
      <c r="CE1631">
        <v>0</v>
      </c>
      <c r="CF1631">
        <v>0</v>
      </c>
      <c r="CG1631">
        <v>0</v>
      </c>
      <c r="CH1631">
        <v>0</v>
      </c>
      <c r="CI1631">
        <v>0</v>
      </c>
      <c r="CJ1631">
        <v>0</v>
      </c>
      <c r="CK1631">
        <v>1</v>
      </c>
      <c r="CL1631">
        <v>1</v>
      </c>
      <c r="CM1631">
        <v>0</v>
      </c>
      <c r="CN1631">
        <v>0</v>
      </c>
      <c r="CO1631">
        <v>0</v>
      </c>
      <c r="CP1631" s="17">
        <v>0</v>
      </c>
      <c r="CQ1631">
        <v>0.186</v>
      </c>
      <c r="CR1631">
        <v>134</v>
      </c>
      <c r="CS1631">
        <v>1</v>
      </c>
      <c r="CT1631">
        <v>0</v>
      </c>
      <c r="CU1631">
        <v>29</v>
      </c>
      <c r="DA1631" s="33" t="s">
        <v>85</v>
      </c>
    </row>
    <row r="1632" spans="1:105" x14ac:dyDescent="0.25">
      <c r="A1632">
        <v>1631</v>
      </c>
      <c r="B1632">
        <v>104</v>
      </c>
      <c r="C1632" s="24" t="s">
        <v>119</v>
      </c>
      <c r="D1632" s="12">
        <v>11.2</v>
      </c>
      <c r="E1632" s="13">
        <v>0.5</v>
      </c>
      <c r="F1632" s="7">
        <f t="shared" si="285"/>
        <v>22.4</v>
      </c>
      <c r="G1632" s="7">
        <f t="shared" si="279"/>
        <v>10.7</v>
      </c>
      <c r="H1632" s="15">
        <f t="shared" si="280"/>
        <v>11.7</v>
      </c>
      <c r="I1632" s="11">
        <f>IFERROR(F1632/SQRT(F1632^2+U1632), "X")</f>
        <v>0.25527566962271336</v>
      </c>
      <c r="J1632" s="32">
        <f>IFERROR(SQRT((1-I1632^2)/U1632), "X")</f>
        <v>1.1396235251013992E-2</v>
      </c>
      <c r="K1632" s="32">
        <f t="shared" si="281"/>
        <v>87.748276336347473</v>
      </c>
      <c r="L1632" s="8">
        <v>1</v>
      </c>
      <c r="M1632" s="9">
        <v>0</v>
      </c>
      <c r="N1632" s="8">
        <v>0</v>
      </c>
      <c r="O1632" s="9">
        <v>0</v>
      </c>
      <c r="P1632" s="9">
        <v>0</v>
      </c>
      <c r="Q1632" s="9">
        <v>1</v>
      </c>
      <c r="R1632" s="9">
        <v>0</v>
      </c>
      <c r="S1632" s="8">
        <v>7211</v>
      </c>
      <c r="T1632" s="9">
        <v>12</v>
      </c>
      <c r="U1632" s="9">
        <f t="shared" si="282"/>
        <v>7198</v>
      </c>
      <c r="V1632" s="9">
        <f>COUNTIF(B:B,B1632)</f>
        <v>17</v>
      </c>
      <c r="W1632" s="7">
        <v>12.086</v>
      </c>
      <c r="X1632" s="7">
        <f>BM1632-W1632-6</f>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v>0</v>
      </c>
      <c r="BU1632" s="17">
        <v>0</v>
      </c>
      <c r="BV1632">
        <v>0</v>
      </c>
      <c r="BW1632">
        <v>0</v>
      </c>
      <c r="BX1632">
        <v>1</v>
      </c>
      <c r="BY1632" s="17">
        <v>0</v>
      </c>
      <c r="BZ1632">
        <v>0</v>
      </c>
      <c r="CA1632">
        <v>0</v>
      </c>
      <c r="CB1632">
        <v>0</v>
      </c>
      <c r="CC1632">
        <v>0</v>
      </c>
      <c r="CD1632" s="17">
        <v>0</v>
      </c>
      <c r="CE1632">
        <v>0</v>
      </c>
      <c r="CF1632">
        <v>0</v>
      </c>
      <c r="CG1632">
        <v>0</v>
      </c>
      <c r="CH1632">
        <v>0</v>
      </c>
      <c r="CI1632">
        <v>0</v>
      </c>
      <c r="CJ1632">
        <v>0</v>
      </c>
      <c r="CK1632">
        <v>1</v>
      </c>
      <c r="CL1632">
        <v>1</v>
      </c>
      <c r="CM1632">
        <v>0</v>
      </c>
      <c r="CN1632">
        <v>0</v>
      </c>
      <c r="CO1632">
        <v>0</v>
      </c>
      <c r="CP1632" s="17">
        <v>0</v>
      </c>
      <c r="CQ1632">
        <v>0.186</v>
      </c>
      <c r="CR1632">
        <v>134</v>
      </c>
      <c r="CS1632">
        <v>1</v>
      </c>
      <c r="CT1632">
        <v>0</v>
      </c>
      <c r="CU1632">
        <v>29</v>
      </c>
      <c r="DA1632" s="33" t="s">
        <v>85</v>
      </c>
    </row>
    <row r="1633" spans="1:105" x14ac:dyDescent="0.25">
      <c r="A1633">
        <v>1632</v>
      </c>
      <c r="B1633">
        <v>104</v>
      </c>
      <c r="C1633" s="24" t="s">
        <v>119</v>
      </c>
      <c r="D1633" s="12">
        <v>9.9</v>
      </c>
      <c r="E1633" s="13">
        <v>0.5</v>
      </c>
      <c r="F1633" s="7">
        <f t="shared" si="285"/>
        <v>19.8</v>
      </c>
      <c r="G1633" s="7">
        <f t="shared" si="279"/>
        <v>9.4</v>
      </c>
      <c r="H1633" s="15">
        <f t="shared" si="280"/>
        <v>10.4</v>
      </c>
      <c r="I1633" s="11">
        <f>IFERROR(F1633/SQRT(F1633^2+U1633), "X")</f>
        <v>0.2772000221760027</v>
      </c>
      <c r="J1633" s="32">
        <f>IFERROR(SQRT((1-I1633^2)/U1633), "X")</f>
        <v>1.4000001120000135E-2</v>
      </c>
      <c r="K1633" s="32">
        <f t="shared" si="281"/>
        <v>71.428565714285483</v>
      </c>
      <c r="L1633" s="8">
        <v>1</v>
      </c>
      <c r="M1633" s="9">
        <v>0</v>
      </c>
      <c r="N1633" s="8">
        <v>0</v>
      </c>
      <c r="O1633" s="9">
        <v>0</v>
      </c>
      <c r="P1633" s="9">
        <v>0</v>
      </c>
      <c r="Q1633" s="9">
        <v>1</v>
      </c>
      <c r="R1633" s="9">
        <v>0</v>
      </c>
      <c r="S1633" s="8">
        <v>4723</v>
      </c>
      <c r="T1633" s="9">
        <v>12</v>
      </c>
      <c r="U1633" s="9">
        <f t="shared" si="282"/>
        <v>4710</v>
      </c>
      <c r="V1633" s="9">
        <f>COUNTIF(B:B,B1633)</f>
        <v>17</v>
      </c>
      <c r="W1633" s="7">
        <v>12.086</v>
      </c>
      <c r="X1633" s="7">
        <f>BM1633-W1633-6</f>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v>0</v>
      </c>
      <c r="BU1633" s="17">
        <v>0</v>
      </c>
      <c r="BV1633">
        <v>0</v>
      </c>
      <c r="BW1633">
        <v>0</v>
      </c>
      <c r="BX1633">
        <v>1</v>
      </c>
      <c r="BY1633" s="17">
        <v>0</v>
      </c>
      <c r="BZ1633">
        <v>0</v>
      </c>
      <c r="CA1633">
        <v>0</v>
      </c>
      <c r="CB1633">
        <v>0</v>
      </c>
      <c r="CC1633">
        <v>0</v>
      </c>
      <c r="CD1633" s="17">
        <v>0</v>
      </c>
      <c r="CE1633">
        <v>0</v>
      </c>
      <c r="CF1633">
        <v>0</v>
      </c>
      <c r="CG1633">
        <v>0</v>
      </c>
      <c r="CH1633">
        <v>0</v>
      </c>
      <c r="CI1633">
        <v>0</v>
      </c>
      <c r="CJ1633">
        <v>0</v>
      </c>
      <c r="CK1633">
        <v>1</v>
      </c>
      <c r="CL1633">
        <v>1</v>
      </c>
      <c r="CM1633">
        <v>0</v>
      </c>
      <c r="CN1633">
        <v>0</v>
      </c>
      <c r="CO1633">
        <v>0</v>
      </c>
      <c r="CP1633" s="17">
        <v>0</v>
      </c>
      <c r="CQ1633">
        <v>0.186</v>
      </c>
      <c r="CR1633">
        <v>134</v>
      </c>
      <c r="CS1633">
        <v>1</v>
      </c>
      <c r="CT1633">
        <v>0</v>
      </c>
      <c r="CU1633">
        <v>29</v>
      </c>
      <c r="DA1633" s="33" t="s">
        <v>85</v>
      </c>
    </row>
    <row r="1634" spans="1:105" x14ac:dyDescent="0.25">
      <c r="A1634">
        <v>1633</v>
      </c>
      <c r="B1634">
        <v>104</v>
      </c>
      <c r="C1634" s="24" t="s">
        <v>119</v>
      </c>
      <c r="D1634" s="12">
        <v>8</v>
      </c>
      <c r="E1634" s="13">
        <v>0.3</v>
      </c>
      <c r="F1634" s="7">
        <f t="shared" si="285"/>
        <v>26.666666666666668</v>
      </c>
      <c r="G1634" s="7">
        <f t="shared" si="279"/>
        <v>7.7</v>
      </c>
      <c r="H1634" s="15">
        <f t="shared" si="280"/>
        <v>8.3000000000000007</v>
      </c>
      <c r="I1634" s="11">
        <f>IFERROR(F1634/SQRT(F1634^2+U1634), "X")</f>
        <v>0.36315273213871846</v>
      </c>
      <c r="J1634" s="32">
        <f>IFERROR(SQRT((1-I1634^2)/U1634), "X")</f>
        <v>1.361822745520194E-2</v>
      </c>
      <c r="K1634" s="32">
        <f t="shared" si="281"/>
        <v>73.430995574832778</v>
      </c>
      <c r="L1634" s="8">
        <v>1</v>
      </c>
      <c r="M1634" s="9">
        <v>0</v>
      </c>
      <c r="N1634" s="8">
        <v>0</v>
      </c>
      <c r="O1634" s="9">
        <v>0</v>
      </c>
      <c r="P1634" s="9">
        <v>0</v>
      </c>
      <c r="Q1634" s="9">
        <v>1</v>
      </c>
      <c r="R1634" s="9">
        <v>0</v>
      </c>
      <c r="S1634" s="8">
        <v>4694</v>
      </c>
      <c r="T1634" s="9">
        <v>12</v>
      </c>
      <c r="U1634" s="9">
        <f t="shared" si="282"/>
        <v>4681</v>
      </c>
      <c r="V1634" s="9">
        <f>COUNTIF(B:B,B1634)</f>
        <v>17</v>
      </c>
      <c r="W1634" s="7">
        <v>12.086</v>
      </c>
      <c r="X1634" s="7">
        <f>BM1634-W1634-6</f>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v>0</v>
      </c>
      <c r="BU1634" s="17">
        <v>0</v>
      </c>
      <c r="BV1634">
        <v>0</v>
      </c>
      <c r="BW1634">
        <v>0</v>
      </c>
      <c r="BX1634">
        <v>1</v>
      </c>
      <c r="BY1634" s="17">
        <v>0</v>
      </c>
      <c r="BZ1634">
        <v>0</v>
      </c>
      <c r="CA1634">
        <v>0</v>
      </c>
      <c r="CB1634">
        <v>0</v>
      </c>
      <c r="CC1634">
        <v>0</v>
      </c>
      <c r="CD1634" s="17">
        <v>0</v>
      </c>
      <c r="CE1634">
        <v>0</v>
      </c>
      <c r="CF1634">
        <v>0</v>
      </c>
      <c r="CG1634">
        <v>0</v>
      </c>
      <c r="CH1634">
        <v>0</v>
      </c>
      <c r="CI1634">
        <v>0</v>
      </c>
      <c r="CJ1634">
        <v>0</v>
      </c>
      <c r="CK1634">
        <v>1</v>
      </c>
      <c r="CL1634">
        <v>1</v>
      </c>
      <c r="CM1634">
        <v>0</v>
      </c>
      <c r="CN1634">
        <v>0</v>
      </c>
      <c r="CO1634">
        <v>0</v>
      </c>
      <c r="CP1634" s="17">
        <v>0</v>
      </c>
      <c r="CQ1634">
        <v>0.186</v>
      </c>
      <c r="CR1634">
        <v>134</v>
      </c>
      <c r="CS1634">
        <v>1</v>
      </c>
      <c r="CT1634">
        <v>0</v>
      </c>
      <c r="CU1634">
        <v>29</v>
      </c>
      <c r="DA1634" s="33" t="s">
        <v>85</v>
      </c>
    </row>
    <row r="1635" spans="1:105" x14ac:dyDescent="0.25">
      <c r="A1635">
        <v>1634</v>
      </c>
      <c r="B1635">
        <v>104</v>
      </c>
      <c r="C1635" s="24" t="s">
        <v>119</v>
      </c>
      <c r="D1635" s="12">
        <v>10.1</v>
      </c>
      <c r="E1635" s="13">
        <v>0.5</v>
      </c>
      <c r="F1635" s="7">
        <f t="shared" si="285"/>
        <v>20.2</v>
      </c>
      <c r="G1635" s="7">
        <f t="shared" si="279"/>
        <v>9.6</v>
      </c>
      <c r="H1635" s="15">
        <f t="shared" si="280"/>
        <v>10.6</v>
      </c>
      <c r="I1635" s="11">
        <f>IFERROR(F1635/SQRT(F1635^2+U1635), "X")</f>
        <v>0.24057781651757557</v>
      </c>
      <c r="J1635" s="32">
        <f>IFERROR(SQRT((1-I1635^2)/U1635), "X")</f>
        <v>1.1909792896909681E-2</v>
      </c>
      <c r="K1635" s="32">
        <f t="shared" si="281"/>
        <v>83.964516314929128</v>
      </c>
      <c r="L1635" s="8">
        <v>1</v>
      </c>
      <c r="M1635" s="9">
        <v>0</v>
      </c>
      <c r="N1635" s="8">
        <v>0</v>
      </c>
      <c r="O1635" s="9">
        <v>0</v>
      </c>
      <c r="P1635" s="9">
        <v>0</v>
      </c>
      <c r="Q1635" s="9">
        <v>1</v>
      </c>
      <c r="R1635" s="9">
        <v>0</v>
      </c>
      <c r="S1635" s="8">
        <v>6658</v>
      </c>
      <c r="T1635" s="9">
        <v>15</v>
      </c>
      <c r="U1635" s="9">
        <f t="shared" si="282"/>
        <v>6642</v>
      </c>
      <c r="V1635" s="9">
        <f>COUNTIF(B:B,B1635)</f>
        <v>17</v>
      </c>
      <c r="W1635" s="7">
        <v>12.086</v>
      </c>
      <c r="X1635" s="7">
        <f>BM1635-W1635-6</f>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v>0</v>
      </c>
      <c r="BU1635" s="17">
        <v>0</v>
      </c>
      <c r="BV1635">
        <v>0</v>
      </c>
      <c r="BW1635">
        <v>0</v>
      </c>
      <c r="BX1635">
        <v>1</v>
      </c>
      <c r="BY1635" s="17">
        <v>0</v>
      </c>
      <c r="BZ1635">
        <v>0</v>
      </c>
      <c r="CA1635">
        <v>0</v>
      </c>
      <c r="CB1635">
        <v>0</v>
      </c>
      <c r="CC1635">
        <v>0</v>
      </c>
      <c r="CD1635" s="17">
        <v>0</v>
      </c>
      <c r="CE1635">
        <v>0</v>
      </c>
      <c r="CF1635">
        <v>0</v>
      </c>
      <c r="CG1635">
        <v>0</v>
      </c>
      <c r="CH1635">
        <v>0</v>
      </c>
      <c r="CI1635">
        <v>0</v>
      </c>
      <c r="CJ1635">
        <v>0</v>
      </c>
      <c r="CK1635">
        <v>1</v>
      </c>
      <c r="CL1635">
        <v>1</v>
      </c>
      <c r="CM1635">
        <v>0</v>
      </c>
      <c r="CN1635">
        <v>0</v>
      </c>
      <c r="CO1635">
        <v>0</v>
      </c>
      <c r="CP1635" s="17">
        <v>0</v>
      </c>
      <c r="CQ1635">
        <v>0.186</v>
      </c>
      <c r="CR1635">
        <v>134</v>
      </c>
      <c r="CS1635">
        <v>1</v>
      </c>
      <c r="CT1635">
        <v>0</v>
      </c>
      <c r="CU1635">
        <v>29</v>
      </c>
      <c r="DA1635" s="33" t="s">
        <v>85</v>
      </c>
    </row>
    <row r="1636" spans="1:105" x14ac:dyDescent="0.25">
      <c r="A1636">
        <v>1635</v>
      </c>
      <c r="B1636">
        <v>104</v>
      </c>
      <c r="C1636" s="24" t="s">
        <v>119</v>
      </c>
      <c r="D1636" s="12">
        <v>8.8000000000000007</v>
      </c>
      <c r="E1636" s="13">
        <v>0.4</v>
      </c>
      <c r="F1636" s="7">
        <f t="shared" si="285"/>
        <v>22</v>
      </c>
      <c r="G1636" s="7">
        <f t="shared" si="279"/>
        <v>8.4</v>
      </c>
      <c r="H1636" s="15">
        <f t="shared" si="280"/>
        <v>9.2000000000000011</v>
      </c>
      <c r="I1636" s="11">
        <f>IFERROR(F1636/SQRT(F1636^2+U1636), "X")</f>
        <v>0.26061521806843457</v>
      </c>
      <c r="J1636" s="32">
        <f>IFERROR(SQRT((1-I1636^2)/U1636), "X")</f>
        <v>1.1846146275837934E-2</v>
      </c>
      <c r="K1636" s="32">
        <f t="shared" si="281"/>
        <v>84.415638361621134</v>
      </c>
      <c r="L1636" s="8">
        <v>1</v>
      </c>
      <c r="M1636" s="9">
        <v>0</v>
      </c>
      <c r="N1636" s="8">
        <v>0</v>
      </c>
      <c r="O1636" s="9">
        <v>0</v>
      </c>
      <c r="P1636" s="9">
        <v>0</v>
      </c>
      <c r="Q1636" s="9">
        <v>1</v>
      </c>
      <c r="R1636" s="9">
        <v>0</v>
      </c>
      <c r="S1636" s="8">
        <v>6658</v>
      </c>
      <c r="T1636" s="9">
        <v>15</v>
      </c>
      <c r="U1636" s="9">
        <f t="shared" si="282"/>
        <v>6642</v>
      </c>
      <c r="V1636" s="9">
        <f>COUNTIF(B:B,B1636)</f>
        <v>17</v>
      </c>
      <c r="W1636" s="7">
        <v>12.086</v>
      </c>
      <c r="X1636" s="7">
        <f>BM1636-W1636-6</f>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v>0</v>
      </c>
      <c r="BU1636" s="17">
        <v>0</v>
      </c>
      <c r="BV1636">
        <v>0</v>
      </c>
      <c r="BW1636">
        <v>0</v>
      </c>
      <c r="BX1636">
        <v>1</v>
      </c>
      <c r="BY1636" s="17">
        <v>0</v>
      </c>
      <c r="BZ1636">
        <v>0</v>
      </c>
      <c r="CA1636">
        <v>0</v>
      </c>
      <c r="CB1636">
        <v>0</v>
      </c>
      <c r="CC1636">
        <v>0</v>
      </c>
      <c r="CD1636" s="17">
        <v>0</v>
      </c>
      <c r="CE1636">
        <v>0</v>
      </c>
      <c r="CF1636">
        <v>0</v>
      </c>
      <c r="CG1636">
        <v>0</v>
      </c>
      <c r="CH1636">
        <v>0</v>
      </c>
      <c r="CI1636">
        <v>0</v>
      </c>
      <c r="CJ1636">
        <v>0</v>
      </c>
      <c r="CK1636">
        <v>1</v>
      </c>
      <c r="CL1636">
        <v>1</v>
      </c>
      <c r="CM1636">
        <v>0</v>
      </c>
      <c r="CN1636">
        <v>0</v>
      </c>
      <c r="CO1636">
        <v>0</v>
      </c>
      <c r="CP1636" s="17">
        <v>0</v>
      </c>
      <c r="CQ1636">
        <v>0.186</v>
      </c>
      <c r="CR1636">
        <v>134</v>
      </c>
      <c r="CS1636">
        <v>1</v>
      </c>
      <c r="CT1636">
        <v>0</v>
      </c>
      <c r="CU1636">
        <v>29</v>
      </c>
      <c r="DA1636" s="33" t="s">
        <v>85</v>
      </c>
    </row>
    <row r="1637" spans="1:105" x14ac:dyDescent="0.25">
      <c r="A1637">
        <v>1636</v>
      </c>
      <c r="B1637">
        <v>104</v>
      </c>
      <c r="C1637" s="24" t="s">
        <v>119</v>
      </c>
      <c r="D1637" s="12">
        <v>9.8000000000000007</v>
      </c>
      <c r="E1637" s="13">
        <v>0.5</v>
      </c>
      <c r="F1637" s="7">
        <f t="shared" si="285"/>
        <v>19.600000000000001</v>
      </c>
      <c r="G1637" s="7">
        <f t="shared" si="279"/>
        <v>9.3000000000000007</v>
      </c>
      <c r="H1637" s="15">
        <f t="shared" si="280"/>
        <v>10.3</v>
      </c>
      <c r="I1637" s="11">
        <f>IFERROR(F1637/SQRT(F1637^2+U1637), "X")</f>
        <v>0.22513630481090405</v>
      </c>
      <c r="J1637" s="32">
        <f>IFERROR(SQRT((1-I1637^2)/U1637), "X")</f>
        <v>1.1486546163821635E-2</v>
      </c>
      <c r="K1637" s="32">
        <f t="shared" si="281"/>
        <v>87.058371222990374</v>
      </c>
      <c r="L1637" s="8">
        <v>1</v>
      </c>
      <c r="M1637" s="9">
        <v>0</v>
      </c>
      <c r="N1637" s="8">
        <v>0</v>
      </c>
      <c r="O1637" s="9">
        <v>0</v>
      </c>
      <c r="P1637" s="9">
        <v>0</v>
      </c>
      <c r="Q1637" s="9">
        <v>1</v>
      </c>
      <c r="R1637" s="9">
        <v>0</v>
      </c>
      <c r="S1637" s="8">
        <v>7211</v>
      </c>
      <c r="T1637" s="9">
        <v>15</v>
      </c>
      <c r="U1637" s="9">
        <f t="shared" si="282"/>
        <v>7195</v>
      </c>
      <c r="V1637" s="9">
        <f>COUNTIF(B:B,B1637)</f>
        <v>17</v>
      </c>
      <c r="W1637" s="7">
        <v>12.086</v>
      </c>
      <c r="X1637" s="7">
        <f>BM1637-W1637-6</f>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v>0</v>
      </c>
      <c r="BU1637" s="17">
        <v>0</v>
      </c>
      <c r="BV1637">
        <v>0</v>
      </c>
      <c r="BW1637">
        <v>0</v>
      </c>
      <c r="BX1637">
        <v>1</v>
      </c>
      <c r="BY1637" s="17">
        <v>0</v>
      </c>
      <c r="BZ1637">
        <v>0</v>
      </c>
      <c r="CA1637">
        <v>0</v>
      </c>
      <c r="CB1637">
        <v>0</v>
      </c>
      <c r="CC1637">
        <v>0</v>
      </c>
      <c r="CD1637" s="17">
        <v>0</v>
      </c>
      <c r="CE1637">
        <v>0</v>
      </c>
      <c r="CF1637">
        <v>0</v>
      </c>
      <c r="CG1637">
        <v>0</v>
      </c>
      <c r="CH1637">
        <v>0</v>
      </c>
      <c r="CI1637">
        <v>0</v>
      </c>
      <c r="CJ1637">
        <v>0</v>
      </c>
      <c r="CK1637">
        <v>1</v>
      </c>
      <c r="CL1637">
        <v>1</v>
      </c>
      <c r="CM1637">
        <v>0</v>
      </c>
      <c r="CN1637">
        <v>0</v>
      </c>
      <c r="CO1637">
        <v>0</v>
      </c>
      <c r="CP1637" s="17">
        <v>0</v>
      </c>
      <c r="CQ1637">
        <v>0.186</v>
      </c>
      <c r="CR1637">
        <v>134</v>
      </c>
      <c r="CS1637">
        <v>1</v>
      </c>
      <c r="CT1637">
        <v>0</v>
      </c>
      <c r="CU1637">
        <v>29</v>
      </c>
      <c r="DA1637" s="33" t="s">
        <v>85</v>
      </c>
    </row>
    <row r="1638" spans="1:105" x14ac:dyDescent="0.25">
      <c r="A1638">
        <v>1637</v>
      </c>
      <c r="B1638">
        <v>104</v>
      </c>
      <c r="C1638" s="24" t="s">
        <v>119</v>
      </c>
      <c r="D1638" s="12">
        <v>8.5</v>
      </c>
      <c r="E1638" s="13">
        <v>0.4</v>
      </c>
      <c r="F1638" s="7">
        <f t="shared" si="285"/>
        <v>21.25</v>
      </c>
      <c r="G1638" s="7">
        <f t="shared" si="279"/>
        <v>8.1</v>
      </c>
      <c r="H1638" s="15">
        <f t="shared" si="280"/>
        <v>8.9</v>
      </c>
      <c r="I1638" s="11">
        <f>IFERROR(F1638/SQRT(F1638^2+U1638), "X")</f>
        <v>0.24301093313124159</v>
      </c>
      <c r="J1638" s="32">
        <f>IFERROR(SQRT((1-I1638^2)/U1638), "X")</f>
        <v>1.1435808617940781E-2</v>
      </c>
      <c r="K1638" s="32">
        <f t="shared" si="281"/>
        <v>87.444625335122794</v>
      </c>
      <c r="L1638" s="8">
        <v>1</v>
      </c>
      <c r="M1638" s="9">
        <v>0</v>
      </c>
      <c r="N1638" s="8">
        <v>0</v>
      </c>
      <c r="O1638" s="9">
        <v>0</v>
      </c>
      <c r="P1638" s="9">
        <v>0</v>
      </c>
      <c r="Q1638" s="9">
        <v>1</v>
      </c>
      <c r="R1638" s="9">
        <v>0</v>
      </c>
      <c r="S1638" s="8">
        <v>7211</v>
      </c>
      <c r="T1638" s="9">
        <v>15</v>
      </c>
      <c r="U1638" s="9">
        <f t="shared" si="282"/>
        <v>7195</v>
      </c>
      <c r="V1638" s="9">
        <f>COUNTIF(B:B,B1638)</f>
        <v>17</v>
      </c>
      <c r="W1638" s="7">
        <v>12.086</v>
      </c>
      <c r="X1638" s="7">
        <f>BM1638-W1638-6</f>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v>0</v>
      </c>
      <c r="BU1638" s="17">
        <v>0</v>
      </c>
      <c r="BV1638">
        <v>0</v>
      </c>
      <c r="BW1638">
        <v>0</v>
      </c>
      <c r="BX1638">
        <v>1</v>
      </c>
      <c r="BY1638" s="17">
        <v>0</v>
      </c>
      <c r="BZ1638">
        <v>0</v>
      </c>
      <c r="CA1638">
        <v>0</v>
      </c>
      <c r="CB1638">
        <v>0</v>
      </c>
      <c r="CC1638">
        <v>0</v>
      </c>
      <c r="CD1638" s="17">
        <v>0</v>
      </c>
      <c r="CE1638">
        <v>0</v>
      </c>
      <c r="CF1638">
        <v>0</v>
      </c>
      <c r="CG1638">
        <v>0</v>
      </c>
      <c r="CH1638">
        <v>0</v>
      </c>
      <c r="CI1638">
        <v>0</v>
      </c>
      <c r="CJ1638">
        <v>0</v>
      </c>
      <c r="CK1638">
        <v>1</v>
      </c>
      <c r="CL1638">
        <v>1</v>
      </c>
      <c r="CM1638">
        <v>0</v>
      </c>
      <c r="CN1638">
        <v>0</v>
      </c>
      <c r="CO1638">
        <v>0</v>
      </c>
      <c r="CP1638" s="17">
        <v>0</v>
      </c>
      <c r="CQ1638">
        <v>0.186</v>
      </c>
      <c r="CR1638">
        <v>134</v>
      </c>
      <c r="CS1638">
        <v>1</v>
      </c>
      <c r="CT1638">
        <v>0</v>
      </c>
      <c r="CU1638">
        <v>29</v>
      </c>
      <c r="DA1638" s="33" t="s">
        <v>85</v>
      </c>
    </row>
    <row r="1639" spans="1:105" x14ac:dyDescent="0.25">
      <c r="A1639">
        <v>1638</v>
      </c>
      <c r="B1639">
        <v>104</v>
      </c>
      <c r="C1639" s="24" t="s">
        <v>119</v>
      </c>
      <c r="D1639" s="12">
        <v>8.5</v>
      </c>
      <c r="E1639" s="13">
        <v>0.4</v>
      </c>
      <c r="F1639" s="7">
        <f t="shared" si="285"/>
        <v>21.25</v>
      </c>
      <c r="G1639" s="7">
        <f t="shared" si="279"/>
        <v>8.1</v>
      </c>
      <c r="H1639" s="15">
        <f t="shared" si="280"/>
        <v>8.9</v>
      </c>
      <c r="I1639" s="11">
        <f>IFERROR(F1639/SQRT(F1639^2+U1639), "X")</f>
        <v>0.29586567692512811</v>
      </c>
      <c r="J1639" s="32">
        <f>IFERROR(SQRT((1-I1639^2)/U1639), "X")</f>
        <v>1.3923090678829558E-2</v>
      </c>
      <c r="K1639" s="32">
        <f t="shared" si="281"/>
        <v>71.823133459909698</v>
      </c>
      <c r="L1639" s="8">
        <v>1</v>
      </c>
      <c r="M1639" s="9">
        <v>0</v>
      </c>
      <c r="N1639" s="8">
        <v>0</v>
      </c>
      <c r="O1639" s="9">
        <v>0</v>
      </c>
      <c r="P1639" s="9">
        <v>0</v>
      </c>
      <c r="Q1639" s="9">
        <v>1</v>
      </c>
      <c r="R1639" s="9">
        <v>0</v>
      </c>
      <c r="S1639" s="8">
        <v>4723</v>
      </c>
      <c r="T1639" s="9">
        <v>15</v>
      </c>
      <c r="U1639" s="9">
        <f t="shared" si="282"/>
        <v>4707</v>
      </c>
      <c r="V1639" s="9">
        <f>COUNTIF(B:B,B1639)</f>
        <v>17</v>
      </c>
      <c r="W1639" s="7">
        <v>12.086</v>
      </c>
      <c r="X1639" s="7">
        <f>BM1639-W1639-6</f>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v>0</v>
      </c>
      <c r="BU1639" s="17">
        <v>0</v>
      </c>
      <c r="BV1639">
        <v>0</v>
      </c>
      <c r="BW1639">
        <v>0</v>
      </c>
      <c r="BX1639">
        <v>1</v>
      </c>
      <c r="BY1639" s="17">
        <v>0</v>
      </c>
      <c r="BZ1639">
        <v>0</v>
      </c>
      <c r="CA1639">
        <v>0</v>
      </c>
      <c r="CB1639">
        <v>0</v>
      </c>
      <c r="CC1639">
        <v>0</v>
      </c>
      <c r="CD1639" s="17">
        <v>0</v>
      </c>
      <c r="CE1639">
        <v>0</v>
      </c>
      <c r="CF1639">
        <v>0</v>
      </c>
      <c r="CG1639">
        <v>0</v>
      </c>
      <c r="CH1639">
        <v>0</v>
      </c>
      <c r="CI1639">
        <v>0</v>
      </c>
      <c r="CJ1639">
        <v>0</v>
      </c>
      <c r="CK1639">
        <v>1</v>
      </c>
      <c r="CL1639">
        <v>1</v>
      </c>
      <c r="CM1639">
        <v>0</v>
      </c>
      <c r="CN1639">
        <v>0</v>
      </c>
      <c r="CO1639">
        <v>0</v>
      </c>
      <c r="CP1639" s="17">
        <v>0</v>
      </c>
      <c r="CQ1639">
        <v>0.186</v>
      </c>
      <c r="CR1639">
        <v>134</v>
      </c>
      <c r="CS1639">
        <v>1</v>
      </c>
      <c r="CT1639">
        <v>0</v>
      </c>
      <c r="CU1639">
        <v>29</v>
      </c>
      <c r="DA1639" s="33" t="s">
        <v>85</v>
      </c>
    </row>
    <row r="1640" spans="1:105" x14ac:dyDescent="0.25">
      <c r="A1640">
        <v>1639</v>
      </c>
      <c r="B1640">
        <v>104</v>
      </c>
      <c r="C1640" s="24" t="s">
        <v>119</v>
      </c>
      <c r="D1640" s="12">
        <v>8</v>
      </c>
      <c r="E1640" s="13">
        <v>0.3</v>
      </c>
      <c r="F1640" s="7">
        <f t="shared" si="285"/>
        <v>26.666666666666668</v>
      </c>
      <c r="G1640" s="7">
        <f t="shared" si="279"/>
        <v>7.7</v>
      </c>
      <c r="H1640" s="15">
        <f t="shared" si="280"/>
        <v>8.3000000000000007</v>
      </c>
      <c r="I1640" s="11">
        <f>IFERROR(F1640/SQRT(F1640^2+U1640), "X")</f>
        <v>0.36325379765738852</v>
      </c>
      <c r="J1640" s="32">
        <f>IFERROR(SQRT((1-I1640^2)/U1640), "X")</f>
        <v>1.3622017412152068E-2</v>
      </c>
      <c r="K1640" s="32">
        <f t="shared" si="281"/>
        <v>73.410565391577748</v>
      </c>
      <c r="L1640" s="8">
        <v>1</v>
      </c>
      <c r="M1640" s="9">
        <v>0</v>
      </c>
      <c r="N1640" s="8">
        <v>0</v>
      </c>
      <c r="O1640" s="9">
        <v>0</v>
      </c>
      <c r="P1640" s="9">
        <v>0</v>
      </c>
      <c r="Q1640" s="9">
        <v>1</v>
      </c>
      <c r="R1640" s="9">
        <v>0</v>
      </c>
      <c r="S1640" s="8">
        <v>4694</v>
      </c>
      <c r="T1640" s="9">
        <v>15</v>
      </c>
      <c r="U1640" s="9">
        <f t="shared" si="282"/>
        <v>4678</v>
      </c>
      <c r="V1640" s="9">
        <f>COUNTIF(B:B,B1640)</f>
        <v>17</v>
      </c>
      <c r="W1640" s="7">
        <v>12.086</v>
      </c>
      <c r="X1640" s="7">
        <f>BM1640-W1640-6</f>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v>0</v>
      </c>
      <c r="BU1640" s="17">
        <v>0</v>
      </c>
      <c r="BV1640">
        <v>0</v>
      </c>
      <c r="BW1640">
        <v>0</v>
      </c>
      <c r="BX1640">
        <v>1</v>
      </c>
      <c r="BY1640" s="17">
        <v>0</v>
      </c>
      <c r="BZ1640">
        <v>0</v>
      </c>
      <c r="CA1640">
        <v>0</v>
      </c>
      <c r="CB1640">
        <v>0</v>
      </c>
      <c r="CC1640">
        <v>0</v>
      </c>
      <c r="CD1640" s="17">
        <v>0</v>
      </c>
      <c r="CE1640">
        <v>0</v>
      </c>
      <c r="CF1640">
        <v>0</v>
      </c>
      <c r="CG1640">
        <v>0</v>
      </c>
      <c r="CH1640">
        <v>0</v>
      </c>
      <c r="CI1640">
        <v>0</v>
      </c>
      <c r="CJ1640">
        <v>0</v>
      </c>
      <c r="CK1640">
        <v>1</v>
      </c>
      <c r="CL1640">
        <v>1</v>
      </c>
      <c r="CM1640">
        <v>0</v>
      </c>
      <c r="CN1640">
        <v>0</v>
      </c>
      <c r="CO1640">
        <v>0</v>
      </c>
      <c r="CP1640" s="17">
        <v>0</v>
      </c>
      <c r="CQ1640">
        <v>0.186</v>
      </c>
      <c r="CR1640">
        <v>134</v>
      </c>
      <c r="CS1640">
        <v>1</v>
      </c>
      <c r="CT1640">
        <v>0</v>
      </c>
      <c r="CU1640">
        <v>29</v>
      </c>
      <c r="DA1640" s="33" t="s">
        <v>85</v>
      </c>
    </row>
    <row r="1641" spans="1:105" x14ac:dyDescent="0.25">
      <c r="A1641">
        <v>1640</v>
      </c>
      <c r="B1641">
        <v>104</v>
      </c>
      <c r="C1641" s="24" t="s">
        <v>119</v>
      </c>
      <c r="D1641" s="12">
        <v>12.8</v>
      </c>
      <c r="E1641" s="13">
        <v>1.3</v>
      </c>
      <c r="F1641" s="7">
        <f t="shared" si="285"/>
        <v>9.8461538461538467</v>
      </c>
      <c r="G1641" s="7">
        <f t="shared" si="279"/>
        <v>11.5</v>
      </c>
      <c r="H1641" s="15">
        <f t="shared" si="280"/>
        <v>14.100000000000001</v>
      </c>
      <c r="I1641" s="11">
        <f>IFERROR(F1641/SQRT(F1641^2+U1641), "X")</f>
        <v>0.29933925599173861</v>
      </c>
      <c r="J1641" s="32">
        <f>IFERROR(SQRT((1-I1641^2)/U1641), "X")</f>
        <v>3.040164318666095E-2</v>
      </c>
      <c r="K1641" s="32">
        <f t="shared" si="281"/>
        <v>32.892958905548923</v>
      </c>
      <c r="L1641" s="8">
        <v>1</v>
      </c>
      <c r="M1641" s="9">
        <v>0</v>
      </c>
      <c r="N1641" s="8">
        <v>0</v>
      </c>
      <c r="O1641" s="9">
        <v>0</v>
      </c>
      <c r="P1641" s="9">
        <v>0</v>
      </c>
      <c r="Q1641" s="9">
        <v>1</v>
      </c>
      <c r="R1641" s="9">
        <v>0</v>
      </c>
      <c r="S1641" s="8">
        <v>998</v>
      </c>
      <c r="T1641" s="9">
        <v>12</v>
      </c>
      <c r="U1641" s="9">
        <f t="shared" si="282"/>
        <v>985</v>
      </c>
      <c r="V1641" s="9">
        <f>COUNTIF(B:B,B1641)</f>
        <v>17</v>
      </c>
      <c r="W1641" s="7">
        <v>12.086</v>
      </c>
      <c r="X1641" s="7">
        <f>BM1641-W1641-6</f>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v>0</v>
      </c>
      <c r="BU1641" s="17">
        <v>0</v>
      </c>
      <c r="BV1641">
        <v>0</v>
      </c>
      <c r="BW1641">
        <v>0</v>
      </c>
      <c r="BX1641">
        <v>1</v>
      </c>
      <c r="BY1641" s="17">
        <v>0</v>
      </c>
      <c r="BZ1641">
        <v>0</v>
      </c>
      <c r="CA1641">
        <v>0</v>
      </c>
      <c r="CB1641">
        <v>0</v>
      </c>
      <c r="CC1641">
        <v>0</v>
      </c>
      <c r="CD1641" s="17">
        <v>1</v>
      </c>
      <c r="CE1641">
        <v>0</v>
      </c>
      <c r="CF1641">
        <v>0</v>
      </c>
      <c r="CG1641">
        <v>0</v>
      </c>
      <c r="CH1641">
        <v>0</v>
      </c>
      <c r="CI1641">
        <v>0</v>
      </c>
      <c r="CJ1641">
        <v>0</v>
      </c>
      <c r="CK1641">
        <v>1</v>
      </c>
      <c r="CL1641">
        <v>1</v>
      </c>
      <c r="CM1641">
        <v>0</v>
      </c>
      <c r="CN1641">
        <v>0</v>
      </c>
      <c r="CO1641">
        <v>0</v>
      </c>
      <c r="CP1641" s="17">
        <v>0</v>
      </c>
      <c r="CQ1641">
        <v>0.186</v>
      </c>
      <c r="CR1641">
        <v>134</v>
      </c>
      <c r="CS1641">
        <v>1</v>
      </c>
      <c r="CT1641">
        <v>0</v>
      </c>
      <c r="CU1641">
        <v>29</v>
      </c>
      <c r="DA1641" s="33" t="s">
        <v>85</v>
      </c>
    </row>
    <row r="1642" spans="1:105" x14ac:dyDescent="0.25">
      <c r="A1642">
        <v>1641</v>
      </c>
      <c r="B1642">
        <v>104</v>
      </c>
      <c r="C1642" s="24" t="s">
        <v>119</v>
      </c>
      <c r="D1642" s="12">
        <v>-9.9</v>
      </c>
      <c r="E1642" s="13">
        <v>29.5</v>
      </c>
      <c r="F1642" s="7">
        <f t="shared" si="285"/>
        <v>-0.33559322033898309</v>
      </c>
      <c r="G1642" s="7">
        <f t="shared" si="279"/>
        <v>-39.4</v>
      </c>
      <c r="H1642" s="15">
        <f t="shared" si="280"/>
        <v>19.600000000000001</v>
      </c>
      <c r="I1642" s="11">
        <f>IFERROR(F1642/SQRT(F1642^2+U1642), "X")</f>
        <v>-1.0692277869908848E-2</v>
      </c>
      <c r="J1642" s="32">
        <f>IFERROR(SQRT((1-I1642^2)/U1642), "X")</f>
        <v>3.1860827996193032E-2</v>
      </c>
      <c r="K1642" s="32">
        <f t="shared" si="281"/>
        <v>31.386503832213258</v>
      </c>
      <c r="L1642" s="8">
        <v>1</v>
      </c>
      <c r="M1642" s="9">
        <v>0</v>
      </c>
      <c r="N1642" s="8">
        <v>0</v>
      </c>
      <c r="O1642" s="9">
        <v>0</v>
      </c>
      <c r="P1642" s="9">
        <v>0</v>
      </c>
      <c r="Q1642" s="9">
        <v>1</v>
      </c>
      <c r="R1642" s="9">
        <v>0</v>
      </c>
      <c r="S1642" s="8">
        <v>998</v>
      </c>
      <c r="T1642" s="9">
        <v>12</v>
      </c>
      <c r="U1642" s="9">
        <f t="shared" si="282"/>
        <v>985</v>
      </c>
      <c r="V1642" s="9">
        <f>COUNTIF(B:B,B1642)</f>
        <v>17</v>
      </c>
      <c r="W1642" s="7">
        <v>12.086</v>
      </c>
      <c r="X1642" s="7">
        <f>BM1642-W1642-6</f>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v>0</v>
      </c>
      <c r="BU1642" s="17">
        <v>1</v>
      </c>
      <c r="BV1642">
        <v>0</v>
      </c>
      <c r="BW1642">
        <v>1</v>
      </c>
      <c r="BX1642">
        <v>0</v>
      </c>
      <c r="BY1642" s="17">
        <v>0</v>
      </c>
      <c r="BZ1642">
        <v>0</v>
      </c>
      <c r="CA1642">
        <v>0</v>
      </c>
      <c r="CB1642">
        <v>0</v>
      </c>
      <c r="CC1642">
        <v>0</v>
      </c>
      <c r="CD1642" s="17">
        <v>1</v>
      </c>
      <c r="CE1642">
        <v>0</v>
      </c>
      <c r="CF1642">
        <v>0</v>
      </c>
      <c r="CG1642">
        <v>0</v>
      </c>
      <c r="CH1642">
        <v>0</v>
      </c>
      <c r="CI1642">
        <v>0</v>
      </c>
      <c r="CJ1642">
        <v>0</v>
      </c>
      <c r="CK1642">
        <v>1</v>
      </c>
      <c r="CL1642">
        <v>1</v>
      </c>
      <c r="CM1642">
        <v>0</v>
      </c>
      <c r="CN1642">
        <v>0</v>
      </c>
      <c r="CO1642">
        <v>0</v>
      </c>
      <c r="CP1642" s="17">
        <v>0</v>
      </c>
      <c r="CQ1642">
        <v>0.186</v>
      </c>
      <c r="CR1642">
        <v>134</v>
      </c>
      <c r="CS1642">
        <v>1</v>
      </c>
      <c r="CT1642">
        <v>0</v>
      </c>
      <c r="CU1642">
        <v>29</v>
      </c>
      <c r="DA1642" s="33" t="s">
        <v>85</v>
      </c>
    </row>
    <row r="1643" spans="1:105" x14ac:dyDescent="0.25">
      <c r="A1643">
        <v>1642</v>
      </c>
      <c r="B1643">
        <v>104</v>
      </c>
      <c r="C1643" s="24" t="s">
        <v>119</v>
      </c>
      <c r="D1643" s="12">
        <v>7.9</v>
      </c>
      <c r="E1643" s="13">
        <v>3.2</v>
      </c>
      <c r="F1643" s="7">
        <f t="shared" si="285"/>
        <v>2.46875</v>
      </c>
      <c r="G1643" s="7">
        <f t="shared" si="279"/>
        <v>4.7</v>
      </c>
      <c r="H1643" s="15">
        <f t="shared" si="280"/>
        <v>11.100000000000001</v>
      </c>
      <c r="I1643" s="11">
        <f>IFERROR(F1643/SQRT(F1643^2+U1643), "X")</f>
        <v>7.8418680475581121E-2</v>
      </c>
      <c r="J1643" s="32">
        <f>IFERROR(SQRT((1-I1643^2)/U1643), "X")</f>
        <v>3.1764528800235385E-2</v>
      </c>
      <c r="K1643" s="32">
        <f t="shared" si="281"/>
        <v>31.481656985655952</v>
      </c>
      <c r="L1643" s="8">
        <v>1</v>
      </c>
      <c r="M1643" s="9">
        <v>0</v>
      </c>
      <c r="N1643" s="8">
        <v>0</v>
      </c>
      <c r="O1643" s="9">
        <v>0</v>
      </c>
      <c r="P1643" s="9">
        <v>0</v>
      </c>
      <c r="Q1643" s="9">
        <v>1</v>
      </c>
      <c r="R1643" s="9">
        <v>0</v>
      </c>
      <c r="S1643" s="8">
        <v>998</v>
      </c>
      <c r="T1643" s="9">
        <v>12</v>
      </c>
      <c r="U1643" s="9">
        <f t="shared" si="282"/>
        <v>985</v>
      </c>
      <c r="V1643" s="9">
        <f>COUNTIF(B:B,B1643)</f>
        <v>17</v>
      </c>
      <c r="W1643" s="7">
        <v>12.086</v>
      </c>
      <c r="X1643" s="7">
        <f>BM1643-W1643-6</f>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v>0</v>
      </c>
      <c r="BU1643" s="17">
        <v>1</v>
      </c>
      <c r="BV1643">
        <v>0</v>
      </c>
      <c r="BW1643">
        <v>1</v>
      </c>
      <c r="BX1643">
        <v>0</v>
      </c>
      <c r="BY1643" s="17">
        <v>0</v>
      </c>
      <c r="BZ1643">
        <v>0</v>
      </c>
      <c r="CA1643">
        <v>0</v>
      </c>
      <c r="CB1643">
        <v>0</v>
      </c>
      <c r="CC1643">
        <v>0</v>
      </c>
      <c r="CD1643" s="17">
        <v>1</v>
      </c>
      <c r="CE1643">
        <v>0</v>
      </c>
      <c r="CF1643">
        <v>0</v>
      </c>
      <c r="CG1643">
        <v>0</v>
      </c>
      <c r="CH1643">
        <v>0</v>
      </c>
      <c r="CI1643">
        <v>0</v>
      </c>
      <c r="CJ1643">
        <v>0</v>
      </c>
      <c r="CK1643">
        <v>1</v>
      </c>
      <c r="CL1643">
        <v>1</v>
      </c>
      <c r="CM1643">
        <v>0</v>
      </c>
      <c r="CN1643">
        <v>0</v>
      </c>
      <c r="CO1643">
        <v>0</v>
      </c>
      <c r="CP1643" s="17">
        <v>0</v>
      </c>
      <c r="CQ1643">
        <v>0.186</v>
      </c>
      <c r="CR1643">
        <v>134</v>
      </c>
      <c r="CS1643">
        <v>1</v>
      </c>
      <c r="CT1643">
        <v>0</v>
      </c>
      <c r="CU1643">
        <v>29</v>
      </c>
      <c r="DA1643" s="33" t="s">
        <v>85</v>
      </c>
    </row>
    <row r="1644" spans="1:105" x14ac:dyDescent="0.25">
      <c r="A1644">
        <v>1643</v>
      </c>
      <c r="B1644">
        <v>104</v>
      </c>
      <c r="C1644" s="24" t="s">
        <v>119</v>
      </c>
      <c r="D1644" s="12">
        <v>19.100000000000001</v>
      </c>
      <c r="E1644" s="13">
        <v>9.8000000000000007</v>
      </c>
      <c r="F1644" s="7">
        <f t="shared" si="285"/>
        <v>1.9489795918367347</v>
      </c>
      <c r="G1644" s="7">
        <f t="shared" si="279"/>
        <v>9.3000000000000007</v>
      </c>
      <c r="H1644" s="15">
        <f t="shared" si="280"/>
        <v>28.900000000000002</v>
      </c>
      <c r="I1644" s="11">
        <f>IFERROR(F1644/SQRT(F1644^2+U1644), "X")</f>
        <v>2.2966076540661011E-2</v>
      </c>
      <c r="J1644" s="32">
        <f>IFERROR(SQRT((1-I1644^2)/U1644), "X")</f>
        <v>1.1783641366412455E-2</v>
      </c>
      <c r="K1644" s="32">
        <f t="shared" si="281"/>
        <v>84.863410969919158</v>
      </c>
      <c r="L1644" s="8">
        <v>1</v>
      </c>
      <c r="M1644" s="9">
        <v>0</v>
      </c>
      <c r="N1644" s="8">
        <v>0</v>
      </c>
      <c r="O1644" s="9">
        <v>0</v>
      </c>
      <c r="P1644" s="9">
        <v>0</v>
      </c>
      <c r="Q1644" s="9">
        <v>1</v>
      </c>
      <c r="R1644" s="9">
        <v>0</v>
      </c>
      <c r="S1644" s="8">
        <v>7211</v>
      </c>
      <c r="T1644" s="9">
        <v>12</v>
      </c>
      <c r="U1644" s="9">
        <f t="shared" si="282"/>
        <v>7198</v>
      </c>
      <c r="V1644" s="9">
        <f>COUNTIF(B:B,B1644)</f>
        <v>17</v>
      </c>
      <c r="W1644" s="7">
        <v>12.086</v>
      </c>
      <c r="X1644" s="7">
        <f>BM1644-W1644-6</f>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v>0</v>
      </c>
      <c r="BU1644" s="17">
        <v>1</v>
      </c>
      <c r="BV1644">
        <v>0</v>
      </c>
      <c r="BW1644">
        <v>1</v>
      </c>
      <c r="BX1644">
        <v>0</v>
      </c>
      <c r="BY1644" s="17">
        <v>0</v>
      </c>
      <c r="BZ1644">
        <v>0</v>
      </c>
      <c r="CA1644">
        <v>0</v>
      </c>
      <c r="CB1644">
        <v>0</v>
      </c>
      <c r="CC1644">
        <v>0</v>
      </c>
      <c r="CD1644" s="17">
        <v>1</v>
      </c>
      <c r="CE1644">
        <v>0</v>
      </c>
      <c r="CF1644">
        <v>0</v>
      </c>
      <c r="CG1644">
        <v>0</v>
      </c>
      <c r="CH1644">
        <v>0</v>
      </c>
      <c r="CI1644">
        <v>0</v>
      </c>
      <c r="CJ1644">
        <v>0</v>
      </c>
      <c r="CK1644">
        <v>1</v>
      </c>
      <c r="CL1644">
        <v>1</v>
      </c>
      <c r="CM1644">
        <v>0</v>
      </c>
      <c r="CN1644">
        <v>0</v>
      </c>
      <c r="CO1644">
        <v>0</v>
      </c>
      <c r="CP1644" s="17">
        <v>0</v>
      </c>
      <c r="CQ1644">
        <v>0.186</v>
      </c>
      <c r="CR1644">
        <v>134</v>
      </c>
      <c r="CS1644">
        <v>1</v>
      </c>
      <c r="CT1644">
        <v>0</v>
      </c>
      <c r="CU1644">
        <v>29</v>
      </c>
      <c r="DA1644" s="33" t="s">
        <v>85</v>
      </c>
    </row>
    <row r="1645" spans="1:105" x14ac:dyDescent="0.25">
      <c r="A1645">
        <v>1644</v>
      </c>
      <c r="B1645">
        <v>104</v>
      </c>
      <c r="C1645" s="24" t="s">
        <v>119</v>
      </c>
      <c r="D1645" s="12">
        <v>11.8</v>
      </c>
      <c r="E1645" s="13">
        <v>3.5</v>
      </c>
      <c r="F1645" s="7">
        <f t="shared" si="285"/>
        <v>3.3714285714285714</v>
      </c>
      <c r="G1645" s="7">
        <f t="shared" si="279"/>
        <v>8.3000000000000007</v>
      </c>
      <c r="H1645" s="15">
        <f t="shared" si="280"/>
        <v>15.3</v>
      </c>
      <c r="I1645" s="11">
        <f>IFERROR(F1645/SQRT(F1645^2+U1645), "X")</f>
        <v>3.970684768807043E-2</v>
      </c>
      <c r="J1645" s="32">
        <f>IFERROR(SQRT((1-I1645^2)/U1645), "X")</f>
        <v>1.1777454822732755E-2</v>
      </c>
      <c r="K1645" s="32">
        <f t="shared" si="281"/>
        <v>84.907988614807294</v>
      </c>
      <c r="L1645" s="8">
        <v>1</v>
      </c>
      <c r="M1645" s="9">
        <v>0</v>
      </c>
      <c r="N1645" s="8">
        <v>0</v>
      </c>
      <c r="O1645" s="9">
        <v>0</v>
      </c>
      <c r="P1645" s="9">
        <v>0</v>
      </c>
      <c r="Q1645" s="9">
        <v>1</v>
      </c>
      <c r="R1645" s="9">
        <v>0</v>
      </c>
      <c r="S1645" s="8">
        <v>7211</v>
      </c>
      <c r="T1645" s="9">
        <v>12</v>
      </c>
      <c r="U1645" s="9">
        <f t="shared" si="282"/>
        <v>7198</v>
      </c>
      <c r="V1645" s="9">
        <f>COUNTIF(B:B,B1645)</f>
        <v>17</v>
      </c>
      <c r="W1645" s="7">
        <v>12.086</v>
      </c>
      <c r="X1645" s="7">
        <f>BM1645-W1645-6</f>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v>0</v>
      </c>
      <c r="BU1645" s="17">
        <v>1</v>
      </c>
      <c r="BV1645">
        <v>0</v>
      </c>
      <c r="BW1645">
        <v>1</v>
      </c>
      <c r="BX1645">
        <v>0</v>
      </c>
      <c r="BY1645" s="17">
        <v>0</v>
      </c>
      <c r="BZ1645">
        <v>0</v>
      </c>
      <c r="CA1645">
        <v>0</v>
      </c>
      <c r="CB1645">
        <v>0</v>
      </c>
      <c r="CC1645">
        <v>0</v>
      </c>
      <c r="CD1645" s="17">
        <v>1</v>
      </c>
      <c r="CE1645">
        <v>0</v>
      </c>
      <c r="CF1645">
        <v>0</v>
      </c>
      <c r="CG1645">
        <v>0</v>
      </c>
      <c r="CH1645">
        <v>0</v>
      </c>
      <c r="CI1645">
        <v>0</v>
      </c>
      <c r="CJ1645">
        <v>0</v>
      </c>
      <c r="CK1645">
        <v>1</v>
      </c>
      <c r="CL1645">
        <v>1</v>
      </c>
      <c r="CM1645">
        <v>0</v>
      </c>
      <c r="CN1645">
        <v>0</v>
      </c>
      <c r="CO1645">
        <v>0</v>
      </c>
      <c r="CP1645" s="17">
        <v>0</v>
      </c>
      <c r="CQ1645">
        <v>0.186</v>
      </c>
      <c r="CR1645">
        <v>134</v>
      </c>
      <c r="CS1645">
        <v>1</v>
      </c>
      <c r="CT1645">
        <v>0</v>
      </c>
      <c r="CU1645">
        <v>29</v>
      </c>
      <c r="DA1645" s="33" t="s">
        <v>85</v>
      </c>
    </row>
    <row r="1646" spans="1:105" x14ac:dyDescent="0.25">
      <c r="A1646">
        <v>1645</v>
      </c>
      <c r="B1646">
        <v>105</v>
      </c>
      <c r="C1646" s="24" t="s">
        <v>4298</v>
      </c>
      <c r="D1646" s="12">
        <v>7</v>
      </c>
      <c r="E1646" s="13">
        <v>0.2</v>
      </c>
      <c r="F1646" s="7">
        <f t="shared" si="285"/>
        <v>35</v>
      </c>
      <c r="G1646" s="7">
        <f t="shared" si="279"/>
        <v>6.8</v>
      </c>
      <c r="H1646" s="15">
        <f t="shared" si="280"/>
        <v>7.2</v>
      </c>
      <c r="I1646" s="11">
        <f>IFERROR(F1646/SQRT(F1646^2+U1646), "X")</f>
        <v>0.23355661638635691</v>
      </c>
      <c r="J1646" s="32">
        <f>IFERROR(SQRT((1-I1646^2)/U1646), "X")</f>
        <v>6.67304618246734E-3</v>
      </c>
      <c r="K1646" s="32">
        <f t="shared" si="281"/>
        <v>149.85659811966906</v>
      </c>
      <c r="L1646" s="8">
        <v>1</v>
      </c>
      <c r="M1646" s="9">
        <v>0</v>
      </c>
      <c r="N1646" s="8">
        <v>0</v>
      </c>
      <c r="O1646" s="9">
        <v>0</v>
      </c>
      <c r="P1646" s="9">
        <v>1</v>
      </c>
      <c r="Q1646" s="9">
        <v>0</v>
      </c>
      <c r="R1646" s="9">
        <v>0</v>
      </c>
      <c r="S1646" s="8">
        <v>21241</v>
      </c>
      <c r="T1646" s="9">
        <v>8</v>
      </c>
      <c r="U1646" s="9">
        <f t="shared" si="282"/>
        <v>21232</v>
      </c>
      <c r="V1646" s="9">
        <f>COUNTIF(B:B,B1646)</f>
        <v>12</v>
      </c>
      <c r="W1646" s="7">
        <v>9.65</v>
      </c>
      <c r="X1646" s="7">
        <f>BM1646-W1646-6</f>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286">1*(1-$AN1646)/4</f>
        <v>0.21762500000000001</v>
      </c>
      <c r="AL1646" s="32">
        <f t="shared" si="286"/>
        <v>0.21762500000000001</v>
      </c>
      <c r="AM1646" s="32">
        <f t="shared" ref="AM1646:AM1657" si="287">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v>0</v>
      </c>
      <c r="BU1646" s="17">
        <v>0</v>
      </c>
      <c r="BV1646">
        <v>0</v>
      </c>
      <c r="BW1646">
        <v>0</v>
      </c>
      <c r="BX1646">
        <v>1</v>
      </c>
      <c r="BY1646" s="17">
        <v>0</v>
      </c>
      <c r="BZ1646">
        <v>0</v>
      </c>
      <c r="CA1646">
        <v>0</v>
      </c>
      <c r="CB1646">
        <v>0</v>
      </c>
      <c r="CC1646">
        <v>0</v>
      </c>
      <c r="CD1646" s="17">
        <v>0</v>
      </c>
      <c r="CE1646">
        <v>0</v>
      </c>
      <c r="CF1646">
        <v>0</v>
      </c>
      <c r="CG1646">
        <v>1</v>
      </c>
      <c r="CH1646">
        <v>1</v>
      </c>
      <c r="CI1646">
        <v>0</v>
      </c>
      <c r="CJ1646">
        <v>0</v>
      </c>
      <c r="CK1646">
        <v>0</v>
      </c>
      <c r="CL1646">
        <v>0</v>
      </c>
      <c r="CM1646">
        <v>0</v>
      </c>
      <c r="CN1646">
        <v>0</v>
      </c>
      <c r="CO1646">
        <v>1</v>
      </c>
      <c r="CP1646" s="17">
        <v>0</v>
      </c>
      <c r="CQ1646">
        <v>3.0070000000000001</v>
      </c>
      <c r="CR1646">
        <v>188</v>
      </c>
      <c r="CS1646">
        <v>1</v>
      </c>
      <c r="CT1646">
        <v>0</v>
      </c>
      <c r="CU1646">
        <v>22</v>
      </c>
      <c r="DA1646" s="33" t="s">
        <v>85</v>
      </c>
    </row>
    <row r="1647" spans="1:105" x14ac:dyDescent="0.25">
      <c r="A1647">
        <v>1646</v>
      </c>
      <c r="B1647">
        <v>105</v>
      </c>
      <c r="C1647" s="24" t="s">
        <v>4298</v>
      </c>
      <c r="D1647" s="12">
        <v>7</v>
      </c>
      <c r="E1647" s="13">
        <v>0.2</v>
      </c>
      <c r="F1647" s="7">
        <f t="shared" si="285"/>
        <v>35</v>
      </c>
      <c r="G1647" s="7">
        <f t="shared" si="279"/>
        <v>6.8</v>
      </c>
      <c r="H1647" s="15">
        <f t="shared" si="280"/>
        <v>7.2</v>
      </c>
      <c r="I1647" s="11">
        <f>IFERROR(F1647/SQRT(F1647^2+U1647), "X")</f>
        <v>0.23355661638635691</v>
      </c>
      <c r="J1647" s="32">
        <f>IFERROR(SQRT((1-I1647^2)/U1647), "X")</f>
        <v>6.67304618246734E-3</v>
      </c>
      <c r="K1647" s="32">
        <f t="shared" si="281"/>
        <v>149.85659811966906</v>
      </c>
      <c r="L1647" s="8">
        <v>1</v>
      </c>
      <c r="M1647" s="9">
        <v>0</v>
      </c>
      <c r="N1647" s="8">
        <v>0</v>
      </c>
      <c r="O1647" s="9">
        <v>0</v>
      </c>
      <c r="P1647" s="9">
        <v>1</v>
      </c>
      <c r="Q1647" s="9">
        <v>0</v>
      </c>
      <c r="R1647" s="9">
        <v>0</v>
      </c>
      <c r="S1647" s="8">
        <v>21241</v>
      </c>
      <c r="T1647" s="9">
        <v>8</v>
      </c>
      <c r="U1647" s="9">
        <f t="shared" si="282"/>
        <v>21232</v>
      </c>
      <c r="V1647" s="9">
        <f>COUNTIF(B:B,B1647)</f>
        <v>12</v>
      </c>
      <c r="W1647" s="7">
        <v>9.65</v>
      </c>
      <c r="X1647" s="7">
        <f>BM1647-W1647-6</f>
        <v>26.4</v>
      </c>
      <c r="Y1647" s="9">
        <v>1</v>
      </c>
      <c r="Z1647" s="9">
        <v>0</v>
      </c>
      <c r="AA1647" s="9">
        <v>0</v>
      </c>
      <c r="AB1647" s="9">
        <v>0</v>
      </c>
      <c r="AC1647" s="9">
        <v>0</v>
      </c>
      <c r="AD1647" s="29">
        <v>1</v>
      </c>
      <c r="AE1647" s="9">
        <v>0</v>
      </c>
      <c r="AF1647" s="9">
        <v>1</v>
      </c>
      <c r="AG1647" s="29">
        <v>0</v>
      </c>
      <c r="AH1647" s="9">
        <v>1</v>
      </c>
      <c r="AI1647" s="29">
        <v>0</v>
      </c>
      <c r="AJ1647" s="20">
        <v>1971</v>
      </c>
      <c r="AK1647" s="32">
        <f t="shared" si="286"/>
        <v>0.21762500000000001</v>
      </c>
      <c r="AL1647" s="32">
        <f t="shared" si="286"/>
        <v>0.21762500000000001</v>
      </c>
      <c r="AM1647" s="32">
        <f t="shared" si="287"/>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v>0</v>
      </c>
      <c r="BU1647" s="17">
        <v>0</v>
      </c>
      <c r="BV1647">
        <v>0</v>
      </c>
      <c r="BW1647">
        <v>0</v>
      </c>
      <c r="BX1647">
        <v>1</v>
      </c>
      <c r="BY1647" s="17">
        <v>0</v>
      </c>
      <c r="BZ1647">
        <v>0</v>
      </c>
      <c r="CA1647">
        <v>0</v>
      </c>
      <c r="CB1647">
        <v>0</v>
      </c>
      <c r="CC1647">
        <v>0</v>
      </c>
      <c r="CD1647" s="17">
        <v>0</v>
      </c>
      <c r="CE1647">
        <v>0</v>
      </c>
      <c r="CF1647">
        <v>0</v>
      </c>
      <c r="CG1647">
        <v>1</v>
      </c>
      <c r="CH1647">
        <v>1</v>
      </c>
      <c r="CI1647">
        <v>0</v>
      </c>
      <c r="CJ1647">
        <v>0</v>
      </c>
      <c r="CK1647">
        <v>0</v>
      </c>
      <c r="CL1647">
        <v>0</v>
      </c>
      <c r="CM1647">
        <v>0</v>
      </c>
      <c r="CN1647">
        <v>0</v>
      </c>
      <c r="CO1647">
        <v>1</v>
      </c>
      <c r="CP1647" s="17">
        <v>0</v>
      </c>
      <c r="CQ1647">
        <v>3.0070000000000001</v>
      </c>
      <c r="CR1647">
        <v>188</v>
      </c>
      <c r="CS1647">
        <v>1</v>
      </c>
      <c r="CT1647">
        <v>0</v>
      </c>
      <c r="CU1647">
        <v>22</v>
      </c>
      <c r="DA1647" s="33" t="s">
        <v>85</v>
      </c>
    </row>
    <row r="1648" spans="1:105" x14ac:dyDescent="0.25">
      <c r="A1648">
        <v>1647</v>
      </c>
      <c r="B1648">
        <v>105</v>
      </c>
      <c r="C1648" s="24" t="s">
        <v>4298</v>
      </c>
      <c r="D1648" s="12">
        <v>7</v>
      </c>
      <c r="E1648" s="13">
        <v>0.2</v>
      </c>
      <c r="F1648" s="7">
        <f t="shared" si="285"/>
        <v>35</v>
      </c>
      <c r="G1648" s="7">
        <f t="shared" si="279"/>
        <v>6.8</v>
      </c>
      <c r="H1648" s="15">
        <f t="shared" si="280"/>
        <v>7.2</v>
      </c>
      <c r="I1648" s="11">
        <f>IFERROR(F1648/SQRT(F1648^2+U1648), "X")</f>
        <v>0.23358262115371911</v>
      </c>
      <c r="J1648" s="32">
        <f>IFERROR(SQRT((1-I1648^2)/U1648), "X")</f>
        <v>6.6737891758205459E-3</v>
      </c>
      <c r="K1648" s="32">
        <f t="shared" si="281"/>
        <v>149.8399145755229</v>
      </c>
      <c r="L1648" s="8">
        <v>1</v>
      </c>
      <c r="M1648" s="9">
        <v>0</v>
      </c>
      <c r="N1648" s="8">
        <v>0</v>
      </c>
      <c r="O1648" s="9">
        <v>0</v>
      </c>
      <c r="P1648" s="9">
        <v>1</v>
      </c>
      <c r="Q1648" s="9">
        <v>0</v>
      </c>
      <c r="R1648" s="9">
        <v>0</v>
      </c>
      <c r="S1648" s="8">
        <v>21241</v>
      </c>
      <c r="T1648" s="9">
        <v>13</v>
      </c>
      <c r="U1648" s="9">
        <f t="shared" si="282"/>
        <v>21227</v>
      </c>
      <c r="V1648" s="9">
        <f>COUNTIF(B:B,B1648)</f>
        <v>12</v>
      </c>
      <c r="W1648" s="7">
        <v>9.65</v>
      </c>
      <c r="X1648" s="7">
        <f>BM1648-W1648-6</f>
        <v>26.4</v>
      </c>
      <c r="Y1648" s="9">
        <v>1</v>
      </c>
      <c r="Z1648" s="9">
        <v>0</v>
      </c>
      <c r="AA1648" s="9">
        <v>0</v>
      </c>
      <c r="AB1648" s="9">
        <v>0</v>
      </c>
      <c r="AC1648" s="9">
        <v>0</v>
      </c>
      <c r="AD1648" s="29">
        <v>1</v>
      </c>
      <c r="AE1648" s="9">
        <v>0</v>
      </c>
      <c r="AF1648" s="9">
        <v>1</v>
      </c>
      <c r="AG1648" s="29">
        <v>0</v>
      </c>
      <c r="AH1648" s="9">
        <v>1</v>
      </c>
      <c r="AI1648" s="29">
        <v>0</v>
      </c>
      <c r="AJ1648" s="20">
        <v>1971</v>
      </c>
      <c r="AK1648" s="32">
        <f t="shared" si="286"/>
        <v>0.21762500000000001</v>
      </c>
      <c r="AL1648" s="32">
        <f t="shared" si="286"/>
        <v>0.21762500000000001</v>
      </c>
      <c r="AM1648" s="32">
        <f t="shared" si="287"/>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v>0</v>
      </c>
      <c r="BU1648" s="17">
        <v>0</v>
      </c>
      <c r="BV1648">
        <v>0</v>
      </c>
      <c r="BW1648">
        <v>0</v>
      </c>
      <c r="BX1648">
        <v>1</v>
      </c>
      <c r="BY1648" s="17">
        <v>0</v>
      </c>
      <c r="BZ1648">
        <v>0</v>
      </c>
      <c r="CA1648">
        <v>0</v>
      </c>
      <c r="CB1648">
        <v>0</v>
      </c>
      <c r="CC1648">
        <v>0</v>
      </c>
      <c r="CD1648" s="17">
        <v>0</v>
      </c>
      <c r="CE1648">
        <v>0</v>
      </c>
      <c r="CF1648">
        <v>0</v>
      </c>
      <c r="CG1648">
        <v>1</v>
      </c>
      <c r="CH1648">
        <v>1</v>
      </c>
      <c r="CI1648">
        <v>0</v>
      </c>
      <c r="CJ1648">
        <v>0</v>
      </c>
      <c r="CK1648">
        <v>0</v>
      </c>
      <c r="CL1648">
        <v>0</v>
      </c>
      <c r="CM1648">
        <v>0</v>
      </c>
      <c r="CN1648">
        <v>0</v>
      </c>
      <c r="CO1648">
        <v>1</v>
      </c>
      <c r="CP1648" s="17">
        <v>0</v>
      </c>
      <c r="CQ1648">
        <v>3.0070000000000001</v>
      </c>
      <c r="CR1648">
        <v>188</v>
      </c>
      <c r="CS1648">
        <v>1</v>
      </c>
      <c r="CT1648">
        <v>0</v>
      </c>
      <c r="CU1648">
        <v>22</v>
      </c>
      <c r="DA1648" s="33" t="s">
        <v>85</v>
      </c>
    </row>
    <row r="1649" spans="1:105" x14ac:dyDescent="0.25">
      <c r="A1649">
        <v>1648</v>
      </c>
      <c r="B1649">
        <v>105</v>
      </c>
      <c r="C1649" s="24" t="s">
        <v>4298</v>
      </c>
      <c r="D1649" s="12">
        <v>6.2</v>
      </c>
      <c r="E1649" s="13">
        <v>0.1</v>
      </c>
      <c r="F1649" s="7">
        <f t="shared" si="285"/>
        <v>62</v>
      </c>
      <c r="G1649" s="7">
        <f t="shared" si="279"/>
        <v>6.1000000000000005</v>
      </c>
      <c r="H1649" s="15">
        <f t="shared" si="280"/>
        <v>6.3</v>
      </c>
      <c r="I1649" s="11">
        <f>IFERROR(F1649/SQRT(F1649^2+U1649), "X")</f>
        <v>0.39152775927346917</v>
      </c>
      <c r="J1649" s="32">
        <f>IFERROR(SQRT((1-I1649^2)/U1649), "X")</f>
        <v>6.314963859249503E-3</v>
      </c>
      <c r="K1649" s="32">
        <f t="shared" si="281"/>
        <v>158.35403373454054</v>
      </c>
      <c r="L1649" s="8">
        <v>1</v>
      </c>
      <c r="M1649" s="9">
        <v>0</v>
      </c>
      <c r="N1649" s="8">
        <v>0</v>
      </c>
      <c r="O1649" s="9">
        <v>0</v>
      </c>
      <c r="P1649" s="9">
        <v>1</v>
      </c>
      <c r="Q1649" s="9">
        <v>0</v>
      </c>
      <c r="R1649" s="9">
        <v>0</v>
      </c>
      <c r="S1649" s="8">
        <v>21241</v>
      </c>
      <c r="T1649" s="9">
        <v>8</v>
      </c>
      <c r="U1649" s="9">
        <f t="shared" si="282"/>
        <v>21232</v>
      </c>
      <c r="V1649" s="9">
        <f>COUNTIF(B:B,B1649)</f>
        <v>12</v>
      </c>
      <c r="W1649" s="7">
        <v>9.65</v>
      </c>
      <c r="X1649" s="7">
        <f>BM1649-W1649-6</f>
        <v>26.4</v>
      </c>
      <c r="Y1649" s="9">
        <v>1</v>
      </c>
      <c r="Z1649" s="9">
        <v>0</v>
      </c>
      <c r="AA1649" s="9">
        <v>0</v>
      </c>
      <c r="AB1649" s="9">
        <v>0</v>
      </c>
      <c r="AC1649" s="9">
        <v>0</v>
      </c>
      <c r="AD1649" s="29">
        <v>1</v>
      </c>
      <c r="AE1649" s="9">
        <v>0</v>
      </c>
      <c r="AF1649" s="9">
        <v>1</v>
      </c>
      <c r="AG1649" s="29">
        <v>0</v>
      </c>
      <c r="AH1649" s="9">
        <v>1</v>
      </c>
      <c r="AI1649" s="29">
        <v>0</v>
      </c>
      <c r="AJ1649" s="20">
        <v>1971</v>
      </c>
      <c r="AK1649" s="32">
        <f t="shared" si="286"/>
        <v>0.21762500000000001</v>
      </c>
      <c r="AL1649" s="32">
        <f t="shared" si="286"/>
        <v>0.21762500000000001</v>
      </c>
      <c r="AM1649" s="32">
        <f t="shared" si="287"/>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v>0</v>
      </c>
      <c r="BU1649" s="17">
        <v>0</v>
      </c>
      <c r="BV1649">
        <v>0</v>
      </c>
      <c r="BW1649">
        <v>0</v>
      </c>
      <c r="BX1649">
        <v>1</v>
      </c>
      <c r="BY1649" s="17">
        <v>0</v>
      </c>
      <c r="BZ1649">
        <v>0</v>
      </c>
      <c r="CA1649">
        <v>0</v>
      </c>
      <c r="CB1649">
        <v>0</v>
      </c>
      <c r="CC1649">
        <v>0</v>
      </c>
      <c r="CD1649" s="17">
        <v>0</v>
      </c>
      <c r="CE1649">
        <v>1</v>
      </c>
      <c r="CF1649">
        <v>1</v>
      </c>
      <c r="CG1649">
        <v>0</v>
      </c>
      <c r="CH1649">
        <v>0</v>
      </c>
      <c r="CI1649">
        <v>0</v>
      </c>
      <c r="CJ1649">
        <v>0</v>
      </c>
      <c r="CK1649">
        <v>0</v>
      </c>
      <c r="CL1649">
        <v>0</v>
      </c>
      <c r="CM1649">
        <v>0</v>
      </c>
      <c r="CN1649">
        <v>0</v>
      </c>
      <c r="CO1649">
        <v>1</v>
      </c>
      <c r="CP1649" s="17">
        <v>0</v>
      </c>
      <c r="CQ1649">
        <v>3.0070000000000001</v>
      </c>
      <c r="CR1649">
        <v>188</v>
      </c>
      <c r="CS1649">
        <v>1</v>
      </c>
      <c r="CT1649">
        <v>0</v>
      </c>
      <c r="CU1649">
        <v>22</v>
      </c>
      <c r="DA1649" s="33" t="s">
        <v>85</v>
      </c>
    </row>
    <row r="1650" spans="1:105" x14ac:dyDescent="0.25">
      <c r="A1650">
        <v>1649</v>
      </c>
      <c r="B1650">
        <v>105</v>
      </c>
      <c r="C1650" s="24" t="s">
        <v>4298</v>
      </c>
      <c r="D1650" s="12">
        <v>6.2</v>
      </c>
      <c r="E1650" s="13">
        <v>0.1</v>
      </c>
      <c r="F1650" s="7">
        <f t="shared" si="285"/>
        <v>62</v>
      </c>
      <c r="G1650" s="7">
        <f t="shared" si="279"/>
        <v>6.1000000000000005</v>
      </c>
      <c r="H1650" s="15">
        <f t="shared" si="280"/>
        <v>6.3</v>
      </c>
      <c r="I1650" s="11">
        <f>IFERROR(F1650/SQRT(F1650^2+U1650), "X")</f>
        <v>0.39152775927346917</v>
      </c>
      <c r="J1650" s="32">
        <f>IFERROR(SQRT((1-I1650^2)/U1650), "X")</f>
        <v>6.314963859249503E-3</v>
      </c>
      <c r="K1650" s="32">
        <f t="shared" si="281"/>
        <v>158.35403373454054</v>
      </c>
      <c r="L1650" s="8">
        <v>1</v>
      </c>
      <c r="M1650" s="9">
        <v>0</v>
      </c>
      <c r="N1650" s="8">
        <v>0</v>
      </c>
      <c r="O1650" s="9">
        <v>0</v>
      </c>
      <c r="P1650" s="9">
        <v>1</v>
      </c>
      <c r="Q1650" s="9">
        <v>0</v>
      </c>
      <c r="R1650" s="9">
        <v>0</v>
      </c>
      <c r="S1650" s="8">
        <v>21241</v>
      </c>
      <c r="T1650" s="9">
        <v>8</v>
      </c>
      <c r="U1650" s="9">
        <f t="shared" si="282"/>
        <v>21232</v>
      </c>
      <c r="V1650" s="9">
        <f>COUNTIF(B:B,B1650)</f>
        <v>12</v>
      </c>
      <c r="W1650" s="7">
        <v>9.65</v>
      </c>
      <c r="X1650" s="7">
        <f>BM1650-W1650-6</f>
        <v>26.4</v>
      </c>
      <c r="Y1650" s="9">
        <v>1</v>
      </c>
      <c r="Z1650" s="9">
        <v>0</v>
      </c>
      <c r="AA1650" s="9">
        <v>0</v>
      </c>
      <c r="AB1650" s="9">
        <v>0</v>
      </c>
      <c r="AC1650" s="9">
        <v>0</v>
      </c>
      <c r="AD1650" s="29">
        <v>1</v>
      </c>
      <c r="AE1650" s="9">
        <v>0</v>
      </c>
      <c r="AF1650" s="9">
        <v>1</v>
      </c>
      <c r="AG1650" s="29">
        <v>0</v>
      </c>
      <c r="AH1650" s="9">
        <v>1</v>
      </c>
      <c r="AI1650" s="29">
        <v>0</v>
      </c>
      <c r="AJ1650" s="20">
        <v>1971</v>
      </c>
      <c r="AK1650" s="32">
        <f t="shared" si="286"/>
        <v>0.21762500000000001</v>
      </c>
      <c r="AL1650" s="32">
        <f t="shared" si="286"/>
        <v>0.21762500000000001</v>
      </c>
      <c r="AM1650" s="32">
        <f t="shared" si="287"/>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v>0</v>
      </c>
      <c r="BU1650" s="17">
        <v>0</v>
      </c>
      <c r="BV1650">
        <v>0</v>
      </c>
      <c r="BW1650">
        <v>0</v>
      </c>
      <c r="BX1650">
        <v>1</v>
      </c>
      <c r="BY1650" s="17">
        <v>0</v>
      </c>
      <c r="BZ1650">
        <v>0</v>
      </c>
      <c r="CA1650">
        <v>0</v>
      </c>
      <c r="CB1650">
        <v>0</v>
      </c>
      <c r="CC1650">
        <v>0</v>
      </c>
      <c r="CD1650" s="17">
        <v>0</v>
      </c>
      <c r="CE1650">
        <v>1</v>
      </c>
      <c r="CF1650">
        <v>1</v>
      </c>
      <c r="CG1650">
        <v>0</v>
      </c>
      <c r="CH1650">
        <v>0</v>
      </c>
      <c r="CI1650">
        <v>0</v>
      </c>
      <c r="CJ1650">
        <v>0</v>
      </c>
      <c r="CK1650">
        <v>0</v>
      </c>
      <c r="CL1650">
        <v>0</v>
      </c>
      <c r="CM1650">
        <v>0</v>
      </c>
      <c r="CN1650">
        <v>0</v>
      </c>
      <c r="CO1650">
        <v>1</v>
      </c>
      <c r="CP1650" s="17">
        <v>0</v>
      </c>
      <c r="CQ1650">
        <v>3.0070000000000001</v>
      </c>
      <c r="CR1650">
        <v>188</v>
      </c>
      <c r="CS1650">
        <v>1</v>
      </c>
      <c r="CT1650">
        <v>0</v>
      </c>
      <c r="CU1650">
        <v>22</v>
      </c>
      <c r="DA1650" s="33" t="s">
        <v>85</v>
      </c>
    </row>
    <row r="1651" spans="1:105" x14ac:dyDescent="0.25">
      <c r="A1651">
        <v>1650</v>
      </c>
      <c r="B1651">
        <v>105</v>
      </c>
      <c r="C1651" s="24" t="s">
        <v>4298</v>
      </c>
      <c r="D1651" s="12">
        <v>6.2</v>
      </c>
      <c r="E1651" s="13">
        <v>0.1</v>
      </c>
      <c r="F1651" s="7">
        <f t="shared" si="285"/>
        <v>62</v>
      </c>
      <c r="G1651" s="7">
        <f t="shared" si="279"/>
        <v>6.1000000000000005</v>
      </c>
      <c r="H1651" s="15">
        <f t="shared" si="280"/>
        <v>6.3</v>
      </c>
      <c r="I1651" s="11">
        <f>IFERROR(F1651/SQRT(F1651^2+U1651), "X")</f>
        <v>0.3915667992240367</v>
      </c>
      <c r="J1651" s="32">
        <f>IFERROR(SQRT((1-I1651^2)/U1651), "X")</f>
        <v>6.3155935358715594E-3</v>
      </c>
      <c r="K1651" s="32">
        <f t="shared" si="281"/>
        <v>158.33824553783586</v>
      </c>
      <c r="L1651" s="8">
        <v>1</v>
      </c>
      <c r="M1651" s="9">
        <v>0</v>
      </c>
      <c r="N1651" s="8">
        <v>0</v>
      </c>
      <c r="O1651" s="9">
        <v>0</v>
      </c>
      <c r="P1651" s="9">
        <v>1</v>
      </c>
      <c r="Q1651" s="9">
        <v>0</v>
      </c>
      <c r="R1651" s="9">
        <v>0</v>
      </c>
      <c r="S1651" s="8">
        <v>21241</v>
      </c>
      <c r="T1651" s="9">
        <v>13</v>
      </c>
      <c r="U1651" s="9">
        <f t="shared" si="282"/>
        <v>21227</v>
      </c>
      <c r="V1651" s="9">
        <f>COUNTIF(B:B,B1651)</f>
        <v>12</v>
      </c>
      <c r="W1651" s="7">
        <v>9.65</v>
      </c>
      <c r="X1651" s="7">
        <f>BM1651-W1651-6</f>
        <v>26.4</v>
      </c>
      <c r="Y1651" s="9">
        <v>1</v>
      </c>
      <c r="Z1651" s="9">
        <v>0</v>
      </c>
      <c r="AA1651" s="9">
        <v>0</v>
      </c>
      <c r="AB1651" s="9">
        <v>0</v>
      </c>
      <c r="AC1651" s="9">
        <v>0</v>
      </c>
      <c r="AD1651" s="29">
        <v>1</v>
      </c>
      <c r="AE1651" s="9">
        <v>0</v>
      </c>
      <c r="AF1651" s="9">
        <v>1</v>
      </c>
      <c r="AG1651" s="29">
        <v>0</v>
      </c>
      <c r="AH1651" s="9">
        <v>1</v>
      </c>
      <c r="AI1651" s="29">
        <v>0</v>
      </c>
      <c r="AJ1651" s="20">
        <v>1971</v>
      </c>
      <c r="AK1651" s="32">
        <f t="shared" si="286"/>
        <v>0.21762500000000001</v>
      </c>
      <c r="AL1651" s="32">
        <f t="shared" si="286"/>
        <v>0.21762500000000001</v>
      </c>
      <c r="AM1651" s="32">
        <f t="shared" si="287"/>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v>0</v>
      </c>
      <c r="BU1651" s="17">
        <v>0</v>
      </c>
      <c r="BV1651">
        <v>0</v>
      </c>
      <c r="BW1651">
        <v>0</v>
      </c>
      <c r="BX1651">
        <v>1</v>
      </c>
      <c r="BY1651" s="17">
        <v>0</v>
      </c>
      <c r="BZ1651">
        <v>0</v>
      </c>
      <c r="CA1651">
        <v>0</v>
      </c>
      <c r="CB1651">
        <v>0</v>
      </c>
      <c r="CC1651">
        <v>0</v>
      </c>
      <c r="CD1651" s="17">
        <v>0</v>
      </c>
      <c r="CE1651">
        <v>1</v>
      </c>
      <c r="CF1651">
        <v>1</v>
      </c>
      <c r="CG1651">
        <v>0</v>
      </c>
      <c r="CH1651">
        <v>0</v>
      </c>
      <c r="CI1651">
        <v>0</v>
      </c>
      <c r="CJ1651">
        <v>0</v>
      </c>
      <c r="CK1651">
        <v>0</v>
      </c>
      <c r="CL1651">
        <v>0</v>
      </c>
      <c r="CM1651">
        <v>0</v>
      </c>
      <c r="CN1651">
        <v>0</v>
      </c>
      <c r="CO1651">
        <v>1</v>
      </c>
      <c r="CP1651" s="17">
        <v>0</v>
      </c>
      <c r="CQ1651">
        <v>3.0070000000000001</v>
      </c>
      <c r="CR1651">
        <v>188</v>
      </c>
      <c r="CS1651">
        <v>1</v>
      </c>
      <c r="CT1651">
        <v>0</v>
      </c>
      <c r="CU1651">
        <v>22</v>
      </c>
      <c r="DA1651" s="33" t="s">
        <v>85</v>
      </c>
    </row>
    <row r="1652" spans="1:105" x14ac:dyDescent="0.25">
      <c r="A1652">
        <v>1651</v>
      </c>
      <c r="B1652">
        <v>105</v>
      </c>
      <c r="C1652" s="24" t="s">
        <v>4298</v>
      </c>
      <c r="D1652" s="12">
        <v>6.5</v>
      </c>
      <c r="E1652" s="13">
        <v>0.3</v>
      </c>
      <c r="F1652" s="7">
        <f t="shared" si="285"/>
        <v>21.666666666666668</v>
      </c>
      <c r="G1652" s="7">
        <f t="shared" si="279"/>
        <v>6.2</v>
      </c>
      <c r="H1652" s="15">
        <f t="shared" si="280"/>
        <v>6.8</v>
      </c>
      <c r="I1652" s="11">
        <f>IFERROR(F1652/SQRT(F1652^2+U1652), "X")</f>
        <v>0.35806830255561106</v>
      </c>
      <c r="J1652" s="32">
        <f>IFERROR(SQRT((1-I1652^2)/U1652), "X")</f>
        <v>1.6526229348720507E-2</v>
      </c>
      <c r="K1652" s="32">
        <f t="shared" si="281"/>
        <v>60.509870636487442</v>
      </c>
      <c r="L1652" s="8">
        <v>1</v>
      </c>
      <c r="M1652" s="9">
        <v>0</v>
      </c>
      <c r="N1652" s="8">
        <v>0</v>
      </c>
      <c r="O1652" s="9">
        <v>0</v>
      </c>
      <c r="P1652" s="9">
        <v>1</v>
      </c>
      <c r="Q1652" s="9">
        <v>0</v>
      </c>
      <c r="R1652" s="9">
        <v>0</v>
      </c>
      <c r="S1652" s="8">
        <v>3196</v>
      </c>
      <c r="T1652" s="9">
        <v>3</v>
      </c>
      <c r="U1652" s="9">
        <f t="shared" si="282"/>
        <v>3192</v>
      </c>
      <c r="V1652" s="9">
        <f>COUNTIF(B:B,B1652)</f>
        <v>12</v>
      </c>
      <c r="W1652" s="7">
        <v>10.55</v>
      </c>
      <c r="X1652" s="7">
        <f>BM1652-W1652-6</f>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286"/>
        <v>0.21287500000000001</v>
      </c>
      <c r="AL1652" s="32">
        <f t="shared" si="286"/>
        <v>0.21287500000000001</v>
      </c>
      <c r="AM1652" s="32">
        <f t="shared" si="287"/>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v>0</v>
      </c>
      <c r="BU1652" s="17">
        <v>0</v>
      </c>
      <c r="BV1652">
        <v>0</v>
      </c>
      <c r="BW1652">
        <v>0</v>
      </c>
      <c r="BX1652">
        <v>1</v>
      </c>
      <c r="BY1652" s="17">
        <v>0</v>
      </c>
      <c r="BZ1652">
        <v>0</v>
      </c>
      <c r="CA1652">
        <v>0</v>
      </c>
      <c r="CB1652">
        <v>0</v>
      </c>
      <c r="CC1652">
        <v>0</v>
      </c>
      <c r="CD1652" s="17">
        <v>0</v>
      </c>
      <c r="CE1652">
        <v>0</v>
      </c>
      <c r="CF1652">
        <v>0</v>
      </c>
      <c r="CG1652">
        <v>1</v>
      </c>
      <c r="CH1652">
        <v>1</v>
      </c>
      <c r="CI1652">
        <v>0</v>
      </c>
      <c r="CJ1652">
        <v>0</v>
      </c>
      <c r="CK1652">
        <v>0</v>
      </c>
      <c r="CL1652">
        <v>0</v>
      </c>
      <c r="CM1652">
        <v>0</v>
      </c>
      <c r="CN1652">
        <v>0</v>
      </c>
      <c r="CO1652">
        <v>1</v>
      </c>
      <c r="CP1652" s="17">
        <v>0</v>
      </c>
      <c r="CQ1652">
        <v>3.0070000000000001</v>
      </c>
      <c r="CR1652">
        <v>188</v>
      </c>
      <c r="CS1652">
        <v>1</v>
      </c>
      <c r="CT1652">
        <v>0</v>
      </c>
      <c r="CU1652">
        <v>22</v>
      </c>
      <c r="DA1652" s="33" t="s">
        <v>85</v>
      </c>
    </row>
    <row r="1653" spans="1:105" x14ac:dyDescent="0.25">
      <c r="A1653">
        <v>1652</v>
      </c>
      <c r="B1653">
        <v>105</v>
      </c>
      <c r="C1653" s="24" t="s">
        <v>4298</v>
      </c>
      <c r="D1653" s="12">
        <v>14</v>
      </c>
      <c r="E1653" s="13">
        <v>9.1</v>
      </c>
      <c r="F1653" s="7">
        <f t="shared" si="285"/>
        <v>1.5384615384615385</v>
      </c>
      <c r="G1653" s="7">
        <f t="shared" si="279"/>
        <v>4.9000000000000004</v>
      </c>
      <c r="H1653" s="15">
        <f t="shared" si="280"/>
        <v>23.1</v>
      </c>
      <c r="I1653" s="11">
        <f>IFERROR(F1653/SQRT(F1653^2+U1653), "X")</f>
        <v>2.7224645670160603E-2</v>
      </c>
      <c r="J1653" s="32">
        <f>IFERROR(SQRT((1-I1653^2)/U1653), "X")</f>
        <v>1.769601968560439E-2</v>
      </c>
      <c r="K1653" s="32">
        <f t="shared" si="281"/>
        <v>56.509882887025398</v>
      </c>
      <c r="L1653" s="8">
        <v>1</v>
      </c>
      <c r="M1653" s="9">
        <v>0</v>
      </c>
      <c r="N1653" s="8">
        <v>0</v>
      </c>
      <c r="O1653" s="9">
        <v>0</v>
      </c>
      <c r="P1653" s="9">
        <v>1</v>
      </c>
      <c r="Q1653" s="9">
        <v>0</v>
      </c>
      <c r="R1653" s="9">
        <v>0</v>
      </c>
      <c r="S1653" s="8">
        <v>3196</v>
      </c>
      <c r="T1653" s="9">
        <v>4</v>
      </c>
      <c r="U1653" s="9">
        <f t="shared" si="282"/>
        <v>3191</v>
      </c>
      <c r="V1653" s="9">
        <f>COUNTIF(B:B,B1653)</f>
        <v>12</v>
      </c>
      <c r="W1653" s="7">
        <v>10.55</v>
      </c>
      <c r="X1653" s="7">
        <f>BM1653-W1653-6</f>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286"/>
        <v>0.21287500000000001</v>
      </c>
      <c r="AL1653" s="32">
        <f t="shared" si="286"/>
        <v>0.21287500000000001</v>
      </c>
      <c r="AM1653" s="32">
        <f t="shared" si="287"/>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v>0</v>
      </c>
      <c r="BU1653" s="17">
        <v>1</v>
      </c>
      <c r="BV1653">
        <v>0</v>
      </c>
      <c r="BW1653">
        <v>0</v>
      </c>
      <c r="BX1653">
        <v>1</v>
      </c>
      <c r="BY1653" s="17">
        <v>0</v>
      </c>
      <c r="BZ1653">
        <v>1</v>
      </c>
      <c r="CA1653">
        <v>0</v>
      </c>
      <c r="CB1653">
        <v>0</v>
      </c>
      <c r="CC1653">
        <v>0</v>
      </c>
      <c r="CD1653" s="17">
        <v>0</v>
      </c>
      <c r="CE1653">
        <v>0</v>
      </c>
      <c r="CF1653">
        <v>0</v>
      </c>
      <c r="CG1653">
        <v>1</v>
      </c>
      <c r="CH1653">
        <v>1</v>
      </c>
      <c r="CI1653">
        <v>0</v>
      </c>
      <c r="CJ1653">
        <v>0</v>
      </c>
      <c r="CK1653">
        <v>0</v>
      </c>
      <c r="CL1653">
        <v>0</v>
      </c>
      <c r="CM1653">
        <v>0</v>
      </c>
      <c r="CN1653">
        <v>0</v>
      </c>
      <c r="CO1653">
        <v>1</v>
      </c>
      <c r="CP1653" s="17">
        <v>0</v>
      </c>
      <c r="CQ1653">
        <v>3.0070000000000001</v>
      </c>
      <c r="CR1653">
        <v>188</v>
      </c>
      <c r="CS1653">
        <v>1</v>
      </c>
      <c r="CT1653">
        <v>0</v>
      </c>
      <c r="CU1653">
        <v>22</v>
      </c>
      <c r="DA1653" s="33" t="s">
        <v>85</v>
      </c>
    </row>
    <row r="1654" spans="1:105" x14ac:dyDescent="0.25">
      <c r="A1654">
        <v>1653</v>
      </c>
      <c r="B1654">
        <v>105</v>
      </c>
      <c r="C1654" s="24" t="s">
        <v>4298</v>
      </c>
      <c r="D1654" s="12">
        <v>15.1</v>
      </c>
      <c r="E1654" s="13">
        <v>3.6</v>
      </c>
      <c r="F1654" s="7">
        <f t="shared" si="285"/>
        <v>4.1944444444444446</v>
      </c>
      <c r="G1654" s="7">
        <f t="shared" si="279"/>
        <v>11.5</v>
      </c>
      <c r="H1654" s="15">
        <f t="shared" si="280"/>
        <v>18.7</v>
      </c>
      <c r="I1654" s="11">
        <f>IFERROR(F1654/SQRT(F1654^2+U1654), "X")</f>
        <v>7.4048643322740831E-2</v>
      </c>
      <c r="J1654" s="32">
        <f>IFERROR(SQRT((1-I1654^2)/U1654), "X")</f>
        <v>1.7653981189527612E-2</v>
      </c>
      <c r="K1654" s="32">
        <f t="shared" si="281"/>
        <v>56.644446896386334</v>
      </c>
      <c r="L1654" s="8">
        <v>1</v>
      </c>
      <c r="M1654" s="9">
        <v>0</v>
      </c>
      <c r="N1654" s="8">
        <v>0</v>
      </c>
      <c r="O1654" s="9">
        <v>0</v>
      </c>
      <c r="P1654" s="9">
        <v>1</v>
      </c>
      <c r="Q1654" s="9">
        <v>0</v>
      </c>
      <c r="R1654" s="9">
        <v>0</v>
      </c>
      <c r="S1654" s="8">
        <v>3196</v>
      </c>
      <c r="T1654" s="9">
        <v>4</v>
      </c>
      <c r="U1654" s="9">
        <f t="shared" si="282"/>
        <v>3191</v>
      </c>
      <c r="V1654" s="9">
        <f>COUNTIF(B:B,B1654)</f>
        <v>12</v>
      </c>
      <c r="W1654" s="7">
        <v>10.55</v>
      </c>
      <c r="X1654" s="7">
        <f>BM1654-W1654-6</f>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286"/>
        <v>0.21287500000000001</v>
      </c>
      <c r="AL1654" s="32">
        <f t="shared" si="286"/>
        <v>0.21287500000000001</v>
      </c>
      <c r="AM1654" s="32">
        <f t="shared" si="287"/>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v>0</v>
      </c>
      <c r="BU1654" s="17">
        <v>1</v>
      </c>
      <c r="BV1654">
        <v>0</v>
      </c>
      <c r="BW1654">
        <v>0</v>
      </c>
      <c r="BX1654">
        <v>1</v>
      </c>
      <c r="BY1654" s="17">
        <v>0</v>
      </c>
      <c r="BZ1654">
        <v>1</v>
      </c>
      <c r="CA1654">
        <v>0</v>
      </c>
      <c r="CB1654">
        <v>0</v>
      </c>
      <c r="CC1654">
        <v>0</v>
      </c>
      <c r="CD1654" s="17">
        <v>0</v>
      </c>
      <c r="CE1654">
        <v>0</v>
      </c>
      <c r="CF1654">
        <v>0</v>
      </c>
      <c r="CG1654">
        <v>1</v>
      </c>
      <c r="CH1654">
        <v>1</v>
      </c>
      <c r="CI1654">
        <v>0</v>
      </c>
      <c r="CJ1654">
        <v>0</v>
      </c>
      <c r="CK1654">
        <v>0</v>
      </c>
      <c r="CL1654">
        <v>0</v>
      </c>
      <c r="CM1654">
        <v>0</v>
      </c>
      <c r="CN1654">
        <v>0</v>
      </c>
      <c r="CO1654">
        <v>1</v>
      </c>
      <c r="CP1654" s="17">
        <v>0</v>
      </c>
      <c r="CQ1654">
        <v>3.0070000000000001</v>
      </c>
      <c r="CR1654">
        <v>188</v>
      </c>
      <c r="CS1654">
        <v>1</v>
      </c>
      <c r="CT1654">
        <v>0</v>
      </c>
      <c r="CU1654">
        <v>22</v>
      </c>
      <c r="DA1654" s="33" t="s">
        <v>85</v>
      </c>
    </row>
    <row r="1655" spans="1:105" x14ac:dyDescent="0.25">
      <c r="A1655">
        <v>1654</v>
      </c>
      <c r="B1655">
        <v>105</v>
      </c>
      <c r="C1655" s="24" t="s">
        <v>4298</v>
      </c>
      <c r="D1655" s="12">
        <v>8.4</v>
      </c>
      <c r="E1655" s="13">
        <v>0.7</v>
      </c>
      <c r="F1655" s="7">
        <f t="shared" si="285"/>
        <v>12.000000000000002</v>
      </c>
      <c r="G1655" s="7">
        <f t="shared" si="279"/>
        <v>7.7</v>
      </c>
      <c r="H1655" s="15">
        <f t="shared" si="280"/>
        <v>9.1</v>
      </c>
      <c r="I1655" s="11">
        <f>IFERROR(F1655/SQRT(F1655^2+U1655), "X")</f>
        <v>0.20779415486149438</v>
      </c>
      <c r="J1655" s="32">
        <f>IFERROR(SQRT((1-I1655^2)/U1655), "X")</f>
        <v>1.7316179571791195E-2</v>
      </c>
      <c r="K1655" s="32">
        <f t="shared" si="281"/>
        <v>57.749458871923643</v>
      </c>
      <c r="L1655" s="8">
        <v>1</v>
      </c>
      <c r="M1655" s="9">
        <v>0</v>
      </c>
      <c r="N1655" s="8">
        <v>0</v>
      </c>
      <c r="O1655" s="9">
        <v>0</v>
      </c>
      <c r="P1655" s="9">
        <v>1</v>
      </c>
      <c r="Q1655" s="9">
        <v>0</v>
      </c>
      <c r="R1655" s="9">
        <v>0</v>
      </c>
      <c r="S1655" s="8">
        <v>3196</v>
      </c>
      <c r="T1655" s="9">
        <v>4</v>
      </c>
      <c r="U1655" s="9">
        <f t="shared" si="282"/>
        <v>3191</v>
      </c>
      <c r="V1655" s="9">
        <f>COUNTIF(B:B,B1655)</f>
        <v>12</v>
      </c>
      <c r="W1655" s="7">
        <v>10.55</v>
      </c>
      <c r="X1655" s="7">
        <f>BM1655-W1655-6</f>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286"/>
        <v>0.21287500000000001</v>
      </c>
      <c r="AL1655" s="32">
        <f t="shared" si="286"/>
        <v>0.21287500000000001</v>
      </c>
      <c r="AM1655" s="32">
        <f t="shared" si="287"/>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v>0</v>
      </c>
      <c r="BU1655" s="17">
        <v>1</v>
      </c>
      <c r="BV1655">
        <v>0</v>
      </c>
      <c r="BW1655">
        <v>0</v>
      </c>
      <c r="BX1655">
        <v>1</v>
      </c>
      <c r="BY1655" s="17">
        <v>0</v>
      </c>
      <c r="BZ1655">
        <v>1</v>
      </c>
      <c r="CA1655">
        <v>0</v>
      </c>
      <c r="CB1655">
        <v>0</v>
      </c>
      <c r="CC1655">
        <v>0</v>
      </c>
      <c r="CD1655" s="17">
        <v>0</v>
      </c>
      <c r="CE1655">
        <v>0</v>
      </c>
      <c r="CF1655">
        <v>0</v>
      </c>
      <c r="CG1655">
        <v>1</v>
      </c>
      <c r="CH1655">
        <v>1</v>
      </c>
      <c r="CI1655">
        <v>0</v>
      </c>
      <c r="CJ1655">
        <v>0</v>
      </c>
      <c r="CK1655">
        <v>0</v>
      </c>
      <c r="CL1655">
        <v>0</v>
      </c>
      <c r="CM1655">
        <v>0</v>
      </c>
      <c r="CN1655">
        <v>0</v>
      </c>
      <c r="CO1655">
        <v>1</v>
      </c>
      <c r="CP1655" s="17">
        <v>0</v>
      </c>
      <c r="CQ1655">
        <v>3.0070000000000001</v>
      </c>
      <c r="CR1655">
        <v>188</v>
      </c>
      <c r="CS1655">
        <v>1</v>
      </c>
      <c r="CT1655">
        <v>0</v>
      </c>
      <c r="CU1655">
        <v>22</v>
      </c>
      <c r="DA1655" s="33" t="s">
        <v>85</v>
      </c>
    </row>
    <row r="1656" spans="1:105" x14ac:dyDescent="0.25">
      <c r="A1656">
        <v>1655</v>
      </c>
      <c r="B1656">
        <v>105</v>
      </c>
      <c r="C1656" s="24" t="s">
        <v>4298</v>
      </c>
      <c r="D1656" s="12">
        <v>6.3</v>
      </c>
      <c r="E1656" s="13">
        <v>0.3</v>
      </c>
      <c r="F1656" s="7">
        <f t="shared" si="285"/>
        <v>21</v>
      </c>
      <c r="G1656" s="7">
        <f t="shared" si="279"/>
        <v>6</v>
      </c>
      <c r="H1656" s="15">
        <f t="shared" si="280"/>
        <v>6.6</v>
      </c>
      <c r="I1656" s="11">
        <f>IFERROR(F1656/SQRT(F1656^2+U1656), "X")</f>
        <v>0.28799567421991124</v>
      </c>
      <c r="J1656" s="32">
        <f>IFERROR(SQRT((1-I1656^2)/U1656), "X")</f>
        <v>1.3714079724757676E-2</v>
      </c>
      <c r="K1656" s="32">
        <f t="shared" si="281"/>
        <v>72.917761896536575</v>
      </c>
      <c r="L1656" s="8">
        <v>1</v>
      </c>
      <c r="M1656" s="9">
        <v>0</v>
      </c>
      <c r="N1656" s="8">
        <v>0</v>
      </c>
      <c r="O1656" s="9">
        <v>0</v>
      </c>
      <c r="P1656" s="9">
        <v>1</v>
      </c>
      <c r="Q1656" s="9">
        <v>0</v>
      </c>
      <c r="R1656" s="9">
        <v>0</v>
      </c>
      <c r="S1656" s="8">
        <v>4880</v>
      </c>
      <c r="T1656" s="9">
        <v>3</v>
      </c>
      <c r="U1656" s="9">
        <f t="shared" si="282"/>
        <v>4876</v>
      </c>
      <c r="V1656" s="9">
        <f>COUNTIF(B:B,B1656)</f>
        <v>12</v>
      </c>
      <c r="W1656" s="7">
        <v>10.55</v>
      </c>
      <c r="X1656" s="7">
        <f>BM1656-W1656-6</f>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286"/>
        <v>0.21287500000000001</v>
      </c>
      <c r="AL1656" s="32">
        <f t="shared" si="286"/>
        <v>0.21287500000000001</v>
      </c>
      <c r="AM1656" s="32">
        <f t="shared" si="287"/>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v>0</v>
      </c>
      <c r="BU1656" s="17">
        <v>0</v>
      </c>
      <c r="BV1656">
        <v>0</v>
      </c>
      <c r="BW1656">
        <v>0</v>
      </c>
      <c r="BX1656">
        <v>1</v>
      </c>
      <c r="BY1656" s="17">
        <v>0</v>
      </c>
      <c r="BZ1656">
        <v>0</v>
      </c>
      <c r="CA1656">
        <v>0</v>
      </c>
      <c r="CB1656">
        <v>0</v>
      </c>
      <c r="CC1656">
        <v>0</v>
      </c>
      <c r="CD1656" s="17">
        <v>0</v>
      </c>
      <c r="CE1656">
        <v>0</v>
      </c>
      <c r="CF1656">
        <v>0</v>
      </c>
      <c r="CG1656">
        <v>1</v>
      </c>
      <c r="CH1656">
        <v>1</v>
      </c>
      <c r="CI1656">
        <v>0</v>
      </c>
      <c r="CJ1656">
        <v>0</v>
      </c>
      <c r="CK1656">
        <v>0</v>
      </c>
      <c r="CL1656">
        <v>0</v>
      </c>
      <c r="CM1656">
        <v>0</v>
      </c>
      <c r="CN1656">
        <v>0</v>
      </c>
      <c r="CO1656">
        <v>1</v>
      </c>
      <c r="CP1656" s="17">
        <v>0</v>
      </c>
      <c r="CQ1656">
        <v>3.0070000000000001</v>
      </c>
      <c r="CR1656">
        <v>188</v>
      </c>
      <c r="CS1656">
        <v>1</v>
      </c>
      <c r="CT1656">
        <v>0</v>
      </c>
      <c r="CU1656">
        <v>22</v>
      </c>
      <c r="DA1656" s="33" t="s">
        <v>85</v>
      </c>
    </row>
    <row r="1657" spans="1:105" x14ac:dyDescent="0.25">
      <c r="A1657">
        <v>1656</v>
      </c>
      <c r="B1657">
        <v>105</v>
      </c>
      <c r="C1657" s="24" t="s">
        <v>4298</v>
      </c>
      <c r="D1657" s="12">
        <v>16.600000000000001</v>
      </c>
      <c r="E1657" s="13">
        <v>10</v>
      </c>
      <c r="F1657" s="7">
        <f t="shared" si="285"/>
        <v>1.6600000000000001</v>
      </c>
      <c r="G1657" s="7">
        <f t="shared" si="279"/>
        <v>6.6000000000000014</v>
      </c>
      <c r="H1657" s="15">
        <f t="shared" si="280"/>
        <v>26.6</v>
      </c>
      <c r="I1657" s="11">
        <f>IFERROR(F1657/SQRT(F1657^2+U1657), "X")</f>
        <v>2.3768297236871464E-2</v>
      </c>
      <c r="J1657" s="32">
        <f>IFERROR(SQRT((1-I1657^2)/U1657), "X")</f>
        <v>1.431825134751293E-2</v>
      </c>
      <c r="K1657" s="32">
        <f t="shared" si="281"/>
        <v>69.840930692538734</v>
      </c>
      <c r="L1657" s="8">
        <v>1</v>
      </c>
      <c r="M1657" s="9">
        <v>0</v>
      </c>
      <c r="N1657" s="8">
        <v>0</v>
      </c>
      <c r="O1657" s="9">
        <v>0</v>
      </c>
      <c r="P1657" s="9">
        <v>1</v>
      </c>
      <c r="Q1657" s="9">
        <v>0</v>
      </c>
      <c r="R1657" s="9">
        <v>0</v>
      </c>
      <c r="S1657" s="8">
        <v>4880</v>
      </c>
      <c r="T1657" s="9">
        <v>4</v>
      </c>
      <c r="U1657" s="9">
        <f t="shared" si="282"/>
        <v>4875</v>
      </c>
      <c r="V1657" s="9">
        <f>COUNTIF(B:B,B1657)</f>
        <v>12</v>
      </c>
      <c r="W1657" s="7">
        <v>10.55</v>
      </c>
      <c r="X1657" s="7">
        <f>BM1657-W1657-6</f>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286"/>
        <v>0.21287500000000001</v>
      </c>
      <c r="AL1657" s="32">
        <f t="shared" si="286"/>
        <v>0.21287500000000001</v>
      </c>
      <c r="AM1657" s="32">
        <f t="shared" si="287"/>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v>0</v>
      </c>
      <c r="BU1657" s="17">
        <v>1</v>
      </c>
      <c r="BV1657">
        <v>0</v>
      </c>
      <c r="BW1657">
        <v>0</v>
      </c>
      <c r="BX1657">
        <v>1</v>
      </c>
      <c r="BY1657" s="17">
        <v>0</v>
      </c>
      <c r="BZ1657">
        <v>1</v>
      </c>
      <c r="CA1657">
        <v>0</v>
      </c>
      <c r="CB1657">
        <v>0</v>
      </c>
      <c r="CC1657">
        <v>0</v>
      </c>
      <c r="CD1657" s="17">
        <v>0</v>
      </c>
      <c r="CE1657">
        <v>0</v>
      </c>
      <c r="CF1657">
        <v>0</v>
      </c>
      <c r="CG1657">
        <v>1</v>
      </c>
      <c r="CH1657">
        <v>1</v>
      </c>
      <c r="CI1657">
        <v>0</v>
      </c>
      <c r="CJ1657">
        <v>0</v>
      </c>
      <c r="CK1657">
        <v>0</v>
      </c>
      <c r="CL1657">
        <v>0</v>
      </c>
      <c r="CM1657">
        <v>0</v>
      </c>
      <c r="CN1657">
        <v>0</v>
      </c>
      <c r="CO1657">
        <v>1</v>
      </c>
      <c r="CP1657" s="17">
        <v>0</v>
      </c>
      <c r="CQ1657">
        <v>3.0070000000000001</v>
      </c>
      <c r="CR1657">
        <v>188</v>
      </c>
      <c r="CS1657">
        <v>1</v>
      </c>
      <c r="CT1657">
        <v>0</v>
      </c>
      <c r="CU1657">
        <v>22</v>
      </c>
      <c r="DA1657" s="33" t="s">
        <v>85</v>
      </c>
    </row>
    <row r="1658" spans="1:105" x14ac:dyDescent="0.25">
      <c r="A1658">
        <v>1657</v>
      </c>
      <c r="B1658">
        <v>106</v>
      </c>
      <c r="C1658" s="24" t="s">
        <v>4302</v>
      </c>
      <c r="D1658" s="12">
        <v>9.2999999999999972</v>
      </c>
      <c r="E1658" s="13">
        <v>0.68286713286713274</v>
      </c>
      <c r="F1658" s="7">
        <v>13.61904761904762</v>
      </c>
      <c r="G1658" s="7">
        <f t="shared" si="279"/>
        <v>8.6171328671328649</v>
      </c>
      <c r="H1658" s="15">
        <f t="shared" si="280"/>
        <v>9.9828671328671295</v>
      </c>
      <c r="I1658" s="11">
        <f>IFERROR(F1658/SQRT(F1658^2+U1658), "X")</f>
        <v>6.1885279765741326E-2</v>
      </c>
      <c r="J1658" s="32">
        <f>IFERROR(SQRT((1-I1658^2)/U1658), "X")</f>
        <v>4.5440240387432437E-3</v>
      </c>
      <c r="K1658" s="32">
        <f t="shared" si="281"/>
        <v>220.06925832121553</v>
      </c>
      <c r="L1658" s="8">
        <v>0</v>
      </c>
      <c r="M1658" s="9">
        <v>1</v>
      </c>
      <c r="N1658" s="8">
        <v>0</v>
      </c>
      <c r="O1658" s="9">
        <v>0</v>
      </c>
      <c r="P1658" s="9">
        <v>0</v>
      </c>
      <c r="Q1658" s="9">
        <v>1</v>
      </c>
      <c r="R1658" s="9">
        <v>0</v>
      </c>
      <c r="S1658" s="8">
        <v>48266</v>
      </c>
      <c r="T1658" s="9">
        <v>20</v>
      </c>
      <c r="U1658" s="9">
        <f t="shared" si="282"/>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v>0.92100000000000004</v>
      </c>
      <c r="BM1658" s="90">
        <f>W1658+X1658+6</f>
        <v>24.16</v>
      </c>
      <c r="BN1658">
        <v>1</v>
      </c>
      <c r="BO1658">
        <v>0</v>
      </c>
      <c r="BP1658">
        <v>0</v>
      </c>
      <c r="BQ1658">
        <v>0</v>
      </c>
      <c r="BR1658">
        <v>0</v>
      </c>
      <c r="BS1658">
        <v>0</v>
      </c>
      <c r="BT1658">
        <v>0</v>
      </c>
      <c r="BU1658" s="17">
        <v>0</v>
      </c>
      <c r="BV1658">
        <v>0</v>
      </c>
      <c r="BW1658">
        <v>0</v>
      </c>
      <c r="BX1658">
        <v>1</v>
      </c>
      <c r="BY1658" s="17">
        <v>0</v>
      </c>
      <c r="BZ1658">
        <v>0</v>
      </c>
      <c r="CA1658">
        <v>0</v>
      </c>
      <c r="CB1658">
        <v>0</v>
      </c>
      <c r="CC1658">
        <v>0</v>
      </c>
      <c r="CD1658" s="17">
        <v>0</v>
      </c>
      <c r="CE1658">
        <v>0</v>
      </c>
      <c r="CF1658">
        <v>0</v>
      </c>
      <c r="CG1658">
        <v>1</v>
      </c>
      <c r="CH1658">
        <v>0</v>
      </c>
      <c r="CI1658">
        <v>1</v>
      </c>
      <c r="CJ1658">
        <v>0</v>
      </c>
      <c r="CK1658">
        <v>1</v>
      </c>
      <c r="CL1658">
        <v>0</v>
      </c>
      <c r="CM1658">
        <v>0</v>
      </c>
      <c r="CN1658">
        <v>0</v>
      </c>
      <c r="CO1658">
        <v>0</v>
      </c>
      <c r="CP1658" s="17">
        <v>0</v>
      </c>
      <c r="CQ1658">
        <v>2.3879999999999999</v>
      </c>
      <c r="CR1658">
        <v>93</v>
      </c>
      <c r="CS1658">
        <v>1</v>
      </c>
      <c r="CT1658">
        <v>0</v>
      </c>
      <c r="CU1658">
        <v>25</v>
      </c>
      <c r="DA1658" s="33" t="s">
        <v>85</v>
      </c>
    </row>
    <row r="1659" spans="1:105" x14ac:dyDescent="0.25">
      <c r="A1659">
        <v>1658</v>
      </c>
      <c r="B1659">
        <v>106</v>
      </c>
      <c r="C1659" s="24" t="s">
        <v>4302</v>
      </c>
      <c r="D1659" s="12">
        <v>10.7</v>
      </c>
      <c r="E1659" s="13">
        <v>0.97627737226277356</v>
      </c>
      <c r="F1659" s="7">
        <v>10.96</v>
      </c>
      <c r="G1659" s="7">
        <f t="shared" si="279"/>
        <v>9.7237226277372262</v>
      </c>
      <c r="H1659" s="15">
        <f t="shared" si="280"/>
        <v>11.676277372262772</v>
      </c>
      <c r="I1659" s="11">
        <f>IFERROR(F1659/SQRT(F1659^2+U1659), "X")</f>
        <v>4.9836141716404395E-2</v>
      </c>
      <c r="J1659" s="32">
        <f>IFERROR(SQRT((1-I1659^2)/U1659), "X")</f>
        <v>4.5470932222996712E-3</v>
      </c>
      <c r="K1659" s="32">
        <f t="shared" si="281"/>
        <v>219.92071662305941</v>
      </c>
      <c r="L1659" s="8">
        <v>0</v>
      </c>
      <c r="M1659" s="9">
        <v>1</v>
      </c>
      <c r="N1659" s="8">
        <v>0</v>
      </c>
      <c r="O1659" s="9">
        <v>0</v>
      </c>
      <c r="P1659" s="9">
        <v>0</v>
      </c>
      <c r="Q1659" s="9">
        <v>1</v>
      </c>
      <c r="R1659" s="9">
        <v>0</v>
      </c>
      <c r="S1659" s="8">
        <v>48266</v>
      </c>
      <c r="T1659" s="9">
        <v>20</v>
      </c>
      <c r="U1659" s="9">
        <f t="shared" si="282"/>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v>0.92100000000000004</v>
      </c>
      <c r="BM1659" s="90">
        <f>W1659+X1659+6</f>
        <v>24.16</v>
      </c>
      <c r="BN1659">
        <v>1</v>
      </c>
      <c r="BO1659">
        <v>0</v>
      </c>
      <c r="BP1659">
        <v>0</v>
      </c>
      <c r="BQ1659">
        <v>0</v>
      </c>
      <c r="BR1659">
        <v>0</v>
      </c>
      <c r="BS1659">
        <v>0</v>
      </c>
      <c r="BT1659">
        <v>0</v>
      </c>
      <c r="BU1659" s="17">
        <v>0</v>
      </c>
      <c r="BV1659">
        <v>0</v>
      </c>
      <c r="BW1659">
        <v>0</v>
      </c>
      <c r="BX1659">
        <v>1</v>
      </c>
      <c r="BY1659" s="17">
        <v>0</v>
      </c>
      <c r="BZ1659">
        <v>0</v>
      </c>
      <c r="CA1659">
        <v>0</v>
      </c>
      <c r="CB1659">
        <v>0</v>
      </c>
      <c r="CC1659">
        <v>0</v>
      </c>
      <c r="CD1659" s="17">
        <v>0</v>
      </c>
      <c r="CE1659">
        <v>0</v>
      </c>
      <c r="CF1659">
        <v>0</v>
      </c>
      <c r="CG1659">
        <v>1</v>
      </c>
      <c r="CH1659">
        <v>0</v>
      </c>
      <c r="CI1659">
        <v>1</v>
      </c>
      <c r="CJ1659">
        <v>0</v>
      </c>
      <c r="CK1659">
        <v>1</v>
      </c>
      <c r="CL1659">
        <v>0</v>
      </c>
      <c r="CM1659">
        <v>0</v>
      </c>
      <c r="CN1659">
        <v>0</v>
      </c>
      <c r="CO1659">
        <v>0</v>
      </c>
      <c r="CP1659" s="17">
        <v>0</v>
      </c>
      <c r="CQ1659">
        <v>2.3879999999999999</v>
      </c>
      <c r="CR1659">
        <v>93</v>
      </c>
      <c r="CS1659">
        <v>1</v>
      </c>
      <c r="CT1659">
        <v>0</v>
      </c>
      <c r="CU1659">
        <v>25</v>
      </c>
      <c r="DA1659" s="33" t="s">
        <v>85</v>
      </c>
    </row>
    <row r="1660" spans="1:105" x14ac:dyDescent="0.25">
      <c r="A1660">
        <v>1659</v>
      </c>
      <c r="B1660">
        <v>106</v>
      </c>
      <c r="C1660" s="24" t="s">
        <v>4302</v>
      </c>
      <c r="D1660" s="12">
        <v>11.7</v>
      </c>
      <c r="E1660" s="13">
        <v>1.1487272727272719</v>
      </c>
      <c r="F1660" s="7">
        <v>10.18518518518519</v>
      </c>
      <c r="G1660" s="7">
        <f t="shared" si="279"/>
        <v>10.551272727272728</v>
      </c>
      <c r="H1660" s="15">
        <f t="shared" si="280"/>
        <v>12.84872727272727</v>
      </c>
      <c r="I1660" s="11">
        <f>IFERROR(F1660/SQRT(F1660^2+U1660), "X")</f>
        <v>4.6320832739635172E-2</v>
      </c>
      <c r="J1660" s="32">
        <f>IFERROR(SQRT((1-I1660^2)/U1660), "X")</f>
        <v>4.547863578073269E-3</v>
      </c>
      <c r="K1660" s="32">
        <f t="shared" si="281"/>
        <v>219.88346458353007</v>
      </c>
      <c r="L1660" s="8">
        <v>0</v>
      </c>
      <c r="M1660" s="9">
        <v>1</v>
      </c>
      <c r="N1660" s="8">
        <v>0</v>
      </c>
      <c r="O1660" s="9">
        <v>0</v>
      </c>
      <c r="P1660" s="9">
        <v>0</v>
      </c>
      <c r="Q1660" s="9">
        <v>1</v>
      </c>
      <c r="R1660" s="9">
        <v>0</v>
      </c>
      <c r="S1660" s="8">
        <v>48266</v>
      </c>
      <c r="T1660" s="9">
        <v>20</v>
      </c>
      <c r="U1660" s="9">
        <f t="shared" si="282"/>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v>0.92100000000000004</v>
      </c>
      <c r="BM1660" s="90">
        <f>W1660+X1660+6</f>
        <v>24.16</v>
      </c>
      <c r="BN1660">
        <v>1</v>
      </c>
      <c r="BO1660">
        <v>0</v>
      </c>
      <c r="BP1660">
        <v>0</v>
      </c>
      <c r="BQ1660">
        <v>0</v>
      </c>
      <c r="BR1660">
        <v>0</v>
      </c>
      <c r="BS1660">
        <v>0</v>
      </c>
      <c r="BT1660">
        <v>0</v>
      </c>
      <c r="BU1660" s="17">
        <v>0</v>
      </c>
      <c r="BV1660">
        <v>0</v>
      </c>
      <c r="BW1660">
        <v>0</v>
      </c>
      <c r="BX1660">
        <v>1</v>
      </c>
      <c r="BY1660" s="17">
        <v>0</v>
      </c>
      <c r="BZ1660">
        <v>0</v>
      </c>
      <c r="CA1660">
        <v>0</v>
      </c>
      <c r="CB1660">
        <v>0</v>
      </c>
      <c r="CC1660">
        <v>0</v>
      </c>
      <c r="CD1660" s="17">
        <v>0</v>
      </c>
      <c r="CE1660">
        <v>0</v>
      </c>
      <c r="CF1660">
        <v>0</v>
      </c>
      <c r="CG1660">
        <v>1</v>
      </c>
      <c r="CH1660">
        <v>0</v>
      </c>
      <c r="CI1660">
        <v>1</v>
      </c>
      <c r="CJ1660">
        <v>0</v>
      </c>
      <c r="CK1660">
        <v>1</v>
      </c>
      <c r="CL1660">
        <v>0</v>
      </c>
      <c r="CM1660">
        <v>0</v>
      </c>
      <c r="CN1660">
        <v>0</v>
      </c>
      <c r="CO1660">
        <v>0</v>
      </c>
      <c r="CP1660" s="17">
        <v>0</v>
      </c>
      <c r="CQ1660">
        <v>2.3879999999999999</v>
      </c>
      <c r="CR1660">
        <v>93</v>
      </c>
      <c r="CS1660">
        <v>1</v>
      </c>
      <c r="CT1660">
        <v>0</v>
      </c>
      <c r="CU1660">
        <v>25</v>
      </c>
      <c r="DA1660" s="33" t="s">
        <v>85</v>
      </c>
    </row>
    <row r="1661" spans="1:105" x14ac:dyDescent="0.25">
      <c r="A1661">
        <v>1660</v>
      </c>
      <c r="B1661">
        <v>106</v>
      </c>
      <c r="C1661" s="24" t="s">
        <v>4302</v>
      </c>
      <c r="D1661" s="12">
        <v>9.6999999999999975</v>
      </c>
      <c r="E1661" s="13">
        <v>1.2471428571428571</v>
      </c>
      <c r="F1661" s="7">
        <v>7.7777777777777777</v>
      </c>
      <c r="G1661" s="7">
        <f t="shared" si="279"/>
        <v>8.4528571428571411</v>
      </c>
      <c r="H1661" s="15">
        <f t="shared" si="280"/>
        <v>10.947142857142854</v>
      </c>
      <c r="I1661" s="11">
        <f>IFERROR(F1661/SQRT(F1661^2+U1661), "X")</f>
        <v>3.5389200696427148E-2</v>
      </c>
      <c r="J1661" s="32">
        <f>IFERROR(SQRT((1-I1661^2)/U1661), "X")</f>
        <v>4.5500400895406327E-3</v>
      </c>
      <c r="K1661" s="32">
        <f t="shared" si="281"/>
        <v>219.77828333836922</v>
      </c>
      <c r="L1661" s="8">
        <v>0</v>
      </c>
      <c r="M1661" s="9">
        <v>1</v>
      </c>
      <c r="N1661" s="8">
        <v>0</v>
      </c>
      <c r="O1661" s="9">
        <v>0</v>
      </c>
      <c r="P1661" s="9">
        <v>0</v>
      </c>
      <c r="Q1661" s="9">
        <v>1</v>
      </c>
      <c r="R1661" s="9">
        <v>0</v>
      </c>
      <c r="S1661" s="8">
        <v>48266</v>
      </c>
      <c r="T1661" s="9">
        <v>23</v>
      </c>
      <c r="U1661" s="9">
        <f t="shared" si="282"/>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v>0.92100000000000004</v>
      </c>
      <c r="BM1661" s="90">
        <f>W1661+X1661+6</f>
        <v>24.16</v>
      </c>
      <c r="BN1661">
        <v>1</v>
      </c>
      <c r="BO1661">
        <v>0</v>
      </c>
      <c r="BP1661">
        <v>0</v>
      </c>
      <c r="BQ1661">
        <v>0</v>
      </c>
      <c r="BR1661">
        <v>0</v>
      </c>
      <c r="BS1661">
        <v>0</v>
      </c>
      <c r="BT1661">
        <v>0</v>
      </c>
      <c r="BU1661" s="17">
        <v>0</v>
      </c>
      <c r="BV1661">
        <v>1</v>
      </c>
      <c r="BW1661">
        <v>0</v>
      </c>
      <c r="BX1661">
        <v>0</v>
      </c>
      <c r="BY1661" s="17">
        <v>0</v>
      </c>
      <c r="BZ1661">
        <v>0</v>
      </c>
      <c r="CA1661">
        <v>0</v>
      </c>
      <c r="CB1661">
        <v>0</v>
      </c>
      <c r="CC1661">
        <v>0</v>
      </c>
      <c r="CD1661" s="17">
        <v>0</v>
      </c>
      <c r="CE1661">
        <v>0</v>
      </c>
      <c r="CF1661">
        <v>0</v>
      </c>
      <c r="CG1661">
        <v>1</v>
      </c>
      <c r="CH1661">
        <v>0</v>
      </c>
      <c r="CI1661">
        <v>1</v>
      </c>
      <c r="CJ1661">
        <v>0</v>
      </c>
      <c r="CK1661">
        <v>1</v>
      </c>
      <c r="CL1661">
        <v>0</v>
      </c>
      <c r="CM1661">
        <v>0</v>
      </c>
      <c r="CN1661">
        <v>0</v>
      </c>
      <c r="CO1661">
        <v>0</v>
      </c>
      <c r="CP1661" s="17">
        <v>0</v>
      </c>
      <c r="CQ1661">
        <v>2.3879999999999999</v>
      </c>
      <c r="CR1661">
        <v>93</v>
      </c>
      <c r="CS1661">
        <v>1</v>
      </c>
      <c r="CT1661">
        <v>0</v>
      </c>
      <c r="CU1661">
        <v>25</v>
      </c>
      <c r="DA1661" s="33" t="s">
        <v>85</v>
      </c>
    </row>
    <row r="1662" spans="1:105" x14ac:dyDescent="0.25">
      <c r="A1662">
        <v>1661</v>
      </c>
      <c r="B1662">
        <v>106</v>
      </c>
      <c r="C1662" s="24" t="s">
        <v>4302</v>
      </c>
      <c r="D1662" s="12">
        <v>8.4999999999999964</v>
      </c>
      <c r="E1662" s="13">
        <v>1.523121387283237</v>
      </c>
      <c r="F1662" s="7">
        <v>5.5806451612903221</v>
      </c>
      <c r="G1662" s="7">
        <f t="shared" si="279"/>
        <v>6.9768786127167592</v>
      </c>
      <c r="H1662" s="15">
        <f t="shared" si="280"/>
        <v>10.023121387283233</v>
      </c>
      <c r="I1662" s="11">
        <f>IFERROR(F1662/SQRT(F1662^2+U1662), "X")</f>
        <v>2.5400666585380833E-2</v>
      </c>
      <c r="J1662" s="32">
        <f>IFERROR(SQRT((1-I1662^2)/U1662), "X")</f>
        <v>4.5515645326404969E-3</v>
      </c>
      <c r="K1662" s="32">
        <f t="shared" si="281"/>
        <v>219.70467359711816</v>
      </c>
      <c r="L1662" s="8">
        <v>0</v>
      </c>
      <c r="M1662" s="9">
        <v>1</v>
      </c>
      <c r="N1662" s="8">
        <v>0</v>
      </c>
      <c r="O1662" s="9">
        <v>0</v>
      </c>
      <c r="P1662" s="9">
        <v>0</v>
      </c>
      <c r="Q1662" s="9">
        <v>1</v>
      </c>
      <c r="R1662" s="9">
        <v>0</v>
      </c>
      <c r="S1662" s="8">
        <v>48266</v>
      </c>
      <c r="T1662" s="9">
        <v>26</v>
      </c>
      <c r="U1662" s="9">
        <f t="shared" si="282"/>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v>0.92100000000000004</v>
      </c>
      <c r="BM1662" s="90">
        <f>W1662+X1662+6</f>
        <v>24.16</v>
      </c>
      <c r="BN1662">
        <v>1</v>
      </c>
      <c r="BO1662">
        <v>0</v>
      </c>
      <c r="BP1662">
        <v>0</v>
      </c>
      <c r="BQ1662">
        <v>0</v>
      </c>
      <c r="BR1662">
        <v>0</v>
      </c>
      <c r="BS1662">
        <v>0</v>
      </c>
      <c r="BT1662">
        <v>0</v>
      </c>
      <c r="BU1662" s="17">
        <v>0</v>
      </c>
      <c r="BV1662">
        <v>1</v>
      </c>
      <c r="BW1662">
        <v>0</v>
      </c>
      <c r="BX1662">
        <v>0</v>
      </c>
      <c r="BY1662" s="17">
        <v>0</v>
      </c>
      <c r="BZ1662">
        <v>0</v>
      </c>
      <c r="CA1662">
        <v>0</v>
      </c>
      <c r="CB1662">
        <v>0</v>
      </c>
      <c r="CC1662">
        <v>0</v>
      </c>
      <c r="CD1662" s="17">
        <v>0</v>
      </c>
      <c r="CE1662">
        <v>0</v>
      </c>
      <c r="CF1662">
        <v>0</v>
      </c>
      <c r="CG1662">
        <v>1</v>
      </c>
      <c r="CH1662">
        <v>0</v>
      </c>
      <c r="CI1662">
        <v>1</v>
      </c>
      <c r="CJ1662">
        <v>0</v>
      </c>
      <c r="CK1662">
        <v>1</v>
      </c>
      <c r="CL1662">
        <v>0</v>
      </c>
      <c r="CM1662">
        <v>0</v>
      </c>
      <c r="CN1662">
        <v>0</v>
      </c>
      <c r="CO1662">
        <v>0</v>
      </c>
      <c r="CP1662" s="17">
        <v>0</v>
      </c>
      <c r="CQ1662">
        <v>2.3879999999999999</v>
      </c>
      <c r="CR1662">
        <v>93</v>
      </c>
      <c r="CS1662">
        <v>1</v>
      </c>
      <c r="CT1662">
        <v>0</v>
      </c>
      <c r="CU1662">
        <v>25</v>
      </c>
      <c r="DA1662" s="33" t="s">
        <v>85</v>
      </c>
    </row>
    <row r="1663" spans="1:105" x14ac:dyDescent="0.25">
      <c r="A1663">
        <v>1662</v>
      </c>
      <c r="B1663">
        <v>106</v>
      </c>
      <c r="C1663" s="24" t="s">
        <v>4302</v>
      </c>
      <c r="D1663" s="12">
        <v>14.599999999999991</v>
      </c>
      <c r="E1663" s="13">
        <v>0.54185567010309243</v>
      </c>
      <c r="F1663" s="7">
        <v>26.94444444444445</v>
      </c>
      <c r="G1663" s="7">
        <f t="shared" si="279"/>
        <v>14.058144329896898</v>
      </c>
      <c r="H1663" s="15">
        <f t="shared" si="280"/>
        <v>15.141855670103084</v>
      </c>
      <c r="I1663" s="11">
        <f>IFERROR(F1663/SQRT(F1663^2+U1663), "X")</f>
        <v>0.12175862458496019</v>
      </c>
      <c r="J1663" s="32">
        <f>IFERROR(SQRT((1-I1663^2)/U1663), "X")</f>
        <v>4.5188767887201714E-3</v>
      </c>
      <c r="K1663" s="32">
        <f t="shared" si="281"/>
        <v>221.29392916756606</v>
      </c>
      <c r="L1663" s="8">
        <v>0</v>
      </c>
      <c r="M1663" s="9">
        <v>1</v>
      </c>
      <c r="N1663" s="8">
        <v>0</v>
      </c>
      <c r="O1663" s="9">
        <v>0</v>
      </c>
      <c r="P1663" s="9">
        <v>0</v>
      </c>
      <c r="Q1663" s="9">
        <v>1</v>
      </c>
      <c r="R1663" s="9">
        <v>0</v>
      </c>
      <c r="S1663" s="8">
        <v>48266</v>
      </c>
      <c r="T1663" s="9">
        <v>20</v>
      </c>
      <c r="U1663" s="9">
        <f t="shared" si="282"/>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v>0.92100000000000004</v>
      </c>
      <c r="BM1663" s="90">
        <f>W1663+X1663+6</f>
        <v>26.16</v>
      </c>
      <c r="BN1663">
        <v>1</v>
      </c>
      <c r="BO1663">
        <v>0</v>
      </c>
      <c r="BP1663">
        <v>0</v>
      </c>
      <c r="BQ1663">
        <v>0</v>
      </c>
      <c r="BR1663">
        <v>0</v>
      </c>
      <c r="BS1663">
        <v>0</v>
      </c>
      <c r="BT1663">
        <v>0</v>
      </c>
      <c r="BU1663" s="17">
        <v>0</v>
      </c>
      <c r="BV1663">
        <v>0</v>
      </c>
      <c r="BW1663">
        <v>0</v>
      </c>
      <c r="BX1663">
        <v>1</v>
      </c>
      <c r="BY1663" s="17">
        <v>0</v>
      </c>
      <c r="BZ1663">
        <v>0</v>
      </c>
      <c r="CA1663">
        <v>0</v>
      </c>
      <c r="CB1663">
        <v>0</v>
      </c>
      <c r="CC1663">
        <v>0</v>
      </c>
      <c r="CD1663" s="17">
        <v>0</v>
      </c>
      <c r="CE1663">
        <v>0</v>
      </c>
      <c r="CF1663">
        <v>0</v>
      </c>
      <c r="CG1663">
        <v>1</v>
      </c>
      <c r="CH1663">
        <v>0</v>
      </c>
      <c r="CI1663">
        <v>1</v>
      </c>
      <c r="CJ1663">
        <v>0</v>
      </c>
      <c r="CK1663">
        <v>1</v>
      </c>
      <c r="CL1663">
        <v>0</v>
      </c>
      <c r="CM1663">
        <v>0</v>
      </c>
      <c r="CN1663">
        <v>0</v>
      </c>
      <c r="CO1663">
        <v>0</v>
      </c>
      <c r="CP1663" s="17">
        <v>0</v>
      </c>
      <c r="CQ1663">
        <v>2.3879999999999999</v>
      </c>
      <c r="CR1663">
        <v>93</v>
      </c>
      <c r="CS1663">
        <v>1</v>
      </c>
      <c r="CT1663">
        <v>0</v>
      </c>
      <c r="CU1663">
        <v>25</v>
      </c>
      <c r="DA1663" s="33" t="s">
        <v>85</v>
      </c>
    </row>
    <row r="1664" spans="1:105" x14ac:dyDescent="0.25">
      <c r="A1664">
        <v>1663</v>
      </c>
      <c r="B1664">
        <v>106</v>
      </c>
      <c r="C1664" s="24" t="s">
        <v>4302</v>
      </c>
      <c r="D1664" s="12">
        <v>12.54999999999999</v>
      </c>
      <c r="E1664" s="13">
        <v>0.48862704918032762</v>
      </c>
      <c r="F1664" s="7">
        <v>25.684210526315791</v>
      </c>
      <c r="G1664" s="7">
        <f t="shared" si="279"/>
        <v>12.061372950819662</v>
      </c>
      <c r="H1664" s="15">
        <f t="shared" si="280"/>
        <v>13.038627049180318</v>
      </c>
      <c r="I1664" s="11">
        <f>IFERROR(F1664/SQRT(F1664^2+U1664), "X")</f>
        <v>0.11614245883951721</v>
      </c>
      <c r="J1664" s="32">
        <f>IFERROR(SQRT((1-I1664^2)/U1664), "X")</f>
        <v>4.521939995800874E-3</v>
      </c>
      <c r="K1664" s="32">
        <f t="shared" si="281"/>
        <v>221.14402246129131</v>
      </c>
      <c r="L1664" s="8">
        <v>0</v>
      </c>
      <c r="M1664" s="9">
        <v>1</v>
      </c>
      <c r="N1664" s="8">
        <v>0</v>
      </c>
      <c r="O1664" s="9">
        <v>0</v>
      </c>
      <c r="P1664" s="9">
        <v>0</v>
      </c>
      <c r="Q1664" s="9">
        <v>1</v>
      </c>
      <c r="R1664" s="9">
        <v>0</v>
      </c>
      <c r="S1664" s="8">
        <v>48266</v>
      </c>
      <c r="T1664" s="9">
        <v>20</v>
      </c>
      <c r="U1664" s="9">
        <f t="shared" si="282"/>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v>0.92100000000000004</v>
      </c>
      <c r="BM1664" s="90">
        <f>W1664+X1664+6</f>
        <v>26.16</v>
      </c>
      <c r="BN1664">
        <v>1</v>
      </c>
      <c r="BO1664">
        <v>0</v>
      </c>
      <c r="BP1664">
        <v>0</v>
      </c>
      <c r="BQ1664">
        <v>0</v>
      </c>
      <c r="BR1664">
        <v>0</v>
      </c>
      <c r="BS1664">
        <v>0</v>
      </c>
      <c r="BT1664">
        <v>0</v>
      </c>
      <c r="BU1664" s="17">
        <v>0</v>
      </c>
      <c r="BV1664">
        <v>0</v>
      </c>
      <c r="BW1664">
        <v>0</v>
      </c>
      <c r="BX1664">
        <v>1</v>
      </c>
      <c r="BY1664" s="17">
        <v>0</v>
      </c>
      <c r="BZ1664">
        <v>0</v>
      </c>
      <c r="CA1664">
        <v>0</v>
      </c>
      <c r="CB1664">
        <v>0</v>
      </c>
      <c r="CC1664">
        <v>0</v>
      </c>
      <c r="CD1664" s="17">
        <v>0</v>
      </c>
      <c r="CE1664">
        <v>0</v>
      </c>
      <c r="CF1664">
        <v>0</v>
      </c>
      <c r="CG1664">
        <v>1</v>
      </c>
      <c r="CH1664">
        <v>0</v>
      </c>
      <c r="CI1664">
        <v>1</v>
      </c>
      <c r="CJ1664">
        <v>0</v>
      </c>
      <c r="CK1664">
        <v>1</v>
      </c>
      <c r="CL1664">
        <v>0</v>
      </c>
      <c r="CM1664">
        <v>0</v>
      </c>
      <c r="CN1664">
        <v>0</v>
      </c>
      <c r="CO1664">
        <v>0</v>
      </c>
      <c r="CP1664" s="17">
        <v>0</v>
      </c>
      <c r="CQ1664">
        <v>2.3879999999999999</v>
      </c>
      <c r="CR1664">
        <v>93</v>
      </c>
      <c r="CS1664">
        <v>1</v>
      </c>
      <c r="CT1664">
        <v>0</v>
      </c>
      <c r="CU1664">
        <v>25</v>
      </c>
      <c r="DA1664" s="33" t="s">
        <v>85</v>
      </c>
    </row>
    <row r="1665" spans="1:105" x14ac:dyDescent="0.25">
      <c r="A1665">
        <v>1664</v>
      </c>
      <c r="B1665">
        <v>106</v>
      </c>
      <c r="C1665" s="24" t="s">
        <v>4302</v>
      </c>
      <c r="D1665" s="12">
        <v>12.6</v>
      </c>
      <c r="E1665" s="13">
        <v>0.52719665271966532</v>
      </c>
      <c r="F1665" s="7">
        <v>23.9</v>
      </c>
      <c r="G1665" s="7">
        <f t="shared" si="279"/>
        <v>12.072803347280335</v>
      </c>
      <c r="H1665" s="15">
        <f t="shared" si="280"/>
        <v>13.127196652719665</v>
      </c>
      <c r="I1665" s="11">
        <f>IFERROR(F1665/SQRT(F1665^2+U1665), "X")</f>
        <v>0.10817225210874803</v>
      </c>
      <c r="J1665" s="32">
        <f>IFERROR(SQRT((1-I1665^2)/U1665), "X")</f>
        <v>4.5260356530856926E-3</v>
      </c>
      <c r="K1665" s="32">
        <f t="shared" si="281"/>
        <v>220.94390690851827</v>
      </c>
      <c r="L1665" s="8">
        <v>0</v>
      </c>
      <c r="M1665" s="9">
        <v>1</v>
      </c>
      <c r="N1665" s="8">
        <v>0</v>
      </c>
      <c r="O1665" s="9">
        <v>0</v>
      </c>
      <c r="P1665" s="9">
        <v>0</v>
      </c>
      <c r="Q1665" s="9">
        <v>1</v>
      </c>
      <c r="R1665" s="9">
        <v>0</v>
      </c>
      <c r="S1665" s="8">
        <v>48266</v>
      </c>
      <c r="T1665" s="9">
        <v>20</v>
      </c>
      <c r="U1665" s="9">
        <f t="shared" si="282"/>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v>0.92100000000000004</v>
      </c>
      <c r="BM1665" s="90">
        <f>W1665+X1665+6</f>
        <v>26.16</v>
      </c>
      <c r="BN1665">
        <v>1</v>
      </c>
      <c r="BO1665">
        <v>0</v>
      </c>
      <c r="BP1665">
        <v>0</v>
      </c>
      <c r="BQ1665">
        <v>0</v>
      </c>
      <c r="BR1665">
        <v>0</v>
      </c>
      <c r="BS1665">
        <v>0</v>
      </c>
      <c r="BT1665">
        <v>0</v>
      </c>
      <c r="BU1665" s="17">
        <v>0</v>
      </c>
      <c r="BV1665">
        <v>0</v>
      </c>
      <c r="BW1665">
        <v>0</v>
      </c>
      <c r="BX1665">
        <v>1</v>
      </c>
      <c r="BY1665" s="17">
        <v>0</v>
      </c>
      <c r="BZ1665">
        <v>0</v>
      </c>
      <c r="CA1665">
        <v>0</v>
      </c>
      <c r="CB1665">
        <v>0</v>
      </c>
      <c r="CC1665">
        <v>0</v>
      </c>
      <c r="CD1665" s="17">
        <v>0</v>
      </c>
      <c r="CE1665">
        <v>0</v>
      </c>
      <c r="CF1665">
        <v>0</v>
      </c>
      <c r="CG1665">
        <v>1</v>
      </c>
      <c r="CH1665">
        <v>0</v>
      </c>
      <c r="CI1665">
        <v>1</v>
      </c>
      <c r="CJ1665">
        <v>0</v>
      </c>
      <c r="CK1665">
        <v>1</v>
      </c>
      <c r="CL1665">
        <v>0</v>
      </c>
      <c r="CM1665">
        <v>0</v>
      </c>
      <c r="CN1665">
        <v>0</v>
      </c>
      <c r="CO1665">
        <v>0</v>
      </c>
      <c r="CP1665" s="17">
        <v>0</v>
      </c>
      <c r="CQ1665">
        <v>2.3879999999999999</v>
      </c>
      <c r="CR1665">
        <v>93</v>
      </c>
      <c r="CS1665">
        <v>1</v>
      </c>
      <c r="CT1665">
        <v>0</v>
      </c>
      <c r="CU1665">
        <v>25</v>
      </c>
      <c r="DA1665" s="33" t="s">
        <v>85</v>
      </c>
    </row>
    <row r="1666" spans="1:105" x14ac:dyDescent="0.25">
      <c r="A1666">
        <v>1665</v>
      </c>
      <c r="B1666">
        <v>106</v>
      </c>
      <c r="C1666" s="24" t="s">
        <v>4302</v>
      </c>
      <c r="D1666" s="12">
        <v>9.5500000000000025</v>
      </c>
      <c r="E1666" s="13">
        <v>0.56019553072625716</v>
      </c>
      <c r="F1666" s="7">
        <v>17.047619047619051</v>
      </c>
      <c r="G1666" s="7">
        <f t="shared" ref="G1666:G1726" si="288">D1666-E1666</f>
        <v>8.9898044692737447</v>
      </c>
      <c r="H1666" s="15">
        <f t="shared" ref="H1666:H1726" si="289">D1666+E1666</f>
        <v>10.11019553072626</v>
      </c>
      <c r="I1666" s="11">
        <f>IFERROR(F1666/SQRT(F1666^2+U1666), "X")</f>
        <v>7.7383230740808037E-2</v>
      </c>
      <c r="J1666" s="32">
        <f>IFERROR(SQRT((1-I1666^2)/U1666), "X")</f>
        <v>4.5392397920585711E-3</v>
      </c>
      <c r="K1666" s="32">
        <f t="shared" ref="K1666:K1726" si="290">IFERROR(1/J1666, "X")</f>
        <v>220.30120588683295</v>
      </c>
      <c r="L1666" s="8">
        <v>0</v>
      </c>
      <c r="M1666" s="9">
        <v>1</v>
      </c>
      <c r="N1666" s="8">
        <v>0</v>
      </c>
      <c r="O1666" s="9">
        <v>0</v>
      </c>
      <c r="P1666" s="9">
        <v>0</v>
      </c>
      <c r="Q1666" s="9">
        <v>1</v>
      </c>
      <c r="R1666" s="9">
        <v>0</v>
      </c>
      <c r="S1666" s="8">
        <v>48266</v>
      </c>
      <c r="T1666" s="9">
        <v>23</v>
      </c>
      <c r="U1666" s="9">
        <f t="shared" ref="U1666:U1726" si="291">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v>0.92100000000000004</v>
      </c>
      <c r="BM1666" s="90">
        <f>W1666+X1666+6</f>
        <v>26.16</v>
      </c>
      <c r="BN1666">
        <v>1</v>
      </c>
      <c r="BO1666">
        <v>0</v>
      </c>
      <c r="BP1666">
        <v>0</v>
      </c>
      <c r="BQ1666">
        <v>0</v>
      </c>
      <c r="BR1666">
        <v>0</v>
      </c>
      <c r="BS1666">
        <v>0</v>
      </c>
      <c r="BT1666">
        <v>0</v>
      </c>
      <c r="BU1666" s="17">
        <v>0</v>
      </c>
      <c r="BV1666">
        <v>1</v>
      </c>
      <c r="BW1666">
        <v>0</v>
      </c>
      <c r="BX1666">
        <v>0</v>
      </c>
      <c r="BY1666" s="17">
        <v>0</v>
      </c>
      <c r="BZ1666">
        <v>0</v>
      </c>
      <c r="CA1666">
        <v>0</v>
      </c>
      <c r="CB1666">
        <v>0</v>
      </c>
      <c r="CC1666">
        <v>0</v>
      </c>
      <c r="CD1666" s="17">
        <v>0</v>
      </c>
      <c r="CE1666">
        <v>0</v>
      </c>
      <c r="CF1666">
        <v>0</v>
      </c>
      <c r="CG1666">
        <v>1</v>
      </c>
      <c r="CH1666">
        <v>0</v>
      </c>
      <c r="CI1666">
        <v>1</v>
      </c>
      <c r="CJ1666">
        <v>0</v>
      </c>
      <c r="CK1666">
        <v>1</v>
      </c>
      <c r="CL1666">
        <v>0</v>
      </c>
      <c r="CM1666">
        <v>0</v>
      </c>
      <c r="CN1666">
        <v>0</v>
      </c>
      <c r="CO1666">
        <v>0</v>
      </c>
      <c r="CP1666" s="17">
        <v>0</v>
      </c>
      <c r="CQ1666">
        <v>2.3879999999999999</v>
      </c>
      <c r="CR1666">
        <v>93</v>
      </c>
      <c r="CS1666">
        <v>1</v>
      </c>
      <c r="CT1666">
        <v>0</v>
      </c>
      <c r="CU1666">
        <v>25</v>
      </c>
      <c r="DA1666" s="33" t="s">
        <v>85</v>
      </c>
    </row>
    <row r="1667" spans="1:105" x14ac:dyDescent="0.25">
      <c r="A1667">
        <v>1666</v>
      </c>
      <c r="B1667">
        <v>106</v>
      </c>
      <c r="C1667" s="24" t="s">
        <v>4302</v>
      </c>
      <c r="D1667" s="12">
        <v>6.6000000000000059</v>
      </c>
      <c r="E1667" s="13">
        <v>1.1696202531645581</v>
      </c>
      <c r="F1667" s="7">
        <v>5.6428571428571423</v>
      </c>
      <c r="G1667" s="7">
        <f t="shared" si="288"/>
        <v>5.430379746835448</v>
      </c>
      <c r="H1667" s="15">
        <f t="shared" si="289"/>
        <v>7.7696202531645637</v>
      </c>
      <c r="I1667" s="11">
        <f>IFERROR(F1667/SQRT(F1667^2+U1667), "X")</f>
        <v>2.5683642675599524E-2</v>
      </c>
      <c r="J1667" s="32">
        <f>IFERROR(SQRT((1-I1667^2)/U1667), "X")</f>
        <v>4.5515316133973851E-3</v>
      </c>
      <c r="K1667" s="32">
        <f t="shared" si="290"/>
        <v>219.70626262520304</v>
      </c>
      <c r="L1667" s="8">
        <v>0</v>
      </c>
      <c r="M1667" s="9">
        <v>1</v>
      </c>
      <c r="N1667" s="8">
        <v>0</v>
      </c>
      <c r="O1667" s="9">
        <v>0</v>
      </c>
      <c r="P1667" s="9">
        <v>0</v>
      </c>
      <c r="Q1667" s="9">
        <v>1</v>
      </c>
      <c r="R1667" s="9">
        <v>0</v>
      </c>
      <c r="S1667" s="8">
        <v>48266</v>
      </c>
      <c r="T1667" s="9">
        <v>26</v>
      </c>
      <c r="U1667" s="9">
        <f t="shared" si="291"/>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v>0.92100000000000004</v>
      </c>
      <c r="BM1667" s="90">
        <f>W1667+X1667+6</f>
        <v>26.16</v>
      </c>
      <c r="BN1667">
        <v>1</v>
      </c>
      <c r="BO1667">
        <v>0</v>
      </c>
      <c r="BP1667">
        <v>0</v>
      </c>
      <c r="BQ1667">
        <v>0</v>
      </c>
      <c r="BR1667">
        <v>0</v>
      </c>
      <c r="BS1667">
        <v>0</v>
      </c>
      <c r="BT1667">
        <v>0</v>
      </c>
      <c r="BU1667" s="17">
        <v>0</v>
      </c>
      <c r="BV1667">
        <v>1</v>
      </c>
      <c r="BW1667">
        <v>0</v>
      </c>
      <c r="BX1667">
        <v>0</v>
      </c>
      <c r="BY1667" s="17">
        <v>0</v>
      </c>
      <c r="BZ1667">
        <v>0</v>
      </c>
      <c r="CA1667">
        <v>0</v>
      </c>
      <c r="CB1667">
        <v>0</v>
      </c>
      <c r="CC1667">
        <v>0</v>
      </c>
      <c r="CD1667" s="17">
        <v>0</v>
      </c>
      <c r="CE1667">
        <v>0</v>
      </c>
      <c r="CF1667">
        <v>0</v>
      </c>
      <c r="CG1667">
        <v>1</v>
      </c>
      <c r="CH1667">
        <v>0</v>
      </c>
      <c r="CI1667">
        <v>1</v>
      </c>
      <c r="CJ1667">
        <v>0</v>
      </c>
      <c r="CK1667">
        <v>1</v>
      </c>
      <c r="CL1667">
        <v>0</v>
      </c>
      <c r="CM1667">
        <v>0</v>
      </c>
      <c r="CN1667">
        <v>0</v>
      </c>
      <c r="CO1667">
        <v>0</v>
      </c>
      <c r="CP1667" s="17">
        <v>0</v>
      </c>
      <c r="CQ1667">
        <v>2.3879999999999999</v>
      </c>
      <c r="CR1667">
        <v>93</v>
      </c>
      <c r="CS1667">
        <v>1</v>
      </c>
      <c r="CT1667">
        <v>0</v>
      </c>
      <c r="CU1667">
        <v>25</v>
      </c>
      <c r="DA1667" s="33" t="s">
        <v>85</v>
      </c>
    </row>
    <row r="1668" spans="1:105" x14ac:dyDescent="0.25">
      <c r="A1668">
        <v>1667</v>
      </c>
      <c r="B1668">
        <v>107</v>
      </c>
      <c r="C1668" s="24" t="s">
        <v>4314</v>
      </c>
      <c r="D1668" s="12">
        <v>7</v>
      </c>
      <c r="E1668" s="13">
        <v>1</v>
      </c>
      <c r="F1668" s="7">
        <f t="shared" ref="F1668:F1692" si="292">D1668/E1668</f>
        <v>7</v>
      </c>
      <c r="G1668" s="7">
        <f t="shared" si="288"/>
        <v>6</v>
      </c>
      <c r="H1668" s="15">
        <f t="shared" si="289"/>
        <v>8</v>
      </c>
      <c r="I1668" s="11">
        <f>IFERROR(F1668/SQRT(F1668^2+U1668), "X")</f>
        <v>3.3028055093370853E-2</v>
      </c>
      <c r="J1668" s="32">
        <f>IFERROR(SQRT((1-I1668^2)/U1668), "X")</f>
        <v>4.7182935847672643E-3</v>
      </c>
      <c r="K1668" s="32">
        <f t="shared" si="290"/>
        <v>211.94102953416075</v>
      </c>
      <c r="L1668" s="8">
        <v>0</v>
      </c>
      <c r="M1668" s="9">
        <v>1</v>
      </c>
      <c r="N1668" s="8">
        <v>1</v>
      </c>
      <c r="O1668" s="9">
        <v>0</v>
      </c>
      <c r="P1668" s="9">
        <v>0</v>
      </c>
      <c r="Q1668" s="9">
        <v>0</v>
      </c>
      <c r="R1668" s="9">
        <v>0</v>
      </c>
      <c r="S1668" s="8">
        <v>44891</v>
      </c>
      <c r="T1668" s="9">
        <v>20</v>
      </c>
      <c r="U1668" s="9">
        <f t="shared" si="291"/>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293">1*(1-$AN1668)/4</f>
        <v>0.19</v>
      </c>
      <c r="AL1668" s="32">
        <f t="shared" si="293"/>
        <v>0.19</v>
      </c>
      <c r="AM1668" s="32">
        <f t="shared" ref="AM1668:AM1683" si="294">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v>0.91900000000000004</v>
      </c>
      <c r="BM1668" s="24">
        <f>W1668+X1668+6</f>
        <v>28.16</v>
      </c>
      <c r="BN1668">
        <v>1</v>
      </c>
      <c r="BO1668">
        <v>0</v>
      </c>
      <c r="BP1668">
        <v>0</v>
      </c>
      <c r="BQ1668">
        <v>0</v>
      </c>
      <c r="BR1668">
        <v>0</v>
      </c>
      <c r="BS1668">
        <v>0</v>
      </c>
      <c r="BT1668">
        <v>0</v>
      </c>
      <c r="BU1668" s="17">
        <v>0</v>
      </c>
      <c r="BV1668">
        <v>0</v>
      </c>
      <c r="BW1668">
        <v>1</v>
      </c>
      <c r="BX1668">
        <v>0</v>
      </c>
      <c r="BY1668" s="17">
        <v>0</v>
      </c>
      <c r="BZ1668">
        <v>0</v>
      </c>
      <c r="CA1668">
        <v>0</v>
      </c>
      <c r="CB1668">
        <v>0</v>
      </c>
      <c r="CC1668">
        <v>0</v>
      </c>
      <c r="CD1668" s="17">
        <v>0</v>
      </c>
      <c r="CE1668">
        <v>0</v>
      </c>
      <c r="CF1668">
        <v>0</v>
      </c>
      <c r="CG1668">
        <v>1</v>
      </c>
      <c r="CH1668">
        <v>1</v>
      </c>
      <c r="CI1668">
        <v>1</v>
      </c>
      <c r="CJ1668">
        <v>0</v>
      </c>
      <c r="CK1668">
        <v>1</v>
      </c>
      <c r="CL1668">
        <v>0</v>
      </c>
      <c r="CM1668">
        <v>0</v>
      </c>
      <c r="CN1668">
        <v>0</v>
      </c>
      <c r="CO1668">
        <v>0</v>
      </c>
      <c r="CP1668" s="17">
        <v>0</v>
      </c>
      <c r="CQ1668">
        <v>3.0070000000000001</v>
      </c>
      <c r="CR1668">
        <v>1830</v>
      </c>
      <c r="CS1668">
        <v>1</v>
      </c>
      <c r="CT1668">
        <v>0</v>
      </c>
      <c r="CU1668">
        <v>25</v>
      </c>
      <c r="DA1668" s="33" t="s">
        <v>85</v>
      </c>
    </row>
    <row r="1669" spans="1:105" x14ac:dyDescent="0.25">
      <c r="A1669">
        <v>1668</v>
      </c>
      <c r="B1669">
        <v>107</v>
      </c>
      <c r="C1669" s="24" t="s">
        <v>4314</v>
      </c>
      <c r="D1669" s="12">
        <v>9</v>
      </c>
      <c r="E1669" s="13">
        <v>1</v>
      </c>
      <c r="F1669" s="7">
        <f t="shared" si="292"/>
        <v>9</v>
      </c>
      <c r="G1669" s="7">
        <f t="shared" si="288"/>
        <v>8</v>
      </c>
      <c r="H1669" s="15">
        <f t="shared" si="289"/>
        <v>10</v>
      </c>
      <c r="I1669" s="11">
        <f>IFERROR(F1669/SQRT(F1669^2+U1669), "X")</f>
        <v>4.2449524573882881E-2</v>
      </c>
      <c r="J1669" s="32">
        <f>IFERROR(SQRT((1-I1669^2)/U1669), "X")</f>
        <v>4.716613841542542E-3</v>
      </c>
      <c r="K1669" s="32">
        <f t="shared" si="290"/>
        <v>212.01650879117881</v>
      </c>
      <c r="L1669" s="8">
        <v>0</v>
      </c>
      <c r="M1669" s="9">
        <v>1</v>
      </c>
      <c r="N1669" s="8">
        <v>1</v>
      </c>
      <c r="O1669" s="9">
        <v>0</v>
      </c>
      <c r="P1669" s="9">
        <v>0</v>
      </c>
      <c r="Q1669" s="9">
        <v>0</v>
      </c>
      <c r="R1669" s="9">
        <v>0</v>
      </c>
      <c r="S1669" s="8">
        <v>44891</v>
      </c>
      <c r="T1669" s="9">
        <v>20</v>
      </c>
      <c r="U1669" s="9">
        <f t="shared" si="291"/>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293"/>
        <v>0.19</v>
      </c>
      <c r="AL1669" s="32">
        <f t="shared" si="293"/>
        <v>0.19</v>
      </c>
      <c r="AM1669" s="32">
        <f t="shared" si="294"/>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v>0.92100000000000004</v>
      </c>
      <c r="BM1669" s="24">
        <f>W1669+X1669+6</f>
        <v>28.16</v>
      </c>
      <c r="BN1669">
        <v>1</v>
      </c>
      <c r="BO1669">
        <v>0</v>
      </c>
      <c r="BP1669">
        <v>0</v>
      </c>
      <c r="BQ1669">
        <v>0</v>
      </c>
      <c r="BR1669">
        <v>0</v>
      </c>
      <c r="BS1669">
        <v>0</v>
      </c>
      <c r="BT1669">
        <v>0</v>
      </c>
      <c r="BU1669" s="17">
        <v>0</v>
      </c>
      <c r="BV1669">
        <v>0</v>
      </c>
      <c r="BW1669">
        <v>1</v>
      </c>
      <c r="BX1669">
        <v>0</v>
      </c>
      <c r="BY1669" s="17">
        <v>0</v>
      </c>
      <c r="BZ1669">
        <v>0</v>
      </c>
      <c r="CA1669">
        <v>0</v>
      </c>
      <c r="CB1669">
        <v>0</v>
      </c>
      <c r="CC1669">
        <v>0</v>
      </c>
      <c r="CD1669" s="17">
        <v>0</v>
      </c>
      <c r="CE1669">
        <v>0</v>
      </c>
      <c r="CF1669">
        <v>0</v>
      </c>
      <c r="CG1669">
        <v>1</v>
      </c>
      <c r="CH1669">
        <v>1</v>
      </c>
      <c r="CI1669">
        <v>1</v>
      </c>
      <c r="CJ1669">
        <v>0</v>
      </c>
      <c r="CK1669">
        <v>1</v>
      </c>
      <c r="CL1669">
        <v>0</v>
      </c>
      <c r="CM1669">
        <v>0</v>
      </c>
      <c r="CN1669">
        <v>0</v>
      </c>
      <c r="CO1669">
        <v>0</v>
      </c>
      <c r="CP1669" s="17">
        <v>0</v>
      </c>
      <c r="CQ1669">
        <v>3.0070000000000001</v>
      </c>
      <c r="CR1669">
        <v>1830</v>
      </c>
      <c r="CS1669">
        <v>1</v>
      </c>
      <c r="CT1669">
        <v>0</v>
      </c>
      <c r="CU1669">
        <v>25</v>
      </c>
      <c r="DA1669" s="33" t="s">
        <v>85</v>
      </c>
    </row>
    <row r="1670" spans="1:105" x14ac:dyDescent="0.25">
      <c r="A1670">
        <v>1669</v>
      </c>
      <c r="B1670">
        <v>107</v>
      </c>
      <c r="C1670" s="24" t="s">
        <v>4314</v>
      </c>
      <c r="D1670" s="12">
        <v>7</v>
      </c>
      <c r="E1670" s="13">
        <v>1</v>
      </c>
      <c r="F1670" s="7">
        <f t="shared" si="292"/>
        <v>7</v>
      </c>
      <c r="G1670" s="7">
        <f t="shared" si="288"/>
        <v>6</v>
      </c>
      <c r="H1670" s="15">
        <f t="shared" si="289"/>
        <v>8</v>
      </c>
      <c r="I1670" s="11">
        <f>IFERROR(F1670/SQRT(F1670^2+U1670), "X")</f>
        <v>3.3028055093370853E-2</v>
      </c>
      <c r="J1670" s="32">
        <f>IFERROR(SQRT((1-I1670^2)/U1670), "X")</f>
        <v>4.7182935847672643E-3</v>
      </c>
      <c r="K1670" s="32">
        <f t="shared" si="290"/>
        <v>211.94102953416075</v>
      </c>
      <c r="L1670" s="8">
        <v>0</v>
      </c>
      <c r="M1670" s="9">
        <v>1</v>
      </c>
      <c r="N1670" s="8">
        <v>1</v>
      </c>
      <c r="O1670" s="9">
        <v>0</v>
      </c>
      <c r="P1670" s="9">
        <v>0</v>
      </c>
      <c r="Q1670" s="9">
        <v>0</v>
      </c>
      <c r="R1670" s="9">
        <v>0</v>
      </c>
      <c r="S1670" s="8">
        <v>44891</v>
      </c>
      <c r="T1670" s="9">
        <v>20</v>
      </c>
      <c r="U1670" s="9">
        <f t="shared" si="291"/>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293"/>
        <v>0.19</v>
      </c>
      <c r="AL1670" s="32">
        <f t="shared" si="293"/>
        <v>0.19</v>
      </c>
      <c r="AM1670" s="32">
        <f t="shared" si="294"/>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v>0.91900000000000004</v>
      </c>
      <c r="BM1670" s="24">
        <f>W1670+X1670+6</f>
        <v>28.16</v>
      </c>
      <c r="BN1670">
        <v>1</v>
      </c>
      <c r="BO1670">
        <v>0</v>
      </c>
      <c r="BP1670">
        <v>0</v>
      </c>
      <c r="BQ1670">
        <v>0</v>
      </c>
      <c r="BR1670">
        <v>0</v>
      </c>
      <c r="BS1670">
        <v>0</v>
      </c>
      <c r="BT1670">
        <v>0</v>
      </c>
      <c r="BU1670" s="17">
        <v>0</v>
      </c>
      <c r="BV1670">
        <v>0</v>
      </c>
      <c r="BW1670">
        <v>1</v>
      </c>
      <c r="BX1670">
        <v>0</v>
      </c>
      <c r="BY1670" s="17">
        <v>0</v>
      </c>
      <c r="BZ1670">
        <v>0</v>
      </c>
      <c r="CA1670">
        <v>0</v>
      </c>
      <c r="CB1670">
        <v>0</v>
      </c>
      <c r="CC1670">
        <v>0</v>
      </c>
      <c r="CD1670" s="17">
        <v>0</v>
      </c>
      <c r="CE1670">
        <v>0</v>
      </c>
      <c r="CF1670">
        <v>0</v>
      </c>
      <c r="CG1670">
        <v>1</v>
      </c>
      <c r="CH1670">
        <v>1</v>
      </c>
      <c r="CI1670">
        <v>1</v>
      </c>
      <c r="CJ1670">
        <v>0</v>
      </c>
      <c r="CK1670">
        <v>1</v>
      </c>
      <c r="CL1670">
        <v>0</v>
      </c>
      <c r="CM1670">
        <v>0</v>
      </c>
      <c r="CN1670">
        <v>0</v>
      </c>
      <c r="CO1670">
        <v>0</v>
      </c>
      <c r="CP1670" s="17">
        <v>0</v>
      </c>
      <c r="CQ1670">
        <v>3.0070000000000001</v>
      </c>
      <c r="CR1670">
        <v>1830</v>
      </c>
      <c r="CS1670">
        <v>1</v>
      </c>
      <c r="CT1670">
        <v>0</v>
      </c>
      <c r="CU1670">
        <v>25</v>
      </c>
      <c r="DA1670" s="33" t="s">
        <v>85</v>
      </c>
    </row>
    <row r="1671" spans="1:105" x14ac:dyDescent="0.25">
      <c r="A1671">
        <v>1670</v>
      </c>
      <c r="B1671">
        <v>107</v>
      </c>
      <c r="C1671" s="24" t="s">
        <v>4314</v>
      </c>
      <c r="D1671" s="12">
        <v>9</v>
      </c>
      <c r="E1671" s="13">
        <v>0.9</v>
      </c>
      <c r="F1671" s="7">
        <f t="shared" si="292"/>
        <v>10</v>
      </c>
      <c r="G1671" s="7">
        <f t="shared" si="288"/>
        <v>8.1</v>
      </c>
      <c r="H1671" s="15">
        <f t="shared" si="289"/>
        <v>9.9</v>
      </c>
      <c r="I1671" s="11">
        <f>IFERROR(F1671/SQRT(F1671^2+U1671), "X")</f>
        <v>4.7156173424238952E-2</v>
      </c>
      <c r="J1671" s="32">
        <f>IFERROR(SQRT((1-I1671^2)/U1671), "X")</f>
        <v>4.7156173424238949E-3</v>
      </c>
      <c r="K1671" s="32">
        <f t="shared" si="290"/>
        <v>212.06131188880261</v>
      </c>
      <c r="L1671" s="8">
        <v>0</v>
      </c>
      <c r="M1671" s="9">
        <v>1</v>
      </c>
      <c r="N1671" s="8">
        <v>1</v>
      </c>
      <c r="O1671" s="9">
        <v>0</v>
      </c>
      <c r="P1671" s="9">
        <v>0</v>
      </c>
      <c r="Q1671" s="9">
        <v>0</v>
      </c>
      <c r="R1671" s="9">
        <v>0</v>
      </c>
      <c r="S1671" s="8">
        <v>44891</v>
      </c>
      <c r="T1671" s="9">
        <v>20</v>
      </c>
      <c r="U1671" s="9">
        <f t="shared" si="291"/>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293"/>
        <v>0.19</v>
      </c>
      <c r="AL1671" s="32">
        <f t="shared" si="293"/>
        <v>0.19</v>
      </c>
      <c r="AM1671" s="32">
        <f t="shared" si="294"/>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v>0.92100000000000004</v>
      </c>
      <c r="BM1671" s="24">
        <f>W1671+X1671+6</f>
        <v>28.16</v>
      </c>
      <c r="BN1671">
        <v>1</v>
      </c>
      <c r="BO1671">
        <v>0</v>
      </c>
      <c r="BP1671">
        <v>0</v>
      </c>
      <c r="BQ1671">
        <v>0</v>
      </c>
      <c r="BR1671">
        <v>0</v>
      </c>
      <c r="BS1671">
        <v>0</v>
      </c>
      <c r="BT1671">
        <v>0</v>
      </c>
      <c r="BU1671" s="17">
        <v>0</v>
      </c>
      <c r="BV1671">
        <v>0</v>
      </c>
      <c r="BW1671">
        <v>1</v>
      </c>
      <c r="BX1671">
        <v>0</v>
      </c>
      <c r="BY1671" s="17">
        <v>0</v>
      </c>
      <c r="BZ1671">
        <v>0</v>
      </c>
      <c r="CA1671">
        <v>0</v>
      </c>
      <c r="CB1671">
        <v>0</v>
      </c>
      <c r="CC1671">
        <v>0</v>
      </c>
      <c r="CD1671" s="17">
        <v>0</v>
      </c>
      <c r="CE1671">
        <v>0</v>
      </c>
      <c r="CF1671">
        <v>0</v>
      </c>
      <c r="CG1671">
        <v>1</v>
      </c>
      <c r="CH1671">
        <v>1</v>
      </c>
      <c r="CI1671">
        <v>1</v>
      </c>
      <c r="CJ1671">
        <v>0</v>
      </c>
      <c r="CK1671">
        <v>1</v>
      </c>
      <c r="CL1671">
        <v>0</v>
      </c>
      <c r="CM1671">
        <v>0</v>
      </c>
      <c r="CN1671">
        <v>0</v>
      </c>
      <c r="CO1671">
        <v>0</v>
      </c>
      <c r="CP1671" s="17">
        <v>0</v>
      </c>
      <c r="CQ1671">
        <v>3.0070000000000001</v>
      </c>
      <c r="CR1671">
        <v>1830</v>
      </c>
      <c r="CS1671">
        <v>1</v>
      </c>
      <c r="CT1671">
        <v>0</v>
      </c>
      <c r="CU1671">
        <v>25</v>
      </c>
      <c r="DA1671" s="33" t="s">
        <v>85</v>
      </c>
    </row>
    <row r="1672" spans="1:105" x14ac:dyDescent="0.25">
      <c r="A1672">
        <v>1671</v>
      </c>
      <c r="B1672">
        <v>107</v>
      </c>
      <c r="C1672" s="24" t="s">
        <v>4314</v>
      </c>
      <c r="D1672" s="12">
        <v>-1</v>
      </c>
      <c r="E1672" s="13">
        <v>3</v>
      </c>
      <c r="F1672" s="7">
        <f t="shared" si="292"/>
        <v>-0.33333333333333331</v>
      </c>
      <c r="G1672" s="7">
        <f t="shared" si="288"/>
        <v>-4</v>
      </c>
      <c r="H1672" s="15">
        <f t="shared" si="289"/>
        <v>2</v>
      </c>
      <c r="I1672" s="11">
        <f>IFERROR(F1672/SQRT(F1672^2+U1672), "X")</f>
        <v>-1.5735685061033736E-3</v>
      </c>
      <c r="J1672" s="32">
        <f>IFERROR(SQRT((1-I1672^2)/U1672), "X")</f>
        <v>4.7207055183101209E-3</v>
      </c>
      <c r="K1672" s="32">
        <f t="shared" si="290"/>
        <v>211.83274324596542</v>
      </c>
      <c r="L1672" s="8">
        <v>0</v>
      </c>
      <c r="M1672" s="9">
        <v>1</v>
      </c>
      <c r="N1672" s="8">
        <v>1</v>
      </c>
      <c r="O1672" s="9">
        <v>0</v>
      </c>
      <c r="P1672" s="9">
        <v>0</v>
      </c>
      <c r="Q1672" s="9">
        <v>0</v>
      </c>
      <c r="R1672" s="9">
        <v>0</v>
      </c>
      <c r="S1672" s="8">
        <v>44891</v>
      </c>
      <c r="T1672" s="9">
        <v>17</v>
      </c>
      <c r="U1672" s="9">
        <f t="shared" si="291"/>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293"/>
        <v>0.19</v>
      </c>
      <c r="AL1672" s="32">
        <f t="shared" si="293"/>
        <v>0.19</v>
      </c>
      <c r="AM1672" s="32">
        <f t="shared" si="294"/>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v>0.91900000000000004</v>
      </c>
      <c r="BM1672" s="24">
        <f>W1672+X1672+6</f>
        <v>28.16</v>
      </c>
      <c r="BN1672">
        <v>1</v>
      </c>
      <c r="BO1672">
        <v>0</v>
      </c>
      <c r="BP1672">
        <v>0</v>
      </c>
      <c r="BQ1672">
        <v>0</v>
      </c>
      <c r="BR1672">
        <v>0</v>
      </c>
      <c r="BS1672">
        <v>0</v>
      </c>
      <c r="BT1672">
        <v>0</v>
      </c>
      <c r="BU1672" s="17">
        <v>0</v>
      </c>
      <c r="BV1672">
        <v>0</v>
      </c>
      <c r="BW1672">
        <v>1</v>
      </c>
      <c r="BX1672">
        <v>0</v>
      </c>
      <c r="BY1672" s="17">
        <v>0</v>
      </c>
      <c r="BZ1672">
        <v>0</v>
      </c>
      <c r="CA1672">
        <v>0</v>
      </c>
      <c r="CB1672">
        <v>0</v>
      </c>
      <c r="CC1672">
        <v>0</v>
      </c>
      <c r="CD1672" s="17">
        <v>0</v>
      </c>
      <c r="CE1672">
        <v>0</v>
      </c>
      <c r="CF1672">
        <v>0</v>
      </c>
      <c r="CG1672">
        <v>1</v>
      </c>
      <c r="CH1672">
        <v>1</v>
      </c>
      <c r="CI1672">
        <v>0</v>
      </c>
      <c r="CJ1672">
        <v>0</v>
      </c>
      <c r="CK1672">
        <v>0</v>
      </c>
      <c r="CL1672">
        <v>0</v>
      </c>
      <c r="CM1672">
        <v>0</v>
      </c>
      <c r="CN1672">
        <v>0</v>
      </c>
      <c r="CO1672">
        <v>0</v>
      </c>
      <c r="CP1672" s="17">
        <v>0</v>
      </c>
      <c r="CQ1672">
        <v>3.0070000000000001</v>
      </c>
      <c r="CR1672">
        <v>1830</v>
      </c>
      <c r="CS1672">
        <v>1</v>
      </c>
      <c r="CT1672">
        <v>0</v>
      </c>
      <c r="CU1672">
        <v>25</v>
      </c>
      <c r="DA1672" s="33" t="s">
        <v>85</v>
      </c>
    </row>
    <row r="1673" spans="1:105" x14ac:dyDescent="0.25">
      <c r="A1673">
        <v>1672</v>
      </c>
      <c r="B1673">
        <v>107</v>
      </c>
      <c r="C1673" s="24" t="s">
        <v>4314</v>
      </c>
      <c r="D1673" s="12">
        <v>1</v>
      </c>
      <c r="E1673" s="13">
        <v>2</v>
      </c>
      <c r="F1673" s="7">
        <f t="shared" si="292"/>
        <v>0.5</v>
      </c>
      <c r="G1673" s="7">
        <f t="shared" si="288"/>
        <v>-1</v>
      </c>
      <c r="H1673" s="15">
        <f t="shared" si="289"/>
        <v>3</v>
      </c>
      <c r="I1673" s="11">
        <f>IFERROR(F1673/SQRT(F1673^2+U1673), "X")</f>
        <v>2.3603491063438E-3</v>
      </c>
      <c r="J1673" s="32">
        <f>IFERROR(SQRT((1-I1673^2)/U1673), "X")</f>
        <v>4.7206982126876008E-3</v>
      </c>
      <c r="K1673" s="32">
        <f t="shared" si="290"/>
        <v>211.83307107248385</v>
      </c>
      <c r="L1673" s="8">
        <v>0</v>
      </c>
      <c r="M1673" s="9">
        <v>1</v>
      </c>
      <c r="N1673" s="8">
        <v>1</v>
      </c>
      <c r="O1673" s="9">
        <v>0</v>
      </c>
      <c r="P1673" s="9">
        <v>0</v>
      </c>
      <c r="Q1673" s="9">
        <v>0</v>
      </c>
      <c r="R1673" s="9">
        <v>0</v>
      </c>
      <c r="S1673" s="8">
        <v>44891</v>
      </c>
      <c r="T1673" s="9">
        <v>17</v>
      </c>
      <c r="U1673" s="9">
        <f t="shared" si="291"/>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293"/>
        <v>0.19</v>
      </c>
      <c r="AL1673" s="32">
        <f t="shared" si="293"/>
        <v>0.19</v>
      </c>
      <c r="AM1673" s="32">
        <f t="shared" si="294"/>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v>0.92100000000000004</v>
      </c>
      <c r="BM1673" s="24">
        <f>W1673+X1673+6</f>
        <v>28.16</v>
      </c>
      <c r="BN1673">
        <v>1</v>
      </c>
      <c r="BO1673">
        <v>0</v>
      </c>
      <c r="BP1673">
        <v>0</v>
      </c>
      <c r="BQ1673">
        <v>0</v>
      </c>
      <c r="BR1673">
        <v>0</v>
      </c>
      <c r="BS1673">
        <v>0</v>
      </c>
      <c r="BT1673">
        <v>0</v>
      </c>
      <c r="BU1673" s="17">
        <v>0</v>
      </c>
      <c r="BV1673">
        <v>0</v>
      </c>
      <c r="BW1673">
        <v>1</v>
      </c>
      <c r="BX1673">
        <v>0</v>
      </c>
      <c r="BY1673" s="17">
        <v>0</v>
      </c>
      <c r="BZ1673">
        <v>0</v>
      </c>
      <c r="CA1673">
        <v>0</v>
      </c>
      <c r="CB1673">
        <v>0</v>
      </c>
      <c r="CC1673">
        <v>0</v>
      </c>
      <c r="CD1673" s="17">
        <v>0</v>
      </c>
      <c r="CE1673">
        <v>0</v>
      </c>
      <c r="CF1673">
        <v>0</v>
      </c>
      <c r="CG1673">
        <v>1</v>
      </c>
      <c r="CH1673">
        <v>1</v>
      </c>
      <c r="CI1673">
        <v>0</v>
      </c>
      <c r="CJ1673">
        <v>0</v>
      </c>
      <c r="CK1673">
        <v>0</v>
      </c>
      <c r="CL1673">
        <v>0</v>
      </c>
      <c r="CM1673">
        <v>0</v>
      </c>
      <c r="CN1673">
        <v>0</v>
      </c>
      <c r="CO1673">
        <v>0</v>
      </c>
      <c r="CP1673" s="17">
        <v>0</v>
      </c>
      <c r="CQ1673">
        <v>3.0070000000000001</v>
      </c>
      <c r="CR1673">
        <v>1830</v>
      </c>
      <c r="CS1673">
        <v>1</v>
      </c>
      <c r="CT1673">
        <v>0</v>
      </c>
      <c r="CU1673">
        <v>25</v>
      </c>
      <c r="DA1673" s="33" t="s">
        <v>85</v>
      </c>
    </row>
    <row r="1674" spans="1:105" x14ac:dyDescent="0.25">
      <c r="A1674">
        <v>1673</v>
      </c>
      <c r="B1674">
        <v>107</v>
      </c>
      <c r="C1674" s="24" t="s">
        <v>4314</v>
      </c>
      <c r="D1674" s="12">
        <v>-0.5</v>
      </c>
      <c r="E1674" s="13">
        <v>2</v>
      </c>
      <c r="F1674" s="7">
        <f t="shared" si="292"/>
        <v>-0.25</v>
      </c>
      <c r="G1674" s="7">
        <f t="shared" si="288"/>
        <v>-2.5</v>
      </c>
      <c r="H1674" s="15">
        <f t="shared" si="289"/>
        <v>1.5</v>
      </c>
      <c r="I1674" s="11">
        <f>IFERROR(F1674/SQRT(F1674^2+U1674), "X")</f>
        <v>-1.1801770188215042E-3</v>
      </c>
      <c r="J1674" s="32">
        <f>IFERROR(SQRT((1-I1674^2)/U1674), "X")</f>
        <v>4.7207080752860158E-3</v>
      </c>
      <c r="K1674" s="32">
        <f t="shared" si="290"/>
        <v>211.83262850656413</v>
      </c>
      <c r="L1674" s="8">
        <v>0</v>
      </c>
      <c r="M1674" s="9">
        <v>1</v>
      </c>
      <c r="N1674" s="8">
        <v>1</v>
      </c>
      <c r="O1674" s="9">
        <v>0</v>
      </c>
      <c r="P1674" s="9">
        <v>0</v>
      </c>
      <c r="Q1674" s="9">
        <v>0</v>
      </c>
      <c r="R1674" s="9">
        <v>0</v>
      </c>
      <c r="S1674" s="8">
        <v>44891</v>
      </c>
      <c r="T1674" s="9">
        <v>17</v>
      </c>
      <c r="U1674" s="9">
        <f t="shared" si="291"/>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293"/>
        <v>0.19</v>
      </c>
      <c r="AL1674" s="32">
        <f t="shared" si="293"/>
        <v>0.19</v>
      </c>
      <c r="AM1674" s="32">
        <f t="shared" si="294"/>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v>0.91900000000000004</v>
      </c>
      <c r="BM1674" s="24">
        <f>W1674+X1674+6</f>
        <v>28.16</v>
      </c>
      <c r="BN1674">
        <v>1</v>
      </c>
      <c r="BO1674">
        <v>0</v>
      </c>
      <c r="BP1674">
        <v>0</v>
      </c>
      <c r="BQ1674">
        <v>0</v>
      </c>
      <c r="BR1674">
        <v>0</v>
      </c>
      <c r="BS1674">
        <v>0</v>
      </c>
      <c r="BT1674">
        <v>0</v>
      </c>
      <c r="BU1674" s="17">
        <v>0</v>
      </c>
      <c r="BV1674">
        <v>0</v>
      </c>
      <c r="BW1674">
        <v>1</v>
      </c>
      <c r="BX1674">
        <v>0</v>
      </c>
      <c r="BY1674" s="17">
        <v>0</v>
      </c>
      <c r="BZ1674">
        <v>0</v>
      </c>
      <c r="CA1674">
        <v>0</v>
      </c>
      <c r="CB1674">
        <v>0</v>
      </c>
      <c r="CC1674">
        <v>0</v>
      </c>
      <c r="CD1674" s="17">
        <v>0</v>
      </c>
      <c r="CE1674">
        <v>0</v>
      </c>
      <c r="CF1674">
        <v>0</v>
      </c>
      <c r="CG1674">
        <v>1</v>
      </c>
      <c r="CH1674">
        <v>1</v>
      </c>
      <c r="CI1674">
        <v>0</v>
      </c>
      <c r="CJ1674">
        <v>0</v>
      </c>
      <c r="CK1674">
        <v>0</v>
      </c>
      <c r="CL1674">
        <v>0</v>
      </c>
      <c r="CM1674">
        <v>0</v>
      </c>
      <c r="CN1674">
        <v>0</v>
      </c>
      <c r="CO1674">
        <v>0</v>
      </c>
      <c r="CP1674" s="17">
        <v>0</v>
      </c>
      <c r="CQ1674">
        <v>3.0070000000000001</v>
      </c>
      <c r="CR1674">
        <v>1830</v>
      </c>
      <c r="CS1674">
        <v>1</v>
      </c>
      <c r="CT1674">
        <v>0</v>
      </c>
      <c r="CU1674">
        <v>25</v>
      </c>
      <c r="DA1674" s="33" t="s">
        <v>85</v>
      </c>
    </row>
    <row r="1675" spans="1:105" x14ac:dyDescent="0.25">
      <c r="A1675">
        <v>1674</v>
      </c>
      <c r="B1675">
        <v>107</v>
      </c>
      <c r="C1675" s="24" t="s">
        <v>4314</v>
      </c>
      <c r="D1675" s="12">
        <v>2</v>
      </c>
      <c r="E1675" s="13">
        <v>2</v>
      </c>
      <c r="F1675" s="7">
        <f t="shared" si="292"/>
        <v>1</v>
      </c>
      <c r="G1675" s="7">
        <f t="shared" si="288"/>
        <v>0</v>
      </c>
      <c r="H1675" s="15">
        <f t="shared" si="289"/>
        <v>4</v>
      </c>
      <c r="I1675" s="11">
        <f>IFERROR(F1675/SQRT(F1675^2+U1675), "X")</f>
        <v>4.7206587629120824E-3</v>
      </c>
      <c r="J1675" s="32">
        <f>IFERROR(SQRT((1-I1675^2)/U1675), "X")</f>
        <v>4.7206587629120816E-3</v>
      </c>
      <c r="K1675" s="32">
        <f t="shared" si="290"/>
        <v>211.83484132691677</v>
      </c>
      <c r="L1675" s="8">
        <v>0</v>
      </c>
      <c r="M1675" s="9">
        <v>1</v>
      </c>
      <c r="N1675" s="8">
        <v>1</v>
      </c>
      <c r="O1675" s="9">
        <v>0</v>
      </c>
      <c r="P1675" s="9">
        <v>0</v>
      </c>
      <c r="Q1675" s="9">
        <v>0</v>
      </c>
      <c r="R1675" s="9">
        <v>0</v>
      </c>
      <c r="S1675" s="8">
        <v>44891</v>
      </c>
      <c r="T1675" s="9">
        <v>17</v>
      </c>
      <c r="U1675" s="9">
        <f t="shared" si="291"/>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293"/>
        <v>0.19</v>
      </c>
      <c r="AL1675" s="32">
        <f t="shared" si="293"/>
        <v>0.19</v>
      </c>
      <c r="AM1675" s="32">
        <f t="shared" si="294"/>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v>0.92100000000000004</v>
      </c>
      <c r="BM1675" s="24">
        <f>W1675+X1675+6</f>
        <v>28.16</v>
      </c>
      <c r="BN1675">
        <v>1</v>
      </c>
      <c r="BO1675">
        <v>0</v>
      </c>
      <c r="BP1675">
        <v>0</v>
      </c>
      <c r="BQ1675">
        <v>0</v>
      </c>
      <c r="BR1675">
        <v>0</v>
      </c>
      <c r="BS1675">
        <v>0</v>
      </c>
      <c r="BT1675">
        <v>0</v>
      </c>
      <c r="BU1675" s="17">
        <v>0</v>
      </c>
      <c r="BV1675">
        <v>0</v>
      </c>
      <c r="BW1675">
        <v>1</v>
      </c>
      <c r="BX1675">
        <v>0</v>
      </c>
      <c r="BY1675" s="17">
        <v>0</v>
      </c>
      <c r="BZ1675">
        <v>0</v>
      </c>
      <c r="CA1675">
        <v>0</v>
      </c>
      <c r="CB1675">
        <v>0</v>
      </c>
      <c r="CC1675">
        <v>0</v>
      </c>
      <c r="CD1675" s="17">
        <v>0</v>
      </c>
      <c r="CE1675">
        <v>0</v>
      </c>
      <c r="CF1675">
        <v>0</v>
      </c>
      <c r="CG1675">
        <v>1</v>
      </c>
      <c r="CH1675">
        <v>1</v>
      </c>
      <c r="CI1675">
        <v>0</v>
      </c>
      <c r="CJ1675">
        <v>0</v>
      </c>
      <c r="CK1675">
        <v>0</v>
      </c>
      <c r="CL1675">
        <v>0</v>
      </c>
      <c r="CM1675">
        <v>0</v>
      </c>
      <c r="CN1675">
        <v>0</v>
      </c>
      <c r="CO1675">
        <v>0</v>
      </c>
      <c r="CP1675" s="17">
        <v>0</v>
      </c>
      <c r="CQ1675">
        <v>3.0070000000000001</v>
      </c>
      <c r="CR1675">
        <v>1830</v>
      </c>
      <c r="CS1675">
        <v>1</v>
      </c>
      <c r="CT1675">
        <v>0</v>
      </c>
      <c r="CU1675">
        <v>25</v>
      </c>
      <c r="DA1675" s="33" t="s">
        <v>85</v>
      </c>
    </row>
    <row r="1676" spans="1:105" x14ac:dyDescent="0.25">
      <c r="A1676">
        <v>1675</v>
      </c>
      <c r="B1676">
        <v>107</v>
      </c>
      <c r="C1676" s="24" t="s">
        <v>4314</v>
      </c>
      <c r="D1676" s="12">
        <v>-0.5</v>
      </c>
      <c r="E1676" s="13">
        <v>2</v>
      </c>
      <c r="F1676" s="7">
        <f t="shared" si="292"/>
        <v>-0.25</v>
      </c>
      <c r="G1676" s="7">
        <f t="shared" si="288"/>
        <v>-2.5</v>
      </c>
      <c r="H1676" s="15">
        <f t="shared" si="289"/>
        <v>1.5</v>
      </c>
      <c r="I1676" s="11">
        <f>IFERROR(F1676/SQRT(F1676^2+U1676), "X")</f>
        <v>-1.1801770188215042E-3</v>
      </c>
      <c r="J1676" s="32">
        <f>IFERROR(SQRT((1-I1676^2)/U1676), "X")</f>
        <v>4.7207080752860158E-3</v>
      </c>
      <c r="K1676" s="32">
        <f t="shared" si="290"/>
        <v>211.83262850656413</v>
      </c>
      <c r="L1676" s="8">
        <v>0</v>
      </c>
      <c r="M1676" s="9">
        <v>1</v>
      </c>
      <c r="N1676" s="8">
        <v>1</v>
      </c>
      <c r="O1676" s="9">
        <v>0</v>
      </c>
      <c r="P1676" s="9">
        <v>0</v>
      </c>
      <c r="Q1676" s="9">
        <v>0</v>
      </c>
      <c r="R1676" s="9">
        <v>0</v>
      </c>
      <c r="S1676" s="8">
        <v>44891</v>
      </c>
      <c r="T1676" s="9">
        <v>17</v>
      </c>
      <c r="U1676" s="9">
        <f t="shared" si="291"/>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293"/>
        <v>0.19</v>
      </c>
      <c r="AL1676" s="32">
        <f t="shared" si="293"/>
        <v>0.19</v>
      </c>
      <c r="AM1676" s="32">
        <f t="shared" si="294"/>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v>0.91900000000000004</v>
      </c>
      <c r="BM1676" s="24">
        <f>W1676+X1676+6</f>
        <v>28.16</v>
      </c>
      <c r="BN1676">
        <v>1</v>
      </c>
      <c r="BO1676">
        <v>0</v>
      </c>
      <c r="BP1676">
        <v>0</v>
      </c>
      <c r="BQ1676">
        <v>0</v>
      </c>
      <c r="BR1676">
        <v>0</v>
      </c>
      <c r="BS1676">
        <v>0</v>
      </c>
      <c r="BT1676">
        <v>0</v>
      </c>
      <c r="BU1676" s="17">
        <v>0</v>
      </c>
      <c r="BV1676">
        <v>0</v>
      </c>
      <c r="BW1676">
        <v>1</v>
      </c>
      <c r="BX1676">
        <v>0</v>
      </c>
      <c r="BY1676" s="17">
        <v>0</v>
      </c>
      <c r="BZ1676">
        <v>0</v>
      </c>
      <c r="CA1676">
        <v>0</v>
      </c>
      <c r="CB1676">
        <v>0</v>
      </c>
      <c r="CC1676">
        <v>0</v>
      </c>
      <c r="CD1676" s="17">
        <v>0</v>
      </c>
      <c r="CE1676">
        <v>0</v>
      </c>
      <c r="CF1676">
        <v>0</v>
      </c>
      <c r="CG1676">
        <v>1</v>
      </c>
      <c r="CH1676">
        <v>1</v>
      </c>
      <c r="CI1676">
        <v>0</v>
      </c>
      <c r="CJ1676">
        <v>0</v>
      </c>
      <c r="CK1676">
        <v>0</v>
      </c>
      <c r="CL1676">
        <v>0</v>
      </c>
      <c r="CM1676">
        <v>0</v>
      </c>
      <c r="CN1676">
        <v>0</v>
      </c>
      <c r="CO1676">
        <v>0</v>
      </c>
      <c r="CP1676" s="17">
        <v>0</v>
      </c>
      <c r="CQ1676">
        <v>3.0070000000000001</v>
      </c>
      <c r="CR1676">
        <v>1830</v>
      </c>
      <c r="CS1676">
        <v>1</v>
      </c>
      <c r="CT1676">
        <v>0</v>
      </c>
      <c r="CU1676">
        <v>25</v>
      </c>
      <c r="DA1676" s="33" t="s">
        <v>85</v>
      </c>
    </row>
    <row r="1677" spans="1:105" x14ac:dyDescent="0.25">
      <c r="A1677">
        <v>1676</v>
      </c>
      <c r="B1677">
        <v>107</v>
      </c>
      <c r="C1677" s="24" t="s">
        <v>4314</v>
      </c>
      <c r="D1677" s="12">
        <v>2</v>
      </c>
      <c r="E1677" s="13">
        <v>2</v>
      </c>
      <c r="F1677" s="7">
        <f t="shared" si="292"/>
        <v>1</v>
      </c>
      <c r="G1677" s="7">
        <f t="shared" si="288"/>
        <v>0</v>
      </c>
      <c r="H1677" s="15">
        <f t="shared" si="289"/>
        <v>4</v>
      </c>
      <c r="I1677" s="11">
        <f>IFERROR(F1677/SQRT(F1677^2+U1677), "X")</f>
        <v>4.7206587629120824E-3</v>
      </c>
      <c r="J1677" s="32">
        <f>IFERROR(SQRT((1-I1677^2)/U1677), "X")</f>
        <v>4.7206587629120816E-3</v>
      </c>
      <c r="K1677" s="32">
        <f t="shared" si="290"/>
        <v>211.83484132691677</v>
      </c>
      <c r="L1677" s="8">
        <v>0</v>
      </c>
      <c r="M1677" s="9">
        <v>1</v>
      </c>
      <c r="N1677" s="8">
        <v>1</v>
      </c>
      <c r="O1677" s="9">
        <v>0</v>
      </c>
      <c r="P1677" s="9">
        <v>0</v>
      </c>
      <c r="Q1677" s="9">
        <v>0</v>
      </c>
      <c r="R1677" s="9">
        <v>0</v>
      </c>
      <c r="S1677" s="8">
        <v>44891</v>
      </c>
      <c r="T1677" s="9">
        <v>17</v>
      </c>
      <c r="U1677" s="9">
        <f t="shared" si="291"/>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293"/>
        <v>0.19</v>
      </c>
      <c r="AL1677" s="32">
        <f t="shared" si="293"/>
        <v>0.19</v>
      </c>
      <c r="AM1677" s="32">
        <f t="shared" si="294"/>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v>0.92100000000000004</v>
      </c>
      <c r="BM1677" s="24">
        <f>W1677+X1677+6</f>
        <v>28.16</v>
      </c>
      <c r="BN1677">
        <v>1</v>
      </c>
      <c r="BO1677">
        <v>0</v>
      </c>
      <c r="BP1677">
        <v>0</v>
      </c>
      <c r="BQ1677">
        <v>0</v>
      </c>
      <c r="BR1677">
        <v>0</v>
      </c>
      <c r="BS1677">
        <v>0</v>
      </c>
      <c r="BT1677">
        <v>0</v>
      </c>
      <c r="BU1677" s="17">
        <v>0</v>
      </c>
      <c r="BV1677">
        <v>0</v>
      </c>
      <c r="BW1677">
        <v>1</v>
      </c>
      <c r="BX1677">
        <v>0</v>
      </c>
      <c r="BY1677" s="17">
        <v>0</v>
      </c>
      <c r="BZ1677">
        <v>0</v>
      </c>
      <c r="CA1677">
        <v>0</v>
      </c>
      <c r="CB1677">
        <v>0</v>
      </c>
      <c r="CC1677">
        <v>0</v>
      </c>
      <c r="CD1677" s="17">
        <v>0</v>
      </c>
      <c r="CE1677">
        <v>0</v>
      </c>
      <c r="CF1677">
        <v>0</v>
      </c>
      <c r="CG1677">
        <v>1</v>
      </c>
      <c r="CH1677">
        <v>1</v>
      </c>
      <c r="CI1677">
        <v>0</v>
      </c>
      <c r="CJ1677">
        <v>0</v>
      </c>
      <c r="CK1677">
        <v>0</v>
      </c>
      <c r="CL1677">
        <v>0</v>
      </c>
      <c r="CM1677">
        <v>0</v>
      </c>
      <c r="CN1677">
        <v>0</v>
      </c>
      <c r="CO1677">
        <v>0</v>
      </c>
      <c r="CP1677" s="17">
        <v>0</v>
      </c>
      <c r="CQ1677">
        <v>3.0070000000000001</v>
      </c>
      <c r="CR1677">
        <v>1830</v>
      </c>
      <c r="CS1677">
        <v>1</v>
      </c>
      <c r="CT1677">
        <v>0</v>
      </c>
      <c r="CU1677">
        <v>25</v>
      </c>
      <c r="DA1677" s="33" t="s">
        <v>85</v>
      </c>
    </row>
    <row r="1678" spans="1:105" x14ac:dyDescent="0.25">
      <c r="A1678">
        <v>1677</v>
      </c>
      <c r="B1678">
        <v>107</v>
      </c>
      <c r="C1678" s="24" t="s">
        <v>4314</v>
      </c>
      <c r="D1678" s="12">
        <v>-1</v>
      </c>
      <c r="E1678" s="13">
        <v>3</v>
      </c>
      <c r="F1678" s="7">
        <f t="shared" si="292"/>
        <v>-0.33333333333333331</v>
      </c>
      <c r="G1678" s="7">
        <f t="shared" si="288"/>
        <v>-4</v>
      </c>
      <c r="H1678" s="15">
        <f t="shared" si="289"/>
        <v>2</v>
      </c>
      <c r="I1678" s="11">
        <f>IFERROR(F1678/SQRT(F1678^2+U1678), "X")</f>
        <v>-1.5735685061033736E-3</v>
      </c>
      <c r="J1678" s="32">
        <f>IFERROR(SQRT((1-I1678^2)/U1678), "X")</f>
        <v>4.7207055183101209E-3</v>
      </c>
      <c r="K1678" s="32">
        <f t="shared" si="290"/>
        <v>211.83274324596542</v>
      </c>
      <c r="L1678" s="8">
        <v>0</v>
      </c>
      <c r="M1678" s="9">
        <v>1</v>
      </c>
      <c r="N1678" s="8">
        <v>1</v>
      </c>
      <c r="O1678" s="9">
        <v>0</v>
      </c>
      <c r="P1678" s="9">
        <v>0</v>
      </c>
      <c r="Q1678" s="9">
        <v>0</v>
      </c>
      <c r="R1678" s="9">
        <v>0</v>
      </c>
      <c r="S1678" s="8">
        <v>44891</v>
      </c>
      <c r="T1678" s="9">
        <v>17</v>
      </c>
      <c r="U1678" s="9">
        <f t="shared" si="291"/>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293"/>
        <v>0.19</v>
      </c>
      <c r="AL1678" s="32">
        <f t="shared" si="293"/>
        <v>0.19</v>
      </c>
      <c r="AM1678" s="32">
        <f t="shared" si="294"/>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v>0.91900000000000004</v>
      </c>
      <c r="BM1678" s="24">
        <f>W1678+X1678+6</f>
        <v>28.16</v>
      </c>
      <c r="BN1678">
        <v>1</v>
      </c>
      <c r="BO1678">
        <v>0</v>
      </c>
      <c r="BP1678">
        <v>0</v>
      </c>
      <c r="BQ1678">
        <v>0</v>
      </c>
      <c r="BR1678">
        <v>0</v>
      </c>
      <c r="BS1678">
        <v>0</v>
      </c>
      <c r="BT1678">
        <v>0</v>
      </c>
      <c r="BU1678" s="17">
        <v>0</v>
      </c>
      <c r="BV1678">
        <v>0</v>
      </c>
      <c r="BW1678">
        <v>1</v>
      </c>
      <c r="BX1678">
        <v>0</v>
      </c>
      <c r="BY1678" s="17">
        <v>0</v>
      </c>
      <c r="BZ1678">
        <v>0</v>
      </c>
      <c r="CA1678">
        <v>0</v>
      </c>
      <c r="CB1678">
        <v>0</v>
      </c>
      <c r="CC1678">
        <v>0</v>
      </c>
      <c r="CD1678" s="17">
        <v>0</v>
      </c>
      <c r="CE1678">
        <v>0</v>
      </c>
      <c r="CF1678">
        <v>0</v>
      </c>
      <c r="CG1678">
        <v>1</v>
      </c>
      <c r="CH1678">
        <v>1</v>
      </c>
      <c r="CI1678">
        <v>0</v>
      </c>
      <c r="CJ1678">
        <v>0</v>
      </c>
      <c r="CK1678">
        <v>0</v>
      </c>
      <c r="CL1678">
        <v>0</v>
      </c>
      <c r="CM1678">
        <v>0</v>
      </c>
      <c r="CN1678">
        <v>0</v>
      </c>
      <c r="CO1678">
        <v>0</v>
      </c>
      <c r="CP1678" s="17">
        <v>0</v>
      </c>
      <c r="CQ1678">
        <v>3.0070000000000001</v>
      </c>
      <c r="CR1678">
        <v>1830</v>
      </c>
      <c r="CS1678">
        <v>1</v>
      </c>
      <c r="CT1678">
        <v>0</v>
      </c>
      <c r="CU1678">
        <v>25</v>
      </c>
      <c r="DA1678" s="33" t="s">
        <v>85</v>
      </c>
    </row>
    <row r="1679" spans="1:105" x14ac:dyDescent="0.25">
      <c r="A1679">
        <v>1678</v>
      </c>
      <c r="B1679">
        <v>107</v>
      </c>
      <c r="C1679" s="24" t="s">
        <v>4314</v>
      </c>
      <c r="D1679" s="12">
        <v>1</v>
      </c>
      <c r="E1679" s="13">
        <v>2</v>
      </c>
      <c r="F1679" s="7">
        <f t="shared" si="292"/>
        <v>0.5</v>
      </c>
      <c r="G1679" s="7">
        <f t="shared" si="288"/>
        <v>-1</v>
      </c>
      <c r="H1679" s="15">
        <f t="shared" si="289"/>
        <v>3</v>
      </c>
      <c r="I1679" s="11">
        <f>IFERROR(F1679/SQRT(F1679^2+U1679), "X")</f>
        <v>2.3603491063438E-3</v>
      </c>
      <c r="J1679" s="32">
        <f>IFERROR(SQRT((1-I1679^2)/U1679), "X")</f>
        <v>4.7206982126876008E-3</v>
      </c>
      <c r="K1679" s="32">
        <f t="shared" si="290"/>
        <v>211.83307107248385</v>
      </c>
      <c r="L1679" s="8">
        <v>0</v>
      </c>
      <c r="M1679" s="9">
        <v>1</v>
      </c>
      <c r="N1679" s="8">
        <v>1</v>
      </c>
      <c r="O1679" s="9">
        <v>0</v>
      </c>
      <c r="P1679" s="9">
        <v>0</v>
      </c>
      <c r="Q1679" s="9">
        <v>0</v>
      </c>
      <c r="R1679" s="9">
        <v>0</v>
      </c>
      <c r="S1679" s="8">
        <v>44891</v>
      </c>
      <c r="T1679" s="9">
        <v>17</v>
      </c>
      <c r="U1679" s="9">
        <f t="shared" si="291"/>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293"/>
        <v>0.19</v>
      </c>
      <c r="AL1679" s="32">
        <f t="shared" si="293"/>
        <v>0.19</v>
      </c>
      <c r="AM1679" s="32">
        <f t="shared" si="294"/>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v>0.92100000000000004</v>
      </c>
      <c r="BM1679" s="24">
        <f>W1679+X1679+6</f>
        <v>28.16</v>
      </c>
      <c r="BN1679">
        <v>1</v>
      </c>
      <c r="BO1679">
        <v>0</v>
      </c>
      <c r="BP1679">
        <v>0</v>
      </c>
      <c r="BQ1679">
        <v>0</v>
      </c>
      <c r="BR1679">
        <v>0</v>
      </c>
      <c r="BS1679">
        <v>0</v>
      </c>
      <c r="BT1679">
        <v>0</v>
      </c>
      <c r="BU1679" s="17">
        <v>0</v>
      </c>
      <c r="BV1679">
        <v>0</v>
      </c>
      <c r="BW1679">
        <v>1</v>
      </c>
      <c r="BX1679">
        <v>0</v>
      </c>
      <c r="BY1679" s="17">
        <v>0</v>
      </c>
      <c r="BZ1679">
        <v>0</v>
      </c>
      <c r="CA1679">
        <v>0</v>
      </c>
      <c r="CB1679">
        <v>0</v>
      </c>
      <c r="CC1679">
        <v>0</v>
      </c>
      <c r="CD1679" s="17">
        <v>0</v>
      </c>
      <c r="CE1679">
        <v>0</v>
      </c>
      <c r="CF1679">
        <v>0</v>
      </c>
      <c r="CG1679">
        <v>1</v>
      </c>
      <c r="CH1679">
        <v>1</v>
      </c>
      <c r="CI1679">
        <v>0</v>
      </c>
      <c r="CJ1679">
        <v>0</v>
      </c>
      <c r="CK1679">
        <v>0</v>
      </c>
      <c r="CL1679">
        <v>0</v>
      </c>
      <c r="CM1679">
        <v>0</v>
      </c>
      <c r="CN1679">
        <v>0</v>
      </c>
      <c r="CO1679">
        <v>0</v>
      </c>
      <c r="CP1679" s="17">
        <v>0</v>
      </c>
      <c r="CQ1679">
        <v>3.0070000000000001</v>
      </c>
      <c r="CR1679">
        <v>1830</v>
      </c>
      <c r="CS1679">
        <v>1</v>
      </c>
      <c r="CT1679">
        <v>0</v>
      </c>
      <c r="CU1679">
        <v>25</v>
      </c>
      <c r="DA1679" s="33" t="s">
        <v>85</v>
      </c>
    </row>
    <row r="1680" spans="1:105" x14ac:dyDescent="0.25">
      <c r="A1680">
        <v>1679</v>
      </c>
      <c r="B1680">
        <v>107</v>
      </c>
      <c r="C1680" s="24" t="s">
        <v>4314</v>
      </c>
      <c r="D1680" s="12">
        <v>-1</v>
      </c>
      <c r="E1680" s="13">
        <v>2</v>
      </c>
      <c r="F1680" s="7">
        <f t="shared" si="292"/>
        <v>-0.5</v>
      </c>
      <c r="G1680" s="7">
        <f t="shared" si="288"/>
        <v>-3</v>
      </c>
      <c r="H1680" s="15">
        <f t="shared" si="289"/>
        <v>1</v>
      </c>
      <c r="I1680" s="11">
        <f>IFERROR(F1680/SQRT(F1680^2+U1680), "X")</f>
        <v>-2.3603491063438E-3</v>
      </c>
      <c r="J1680" s="32">
        <f>IFERROR(SQRT((1-I1680^2)/U1680), "X")</f>
        <v>4.7206982126876008E-3</v>
      </c>
      <c r="K1680" s="32">
        <f t="shared" si="290"/>
        <v>211.83307107248385</v>
      </c>
      <c r="L1680" s="8">
        <v>0</v>
      </c>
      <c r="M1680" s="9">
        <v>1</v>
      </c>
      <c r="N1680" s="8">
        <v>1</v>
      </c>
      <c r="O1680" s="9">
        <v>0</v>
      </c>
      <c r="P1680" s="9">
        <v>0</v>
      </c>
      <c r="Q1680" s="9">
        <v>0</v>
      </c>
      <c r="R1680" s="9">
        <v>0</v>
      </c>
      <c r="S1680" s="8">
        <v>44891</v>
      </c>
      <c r="T1680" s="9">
        <v>17</v>
      </c>
      <c r="U1680" s="9">
        <f t="shared" si="291"/>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293"/>
        <v>0.19</v>
      </c>
      <c r="AL1680" s="32">
        <f t="shared" si="293"/>
        <v>0.19</v>
      </c>
      <c r="AM1680" s="32">
        <f t="shared" si="294"/>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v>0.91900000000000004</v>
      </c>
      <c r="BM1680" s="24">
        <f>W1680+X1680+6</f>
        <v>28.16</v>
      </c>
      <c r="BN1680">
        <v>1</v>
      </c>
      <c r="BO1680">
        <v>0</v>
      </c>
      <c r="BP1680">
        <v>0</v>
      </c>
      <c r="BQ1680">
        <v>0</v>
      </c>
      <c r="BR1680">
        <v>0</v>
      </c>
      <c r="BS1680">
        <v>0</v>
      </c>
      <c r="BT1680">
        <v>0</v>
      </c>
      <c r="BU1680" s="17">
        <v>0</v>
      </c>
      <c r="BV1680">
        <v>0</v>
      </c>
      <c r="BW1680">
        <v>1</v>
      </c>
      <c r="BX1680">
        <v>0</v>
      </c>
      <c r="BY1680" s="17">
        <v>0</v>
      </c>
      <c r="BZ1680">
        <v>0</v>
      </c>
      <c r="CA1680">
        <v>0</v>
      </c>
      <c r="CB1680">
        <v>0</v>
      </c>
      <c r="CC1680">
        <v>0</v>
      </c>
      <c r="CD1680" s="17">
        <v>0</v>
      </c>
      <c r="CE1680">
        <v>0</v>
      </c>
      <c r="CF1680">
        <v>0</v>
      </c>
      <c r="CG1680">
        <v>1</v>
      </c>
      <c r="CH1680">
        <v>1</v>
      </c>
      <c r="CI1680">
        <v>0</v>
      </c>
      <c r="CJ1680">
        <v>0</v>
      </c>
      <c r="CK1680">
        <v>0</v>
      </c>
      <c r="CL1680">
        <v>0</v>
      </c>
      <c r="CM1680">
        <v>0</v>
      </c>
      <c r="CN1680">
        <v>0</v>
      </c>
      <c r="CO1680">
        <v>0</v>
      </c>
      <c r="CP1680" s="17">
        <v>0</v>
      </c>
      <c r="CQ1680">
        <v>3.0070000000000001</v>
      </c>
      <c r="CR1680">
        <v>1830</v>
      </c>
      <c r="CS1680">
        <v>1</v>
      </c>
      <c r="CT1680">
        <v>0</v>
      </c>
      <c r="CU1680">
        <v>25</v>
      </c>
      <c r="DA1680" s="33" t="s">
        <v>85</v>
      </c>
    </row>
    <row r="1681" spans="1:105" x14ac:dyDescent="0.25">
      <c r="A1681">
        <v>1680</v>
      </c>
      <c r="B1681">
        <v>107</v>
      </c>
      <c r="C1681" s="24" t="s">
        <v>4314</v>
      </c>
      <c r="D1681" s="12">
        <v>1</v>
      </c>
      <c r="E1681" s="13">
        <v>2</v>
      </c>
      <c r="F1681" s="7">
        <f t="shared" si="292"/>
        <v>0.5</v>
      </c>
      <c r="G1681" s="7">
        <f t="shared" si="288"/>
        <v>-1</v>
      </c>
      <c r="H1681" s="15">
        <f t="shared" si="289"/>
        <v>3</v>
      </c>
      <c r="I1681" s="11">
        <f>IFERROR(F1681/SQRT(F1681^2+U1681), "X")</f>
        <v>2.3603491063438E-3</v>
      </c>
      <c r="J1681" s="32">
        <f>IFERROR(SQRT((1-I1681^2)/U1681), "X")</f>
        <v>4.7206982126876008E-3</v>
      </c>
      <c r="K1681" s="32">
        <f t="shared" si="290"/>
        <v>211.83307107248385</v>
      </c>
      <c r="L1681" s="8">
        <v>0</v>
      </c>
      <c r="M1681" s="9">
        <v>1</v>
      </c>
      <c r="N1681" s="8">
        <v>1</v>
      </c>
      <c r="O1681" s="9">
        <v>0</v>
      </c>
      <c r="P1681" s="9">
        <v>0</v>
      </c>
      <c r="Q1681" s="9">
        <v>0</v>
      </c>
      <c r="R1681" s="9">
        <v>0</v>
      </c>
      <c r="S1681" s="8">
        <v>44891</v>
      </c>
      <c r="T1681" s="9">
        <v>17</v>
      </c>
      <c r="U1681" s="9">
        <f t="shared" si="291"/>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293"/>
        <v>0.19</v>
      </c>
      <c r="AL1681" s="32">
        <f t="shared" si="293"/>
        <v>0.19</v>
      </c>
      <c r="AM1681" s="32">
        <f t="shared" si="294"/>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v>0.92100000000000004</v>
      </c>
      <c r="BM1681" s="24">
        <f>W1681+X1681+6</f>
        <v>28.16</v>
      </c>
      <c r="BN1681">
        <v>1</v>
      </c>
      <c r="BO1681">
        <v>0</v>
      </c>
      <c r="BP1681">
        <v>0</v>
      </c>
      <c r="BQ1681">
        <v>0</v>
      </c>
      <c r="BR1681">
        <v>0</v>
      </c>
      <c r="BS1681">
        <v>0</v>
      </c>
      <c r="BT1681">
        <v>0</v>
      </c>
      <c r="BU1681" s="17">
        <v>0</v>
      </c>
      <c r="BV1681">
        <v>0</v>
      </c>
      <c r="BW1681">
        <v>1</v>
      </c>
      <c r="BX1681">
        <v>0</v>
      </c>
      <c r="BY1681" s="17">
        <v>0</v>
      </c>
      <c r="BZ1681">
        <v>0</v>
      </c>
      <c r="CA1681">
        <v>0</v>
      </c>
      <c r="CB1681">
        <v>0</v>
      </c>
      <c r="CC1681">
        <v>0</v>
      </c>
      <c r="CD1681" s="17">
        <v>0</v>
      </c>
      <c r="CE1681">
        <v>0</v>
      </c>
      <c r="CF1681">
        <v>0</v>
      </c>
      <c r="CG1681">
        <v>1</v>
      </c>
      <c r="CH1681">
        <v>1</v>
      </c>
      <c r="CI1681">
        <v>0</v>
      </c>
      <c r="CJ1681">
        <v>0</v>
      </c>
      <c r="CK1681">
        <v>0</v>
      </c>
      <c r="CL1681">
        <v>0</v>
      </c>
      <c r="CM1681">
        <v>0</v>
      </c>
      <c r="CN1681">
        <v>0</v>
      </c>
      <c r="CO1681">
        <v>0</v>
      </c>
      <c r="CP1681" s="17">
        <v>0</v>
      </c>
      <c r="CQ1681">
        <v>3.0070000000000001</v>
      </c>
      <c r="CR1681">
        <v>1830</v>
      </c>
      <c r="CS1681">
        <v>1</v>
      </c>
      <c r="CT1681">
        <v>0</v>
      </c>
      <c r="CU1681">
        <v>25</v>
      </c>
      <c r="DA1681" s="33" t="s">
        <v>85</v>
      </c>
    </row>
    <row r="1682" spans="1:105" x14ac:dyDescent="0.25">
      <c r="A1682">
        <v>1681</v>
      </c>
      <c r="B1682">
        <v>107</v>
      </c>
      <c r="C1682" s="24" t="s">
        <v>4314</v>
      </c>
      <c r="D1682" s="12">
        <v>9</v>
      </c>
      <c r="E1682" s="13">
        <v>3</v>
      </c>
      <c r="F1682" s="7">
        <f t="shared" si="292"/>
        <v>3</v>
      </c>
      <c r="G1682" s="7">
        <f t="shared" si="288"/>
        <v>6</v>
      </c>
      <c r="H1682" s="15">
        <f t="shared" si="289"/>
        <v>12</v>
      </c>
      <c r="I1682" s="11">
        <f>IFERROR(F1682/SQRT(F1682^2+U1682), "X")</f>
        <v>3.4367169831173536E-2</v>
      </c>
      <c r="J1682" s="32">
        <f>IFERROR(SQRT((1-I1682^2)/U1682), "X")</f>
        <v>1.1455723277057845E-2</v>
      </c>
      <c r="K1682" s="32">
        <f t="shared" si="290"/>
        <v>87.292611371180783</v>
      </c>
      <c r="L1682" s="8">
        <v>0</v>
      </c>
      <c r="M1682" s="9">
        <v>1</v>
      </c>
      <c r="N1682" s="8">
        <v>1</v>
      </c>
      <c r="O1682" s="9">
        <v>0</v>
      </c>
      <c r="P1682" s="9">
        <v>0</v>
      </c>
      <c r="Q1682" s="9">
        <v>0</v>
      </c>
      <c r="R1682" s="9">
        <v>0</v>
      </c>
      <c r="S1682" s="8">
        <v>7629</v>
      </c>
      <c r="T1682" s="9">
        <v>17</v>
      </c>
      <c r="U1682" s="9">
        <f t="shared" si="291"/>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293"/>
        <v>0.19</v>
      </c>
      <c r="AL1682" s="32">
        <f t="shared" si="293"/>
        <v>0.19</v>
      </c>
      <c r="AM1682" s="32">
        <f t="shared" si="294"/>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v>0.91900000000000004</v>
      </c>
      <c r="BM1682" s="24">
        <f>W1682+X1682+6</f>
        <v>28.16</v>
      </c>
      <c r="BN1682">
        <v>1</v>
      </c>
      <c r="BO1682">
        <v>0</v>
      </c>
      <c r="BP1682">
        <v>0</v>
      </c>
      <c r="BQ1682">
        <v>0</v>
      </c>
      <c r="BR1682">
        <v>0</v>
      </c>
      <c r="BS1682">
        <v>0</v>
      </c>
      <c r="BT1682">
        <v>0</v>
      </c>
      <c r="BU1682" s="17">
        <v>0</v>
      </c>
      <c r="BV1682">
        <v>0</v>
      </c>
      <c r="BW1682">
        <v>1</v>
      </c>
      <c r="BX1682">
        <v>0</v>
      </c>
      <c r="BY1682" s="17">
        <v>0</v>
      </c>
      <c r="BZ1682">
        <v>0</v>
      </c>
      <c r="CA1682">
        <v>0</v>
      </c>
      <c r="CB1682">
        <v>0</v>
      </c>
      <c r="CC1682">
        <v>0</v>
      </c>
      <c r="CD1682" s="17">
        <v>0</v>
      </c>
      <c r="CE1682">
        <v>0</v>
      </c>
      <c r="CF1682">
        <v>0</v>
      </c>
      <c r="CG1682">
        <v>1</v>
      </c>
      <c r="CH1682">
        <v>1</v>
      </c>
      <c r="CI1682">
        <v>0</v>
      </c>
      <c r="CJ1682">
        <v>0</v>
      </c>
      <c r="CK1682">
        <v>0</v>
      </c>
      <c r="CL1682">
        <v>0</v>
      </c>
      <c r="CM1682">
        <v>0</v>
      </c>
      <c r="CN1682">
        <v>0</v>
      </c>
      <c r="CO1682">
        <v>0</v>
      </c>
      <c r="CP1682" s="17">
        <v>0</v>
      </c>
      <c r="CQ1682">
        <v>3.0070000000000001</v>
      </c>
      <c r="CR1682">
        <v>1830</v>
      </c>
      <c r="CS1682">
        <v>1</v>
      </c>
      <c r="CT1682">
        <v>0</v>
      </c>
      <c r="CU1682">
        <v>25</v>
      </c>
      <c r="DA1682" s="33" t="s">
        <v>85</v>
      </c>
    </row>
    <row r="1683" spans="1:105" x14ac:dyDescent="0.25">
      <c r="A1683">
        <v>1682</v>
      </c>
      <c r="B1683">
        <v>107</v>
      </c>
      <c r="C1683" s="24" t="s">
        <v>4314</v>
      </c>
      <c r="D1683" s="12">
        <v>7</v>
      </c>
      <c r="E1683" s="13">
        <v>2</v>
      </c>
      <c r="F1683" s="7">
        <f t="shared" si="292"/>
        <v>3.5</v>
      </c>
      <c r="G1683" s="7">
        <f t="shared" si="288"/>
        <v>5</v>
      </c>
      <c r="H1683" s="15">
        <f t="shared" si="289"/>
        <v>9</v>
      </c>
      <c r="I1683" s="11">
        <f>IFERROR(F1683/SQRT(F1683^2+U1683), "X")</f>
        <v>4.0086483754240225E-2</v>
      </c>
      <c r="J1683" s="32">
        <f>IFERROR(SQRT((1-I1683^2)/U1683), "X")</f>
        <v>1.1453281072640065E-2</v>
      </c>
      <c r="K1683" s="32">
        <f t="shared" si="290"/>
        <v>87.311224937003374</v>
      </c>
      <c r="L1683" s="8">
        <v>0</v>
      </c>
      <c r="M1683" s="9">
        <v>1</v>
      </c>
      <c r="N1683" s="8">
        <v>1</v>
      </c>
      <c r="O1683" s="9">
        <v>0</v>
      </c>
      <c r="P1683" s="9">
        <v>0</v>
      </c>
      <c r="Q1683" s="9">
        <v>0</v>
      </c>
      <c r="R1683" s="9">
        <v>0</v>
      </c>
      <c r="S1683" s="8">
        <v>7629</v>
      </c>
      <c r="T1683" s="9">
        <v>17</v>
      </c>
      <c r="U1683" s="9">
        <f t="shared" si="291"/>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293"/>
        <v>0.19</v>
      </c>
      <c r="AL1683" s="32">
        <f t="shared" si="293"/>
        <v>0.19</v>
      </c>
      <c r="AM1683" s="32">
        <f t="shared" si="294"/>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v>0.92100000000000004</v>
      </c>
      <c r="BM1683" s="24">
        <f>W1683+X1683+6</f>
        <v>28.16</v>
      </c>
      <c r="BN1683">
        <v>1</v>
      </c>
      <c r="BO1683">
        <v>0</v>
      </c>
      <c r="BP1683">
        <v>0</v>
      </c>
      <c r="BQ1683">
        <v>0</v>
      </c>
      <c r="BR1683">
        <v>0</v>
      </c>
      <c r="BS1683">
        <v>0</v>
      </c>
      <c r="BT1683">
        <v>0</v>
      </c>
      <c r="BU1683" s="17">
        <v>0</v>
      </c>
      <c r="BV1683">
        <v>0</v>
      </c>
      <c r="BW1683">
        <v>1</v>
      </c>
      <c r="BX1683">
        <v>0</v>
      </c>
      <c r="BY1683" s="17">
        <v>0</v>
      </c>
      <c r="BZ1683">
        <v>0</v>
      </c>
      <c r="CA1683">
        <v>0</v>
      </c>
      <c r="CB1683">
        <v>0</v>
      </c>
      <c r="CC1683">
        <v>0</v>
      </c>
      <c r="CD1683" s="17">
        <v>0</v>
      </c>
      <c r="CE1683">
        <v>0</v>
      </c>
      <c r="CF1683">
        <v>0</v>
      </c>
      <c r="CG1683">
        <v>1</v>
      </c>
      <c r="CH1683">
        <v>1</v>
      </c>
      <c r="CI1683">
        <v>0</v>
      </c>
      <c r="CJ1683">
        <v>0</v>
      </c>
      <c r="CK1683">
        <v>0</v>
      </c>
      <c r="CL1683">
        <v>0</v>
      </c>
      <c r="CM1683">
        <v>0</v>
      </c>
      <c r="CN1683">
        <v>0</v>
      </c>
      <c r="CO1683">
        <v>0</v>
      </c>
      <c r="CP1683" s="17">
        <v>0</v>
      </c>
      <c r="CQ1683">
        <v>3.0070000000000001</v>
      </c>
      <c r="CR1683">
        <v>1830</v>
      </c>
      <c r="CS1683">
        <v>1</v>
      </c>
      <c r="CT1683">
        <v>0</v>
      </c>
      <c r="CU1683">
        <v>25</v>
      </c>
      <c r="DA1683" s="33" t="s">
        <v>85</v>
      </c>
    </row>
    <row r="1684" spans="1:105" x14ac:dyDescent="0.25">
      <c r="A1684">
        <v>1683</v>
      </c>
      <c r="B1684">
        <v>108</v>
      </c>
      <c r="C1684" s="24" t="s">
        <v>4318</v>
      </c>
      <c r="D1684" s="12">
        <v>2.6</v>
      </c>
      <c r="E1684" s="13">
        <v>0.3</v>
      </c>
      <c r="F1684" s="7">
        <f t="shared" si="292"/>
        <v>8.6666666666666679</v>
      </c>
      <c r="G1684" s="7">
        <f t="shared" si="288"/>
        <v>2.3000000000000003</v>
      </c>
      <c r="H1684" s="15">
        <f t="shared" si="289"/>
        <v>2.9</v>
      </c>
      <c r="I1684" s="11">
        <f>IFERROR(F1684/SQRT(F1684^2+U1684), "X")</f>
        <v>0.19253977685250923</v>
      </c>
      <c r="J1684" s="32">
        <f>IFERROR(SQRT((1-I1684^2)/U1684), "X")</f>
        <v>2.2216128098366445E-2</v>
      </c>
      <c r="K1684" s="32">
        <f t="shared" si="290"/>
        <v>45.012343985968023</v>
      </c>
      <c r="L1684" s="8">
        <v>1</v>
      </c>
      <c r="M1684" s="9">
        <v>0</v>
      </c>
      <c r="N1684" s="8">
        <v>0</v>
      </c>
      <c r="O1684" s="9">
        <v>0</v>
      </c>
      <c r="P1684" s="9">
        <v>0</v>
      </c>
      <c r="Q1684" s="9">
        <v>1</v>
      </c>
      <c r="R1684" s="9">
        <v>0</v>
      </c>
      <c r="S1684" s="8">
        <v>1955</v>
      </c>
      <c r="T1684" s="9">
        <v>3</v>
      </c>
      <c r="U1684" s="9">
        <f t="shared" si="291"/>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295">1-AL1684-AM1684-AN1684</f>
        <v>4.5000000000000012E-2</v>
      </c>
      <c r="AL1684" s="32">
        <v>0.51200000000000001</v>
      </c>
      <c r="AM1684" s="32">
        <v>0.3</v>
      </c>
      <c r="AN1684" s="42">
        <v>0.14299999999999999</v>
      </c>
      <c r="AO1684" s="41">
        <f t="shared" ref="AO1684:AO1690" si="296">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v>8.4000000000000005E-2</v>
      </c>
      <c r="BM1684" s="24">
        <f>W1684+X1684+6</f>
        <v>25.852</v>
      </c>
      <c r="BN1684">
        <v>1</v>
      </c>
      <c r="BO1684">
        <v>0</v>
      </c>
      <c r="BP1684">
        <v>0</v>
      </c>
      <c r="BQ1684">
        <v>0</v>
      </c>
      <c r="BR1684">
        <v>0</v>
      </c>
      <c r="BS1684">
        <v>0</v>
      </c>
      <c r="BT1684">
        <v>0</v>
      </c>
      <c r="BU1684" s="17">
        <v>0</v>
      </c>
      <c r="BV1684">
        <v>0</v>
      </c>
      <c r="BW1684">
        <v>1</v>
      </c>
      <c r="BX1684">
        <v>0</v>
      </c>
      <c r="BY1684" s="17">
        <v>0</v>
      </c>
      <c r="BZ1684">
        <v>0</v>
      </c>
      <c r="CA1684">
        <v>0</v>
      </c>
      <c r="CB1684">
        <v>0</v>
      </c>
      <c r="CC1684">
        <v>0</v>
      </c>
      <c r="CD1684" s="17">
        <v>0</v>
      </c>
      <c r="CE1684">
        <v>0</v>
      </c>
      <c r="CF1684">
        <v>0</v>
      </c>
      <c r="CG1684">
        <v>1</v>
      </c>
      <c r="CH1684">
        <v>1</v>
      </c>
      <c r="CI1684">
        <v>0</v>
      </c>
      <c r="CJ1684">
        <v>0</v>
      </c>
      <c r="CK1684">
        <v>0</v>
      </c>
      <c r="CL1684">
        <v>0</v>
      </c>
      <c r="CM1684">
        <v>0</v>
      </c>
      <c r="CN1684">
        <v>0</v>
      </c>
      <c r="CO1684">
        <v>0</v>
      </c>
      <c r="CP1684" s="17">
        <v>0</v>
      </c>
      <c r="CQ1684">
        <v>0.78100000000000003</v>
      </c>
      <c r="CR1684">
        <v>345</v>
      </c>
      <c r="CS1684">
        <v>1</v>
      </c>
      <c r="CT1684">
        <v>0</v>
      </c>
      <c r="CU1684">
        <v>26</v>
      </c>
      <c r="DA1684" s="33" t="s">
        <v>85</v>
      </c>
    </row>
    <row r="1685" spans="1:105" x14ac:dyDescent="0.25">
      <c r="A1685">
        <v>1684</v>
      </c>
      <c r="B1685">
        <v>108</v>
      </c>
      <c r="C1685" s="24" t="s">
        <v>4318</v>
      </c>
      <c r="D1685" s="12">
        <v>2.7</v>
      </c>
      <c r="E1685" s="13">
        <v>0.5</v>
      </c>
      <c r="F1685" s="7">
        <f t="shared" si="292"/>
        <v>5.4</v>
      </c>
      <c r="G1685" s="7">
        <f t="shared" si="288"/>
        <v>2.2000000000000002</v>
      </c>
      <c r="H1685" s="15">
        <f t="shared" si="289"/>
        <v>3.2</v>
      </c>
      <c r="I1685" s="11">
        <f>IFERROR(F1685/SQRT(F1685^2+U1685), "X")</f>
        <v>0.12184433124162354</v>
      </c>
      <c r="J1685" s="32">
        <f>IFERROR(SQRT((1-I1685^2)/U1685), "X")</f>
        <v>2.2563765044745096E-2</v>
      </c>
      <c r="K1685" s="32">
        <f t="shared" si="290"/>
        <v>44.318844750286537</v>
      </c>
      <c r="L1685" s="8">
        <v>1</v>
      </c>
      <c r="M1685" s="9">
        <v>0</v>
      </c>
      <c r="N1685" s="8">
        <v>0</v>
      </c>
      <c r="O1685" s="9">
        <v>0</v>
      </c>
      <c r="P1685" s="9">
        <v>0</v>
      </c>
      <c r="Q1685" s="9">
        <v>1</v>
      </c>
      <c r="R1685" s="9">
        <v>0</v>
      </c>
      <c r="S1685" s="8">
        <v>1951</v>
      </c>
      <c r="T1685" s="9">
        <v>15</v>
      </c>
      <c r="U1685" s="9">
        <f t="shared" si="291"/>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295"/>
        <v>4.5000000000000012E-2</v>
      </c>
      <c r="AL1685" s="32">
        <v>0.51200000000000001</v>
      </c>
      <c r="AM1685" s="32">
        <v>0.3</v>
      </c>
      <c r="AN1685" s="42">
        <v>0.14299999999999999</v>
      </c>
      <c r="AO1685" s="41">
        <f t="shared" si="296"/>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v>8.4000000000000005E-2</v>
      </c>
      <c r="BM1685" s="24">
        <f>W1685+X1685+6</f>
        <v>25.852</v>
      </c>
      <c r="BN1685">
        <v>1</v>
      </c>
      <c r="BO1685">
        <v>0</v>
      </c>
      <c r="BP1685">
        <v>0</v>
      </c>
      <c r="BQ1685">
        <v>0</v>
      </c>
      <c r="BR1685">
        <v>0</v>
      </c>
      <c r="BS1685">
        <v>0</v>
      </c>
      <c r="BT1685">
        <v>0</v>
      </c>
      <c r="BU1685" s="17">
        <v>0</v>
      </c>
      <c r="BV1685">
        <v>0</v>
      </c>
      <c r="BW1685">
        <v>1</v>
      </c>
      <c r="BX1685">
        <v>0</v>
      </c>
      <c r="BY1685" s="17">
        <v>0</v>
      </c>
      <c r="BZ1685">
        <v>0</v>
      </c>
      <c r="CA1685">
        <v>0</v>
      </c>
      <c r="CB1685">
        <v>0</v>
      </c>
      <c r="CC1685">
        <v>0</v>
      </c>
      <c r="CD1685" s="17">
        <v>0</v>
      </c>
      <c r="CE1685">
        <v>0</v>
      </c>
      <c r="CF1685">
        <v>0</v>
      </c>
      <c r="CG1685">
        <v>1</v>
      </c>
      <c r="CH1685">
        <v>1</v>
      </c>
      <c r="CI1685">
        <v>0</v>
      </c>
      <c r="CJ1685">
        <v>0</v>
      </c>
      <c r="CK1685">
        <v>0</v>
      </c>
      <c r="CL1685">
        <v>0</v>
      </c>
      <c r="CM1685">
        <v>1</v>
      </c>
      <c r="CN1685">
        <v>0</v>
      </c>
      <c r="CO1685">
        <v>1</v>
      </c>
      <c r="CP1685" s="17">
        <v>0</v>
      </c>
      <c r="CQ1685">
        <v>0.78100000000000003</v>
      </c>
      <c r="CR1685">
        <v>345</v>
      </c>
      <c r="CS1685">
        <v>1</v>
      </c>
      <c r="CT1685">
        <v>0</v>
      </c>
      <c r="CU1685">
        <v>26</v>
      </c>
      <c r="DA1685" s="33" t="s">
        <v>85</v>
      </c>
    </row>
    <row r="1686" spans="1:105" x14ac:dyDescent="0.25">
      <c r="A1686">
        <v>1685</v>
      </c>
      <c r="B1686">
        <v>108</v>
      </c>
      <c r="C1686" s="24" t="s">
        <v>4318</v>
      </c>
      <c r="D1686" s="12">
        <v>5.8</v>
      </c>
      <c r="E1686" s="13">
        <v>0.4</v>
      </c>
      <c r="F1686" s="7">
        <f t="shared" si="292"/>
        <v>14.499999999999998</v>
      </c>
      <c r="G1686" s="7">
        <f t="shared" si="288"/>
        <v>5.3999999999999995</v>
      </c>
      <c r="H1686" s="15">
        <f t="shared" si="289"/>
        <v>6.2</v>
      </c>
      <c r="I1686" s="11">
        <f>IFERROR(F1686/SQRT(F1686^2+U1686), "X")</f>
        <v>0.33755177436854389</v>
      </c>
      <c r="J1686" s="32">
        <f>IFERROR(SQRT((1-I1686^2)/U1686), "X")</f>
        <v>2.3279432715071994E-2</v>
      </c>
      <c r="K1686" s="32">
        <f t="shared" si="290"/>
        <v>42.9563732174866</v>
      </c>
      <c r="L1686" s="8">
        <v>1</v>
      </c>
      <c r="M1686" s="9">
        <v>0</v>
      </c>
      <c r="N1686" s="8">
        <v>0</v>
      </c>
      <c r="O1686" s="9">
        <v>0</v>
      </c>
      <c r="P1686" s="9">
        <v>0</v>
      </c>
      <c r="Q1686" s="9">
        <v>1</v>
      </c>
      <c r="R1686" s="9">
        <v>0</v>
      </c>
      <c r="S1686" s="8">
        <v>1639</v>
      </c>
      <c r="T1686" s="9">
        <v>3</v>
      </c>
      <c r="U1686" s="9">
        <f t="shared" si="291"/>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295"/>
        <v>5.1000000000000018E-2</v>
      </c>
      <c r="AL1686" s="32">
        <v>0.56899999999999995</v>
      </c>
      <c r="AM1686" s="32">
        <v>0.27900000000000003</v>
      </c>
      <c r="AN1686" s="42">
        <v>0.10100000000000001</v>
      </c>
      <c r="AO1686" s="41">
        <f t="shared" si="296"/>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v>0.94099999999999995</v>
      </c>
      <c r="BM1686" s="24">
        <f>W1686+X1686+6</f>
        <v>31.87</v>
      </c>
      <c r="BN1686">
        <v>1</v>
      </c>
      <c r="BO1686">
        <v>0</v>
      </c>
      <c r="BP1686">
        <v>0</v>
      </c>
      <c r="BQ1686">
        <v>0</v>
      </c>
      <c r="BR1686">
        <v>0</v>
      </c>
      <c r="BS1686">
        <v>0</v>
      </c>
      <c r="BT1686">
        <v>0</v>
      </c>
      <c r="BU1686" s="17">
        <v>0</v>
      </c>
      <c r="BV1686">
        <v>0</v>
      </c>
      <c r="BW1686">
        <v>1</v>
      </c>
      <c r="BX1686">
        <v>0</v>
      </c>
      <c r="BY1686" s="17">
        <v>0</v>
      </c>
      <c r="BZ1686">
        <v>0</v>
      </c>
      <c r="CA1686">
        <v>0</v>
      </c>
      <c r="CB1686">
        <v>0</v>
      </c>
      <c r="CC1686">
        <v>0</v>
      </c>
      <c r="CD1686" s="17">
        <v>0</v>
      </c>
      <c r="CE1686">
        <v>0</v>
      </c>
      <c r="CF1686">
        <v>0</v>
      </c>
      <c r="CG1686">
        <v>1</v>
      </c>
      <c r="CH1686">
        <v>1</v>
      </c>
      <c r="CI1686">
        <v>0</v>
      </c>
      <c r="CJ1686">
        <v>0</v>
      </c>
      <c r="CK1686">
        <v>0</v>
      </c>
      <c r="CL1686">
        <v>0</v>
      </c>
      <c r="CM1686">
        <v>0</v>
      </c>
      <c r="CN1686">
        <v>0</v>
      </c>
      <c r="CO1686">
        <v>0</v>
      </c>
      <c r="CP1686" s="17">
        <v>0</v>
      </c>
      <c r="CQ1686">
        <v>0.78100000000000003</v>
      </c>
      <c r="CR1686">
        <v>345</v>
      </c>
      <c r="CS1686">
        <v>1</v>
      </c>
      <c r="CT1686">
        <v>0</v>
      </c>
      <c r="CU1686">
        <v>26</v>
      </c>
      <c r="DA1686" s="33" t="s">
        <v>85</v>
      </c>
    </row>
    <row r="1687" spans="1:105" x14ac:dyDescent="0.25">
      <c r="A1687">
        <v>1686</v>
      </c>
      <c r="B1687">
        <v>108</v>
      </c>
      <c r="C1687" s="24" t="s">
        <v>4318</v>
      </c>
      <c r="D1687" s="12">
        <v>5.8</v>
      </c>
      <c r="E1687" s="13">
        <v>0.5</v>
      </c>
      <c r="F1687" s="7">
        <f t="shared" si="292"/>
        <v>11.6</v>
      </c>
      <c r="G1687" s="7">
        <f t="shared" si="288"/>
        <v>5.3</v>
      </c>
      <c r="H1687" s="15">
        <f t="shared" si="289"/>
        <v>6.3</v>
      </c>
      <c r="I1687" s="11">
        <f>IFERROR(F1687/SQRT(F1687^2+U1687), "X")</f>
        <v>0.27764547416898383</v>
      </c>
      <c r="J1687" s="32">
        <f>IFERROR(SQRT((1-I1687^2)/U1687), "X")</f>
        <v>2.3934954669739984E-2</v>
      </c>
      <c r="K1687" s="32">
        <f t="shared" si="290"/>
        <v>41.779899473311325</v>
      </c>
      <c r="L1687" s="8">
        <v>1</v>
      </c>
      <c r="M1687" s="9">
        <v>0</v>
      </c>
      <c r="N1687" s="8">
        <v>0</v>
      </c>
      <c r="O1687" s="9">
        <v>0</v>
      </c>
      <c r="P1687" s="9">
        <v>0</v>
      </c>
      <c r="Q1687" s="9">
        <v>1</v>
      </c>
      <c r="R1687" s="9">
        <v>0</v>
      </c>
      <c r="S1687" s="8">
        <v>1627</v>
      </c>
      <c r="T1687" s="9">
        <v>15</v>
      </c>
      <c r="U1687" s="9">
        <f t="shared" si="291"/>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295"/>
        <v>5.1000000000000018E-2</v>
      </c>
      <c r="AL1687" s="32">
        <v>0.56899999999999995</v>
      </c>
      <c r="AM1687" s="32">
        <v>0.27900000000000003</v>
      </c>
      <c r="AN1687" s="42">
        <v>0.10100000000000001</v>
      </c>
      <c r="AO1687" s="41">
        <f t="shared" si="296"/>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v>0.94099999999999995</v>
      </c>
      <c r="BM1687" s="24">
        <f>W1687+X1687+6</f>
        <v>31.87</v>
      </c>
      <c r="BN1687">
        <v>1</v>
      </c>
      <c r="BO1687">
        <v>0</v>
      </c>
      <c r="BP1687">
        <v>0</v>
      </c>
      <c r="BQ1687">
        <v>0</v>
      </c>
      <c r="BR1687">
        <v>0</v>
      </c>
      <c r="BS1687">
        <v>0</v>
      </c>
      <c r="BT1687">
        <v>0</v>
      </c>
      <c r="BU1687" s="17">
        <v>0</v>
      </c>
      <c r="BV1687">
        <v>0</v>
      </c>
      <c r="BW1687">
        <v>1</v>
      </c>
      <c r="BX1687">
        <v>0</v>
      </c>
      <c r="BY1687" s="17">
        <v>0</v>
      </c>
      <c r="BZ1687">
        <v>0</v>
      </c>
      <c r="CA1687">
        <v>0</v>
      </c>
      <c r="CB1687">
        <v>0</v>
      </c>
      <c r="CC1687">
        <v>0</v>
      </c>
      <c r="CD1687" s="17">
        <v>0</v>
      </c>
      <c r="CE1687">
        <v>0</v>
      </c>
      <c r="CF1687">
        <v>0</v>
      </c>
      <c r="CG1687">
        <v>1</v>
      </c>
      <c r="CH1687">
        <v>1</v>
      </c>
      <c r="CI1687">
        <v>0</v>
      </c>
      <c r="CJ1687">
        <v>0</v>
      </c>
      <c r="CK1687">
        <v>0</v>
      </c>
      <c r="CL1687">
        <v>0</v>
      </c>
      <c r="CM1687">
        <v>1</v>
      </c>
      <c r="CN1687">
        <v>0</v>
      </c>
      <c r="CO1687">
        <v>1</v>
      </c>
      <c r="CP1687" s="17">
        <v>0</v>
      </c>
      <c r="CQ1687">
        <v>0.78100000000000003</v>
      </c>
      <c r="CR1687">
        <v>345</v>
      </c>
      <c r="CS1687">
        <v>1</v>
      </c>
      <c r="CT1687">
        <v>0</v>
      </c>
      <c r="CU1687">
        <v>26</v>
      </c>
      <c r="DA1687" s="33" t="s">
        <v>85</v>
      </c>
    </row>
    <row r="1688" spans="1:105" x14ac:dyDescent="0.25">
      <c r="A1688">
        <v>1687</v>
      </c>
      <c r="B1688">
        <v>108</v>
      </c>
      <c r="C1688" s="24" t="s">
        <v>4318</v>
      </c>
      <c r="D1688" s="12">
        <v>5.6</v>
      </c>
      <c r="E1688" s="13">
        <v>0.9</v>
      </c>
      <c r="F1688" s="7">
        <f t="shared" si="292"/>
        <v>6.2222222222222214</v>
      </c>
      <c r="G1688" s="7">
        <f t="shared" si="288"/>
        <v>4.6999999999999993</v>
      </c>
      <c r="H1688" s="15">
        <f t="shared" si="289"/>
        <v>6.5</v>
      </c>
      <c r="I1688" s="11">
        <f>IFERROR(F1688/SQRT(F1688^2+U1688), "X")</f>
        <v>0.30853174990488191</v>
      </c>
      <c r="J1688" s="32">
        <f>IFERROR(SQRT((1-I1688^2)/U1688), "X")</f>
        <v>4.9585459806141742E-2</v>
      </c>
      <c r="K1688" s="32">
        <f t="shared" si="290"/>
        <v>20.167202319179427</v>
      </c>
      <c r="L1688" s="8">
        <v>1</v>
      </c>
      <c r="M1688" s="9">
        <v>0</v>
      </c>
      <c r="N1688" s="8">
        <v>0</v>
      </c>
      <c r="O1688" s="9">
        <v>0</v>
      </c>
      <c r="P1688" s="9">
        <v>0</v>
      </c>
      <c r="Q1688" s="9">
        <v>1</v>
      </c>
      <c r="R1688" s="9">
        <v>0</v>
      </c>
      <c r="S1688" s="8">
        <v>384</v>
      </c>
      <c r="T1688" s="9">
        <v>15</v>
      </c>
      <c r="U1688" s="9">
        <f t="shared" si="291"/>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295"/>
        <v>5.1000000000000018E-2</v>
      </c>
      <c r="AL1688" s="32">
        <v>0.56899999999999995</v>
      </c>
      <c r="AM1688" s="32">
        <v>0.27900000000000003</v>
      </c>
      <c r="AN1688" s="42">
        <v>0.10100000000000001</v>
      </c>
      <c r="AO1688" s="41">
        <f t="shared" si="296"/>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v>0.94099999999999995</v>
      </c>
      <c r="BM1688" s="24">
        <f>W1688+X1688+6</f>
        <v>31.87</v>
      </c>
      <c r="BN1688">
        <v>1</v>
      </c>
      <c r="BO1688">
        <v>0</v>
      </c>
      <c r="BP1688">
        <v>0</v>
      </c>
      <c r="BQ1688">
        <v>0</v>
      </c>
      <c r="BR1688">
        <v>0</v>
      </c>
      <c r="BS1688">
        <v>0</v>
      </c>
      <c r="BT1688">
        <v>0</v>
      </c>
      <c r="BU1688" s="17">
        <v>0</v>
      </c>
      <c r="BV1688">
        <v>0</v>
      </c>
      <c r="BW1688">
        <v>1</v>
      </c>
      <c r="BX1688">
        <v>0</v>
      </c>
      <c r="BY1688" s="17">
        <v>0</v>
      </c>
      <c r="BZ1688">
        <v>0</v>
      </c>
      <c r="CA1688">
        <v>0</v>
      </c>
      <c r="CB1688">
        <v>0</v>
      </c>
      <c r="CC1688">
        <v>0</v>
      </c>
      <c r="CD1688" s="17">
        <v>0</v>
      </c>
      <c r="CE1688">
        <v>0</v>
      </c>
      <c r="CF1688">
        <v>0</v>
      </c>
      <c r="CG1688">
        <v>1</v>
      </c>
      <c r="CH1688">
        <v>1</v>
      </c>
      <c r="CI1688">
        <v>0</v>
      </c>
      <c r="CJ1688">
        <v>0</v>
      </c>
      <c r="CK1688">
        <v>0</v>
      </c>
      <c r="CL1688">
        <v>0</v>
      </c>
      <c r="CM1688">
        <v>1</v>
      </c>
      <c r="CN1688">
        <v>0</v>
      </c>
      <c r="CO1688">
        <v>1</v>
      </c>
      <c r="CP1688" s="17">
        <v>0</v>
      </c>
      <c r="CQ1688">
        <v>0.78100000000000003</v>
      </c>
      <c r="CR1688">
        <v>345</v>
      </c>
      <c r="CS1688">
        <v>1</v>
      </c>
      <c r="CT1688">
        <v>0</v>
      </c>
      <c r="CU1688">
        <v>26</v>
      </c>
      <c r="DA1688" s="33" t="s">
        <v>85</v>
      </c>
    </row>
    <row r="1689" spans="1:105" x14ac:dyDescent="0.25">
      <c r="A1689">
        <v>1688</v>
      </c>
      <c r="B1689">
        <v>108</v>
      </c>
      <c r="C1689" s="24" t="s">
        <v>4318</v>
      </c>
      <c r="D1689" s="12">
        <v>6.5</v>
      </c>
      <c r="E1689" s="13">
        <v>0.7</v>
      </c>
      <c r="F1689" s="7">
        <f t="shared" si="292"/>
        <v>9.2857142857142865</v>
      </c>
      <c r="G1689" s="7">
        <f t="shared" si="288"/>
        <v>5.8</v>
      </c>
      <c r="H1689" s="15">
        <f t="shared" si="289"/>
        <v>7.2</v>
      </c>
      <c r="I1689" s="11">
        <f>IFERROR(F1689/SQRT(F1689^2+U1689), "X")</f>
        <v>0.38750245772493536</v>
      </c>
      <c r="J1689" s="32">
        <f>IFERROR(SQRT((1-I1689^2)/U1689), "X")</f>
        <v>4.1731033908839185E-2</v>
      </c>
      <c r="K1689" s="32">
        <f t="shared" si="290"/>
        <v>23.96298165495935</v>
      </c>
      <c r="L1689" s="8">
        <v>1</v>
      </c>
      <c r="M1689" s="9">
        <v>0</v>
      </c>
      <c r="N1689" s="8">
        <v>0</v>
      </c>
      <c r="O1689" s="9">
        <v>0</v>
      </c>
      <c r="P1689" s="9">
        <v>0</v>
      </c>
      <c r="Q1689" s="9">
        <v>1</v>
      </c>
      <c r="R1689" s="9">
        <v>0</v>
      </c>
      <c r="S1689" s="8">
        <v>504</v>
      </c>
      <c r="T1689" s="9">
        <v>15</v>
      </c>
      <c r="U1689" s="9">
        <f t="shared" si="291"/>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295"/>
        <v>5.1000000000000018E-2</v>
      </c>
      <c r="AL1689" s="32">
        <v>0.56899999999999995</v>
      </c>
      <c r="AM1689" s="32">
        <v>0.27900000000000003</v>
      </c>
      <c r="AN1689" s="42">
        <v>0.10100000000000001</v>
      </c>
      <c r="AO1689" s="41">
        <f t="shared" si="296"/>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v>0.94099999999999995</v>
      </c>
      <c r="BM1689" s="24">
        <f>W1689+X1689+6</f>
        <v>31.87</v>
      </c>
      <c r="BN1689">
        <v>1</v>
      </c>
      <c r="BO1689">
        <v>0</v>
      </c>
      <c r="BP1689">
        <v>0</v>
      </c>
      <c r="BQ1689">
        <v>0</v>
      </c>
      <c r="BR1689">
        <v>0</v>
      </c>
      <c r="BS1689">
        <v>0</v>
      </c>
      <c r="BT1689">
        <v>0</v>
      </c>
      <c r="BU1689" s="17">
        <v>0</v>
      </c>
      <c r="BV1689">
        <v>0</v>
      </c>
      <c r="BW1689">
        <v>1</v>
      </c>
      <c r="BX1689">
        <v>0</v>
      </c>
      <c r="BY1689" s="17">
        <v>0</v>
      </c>
      <c r="BZ1689">
        <v>0</v>
      </c>
      <c r="CA1689">
        <v>0</v>
      </c>
      <c r="CB1689">
        <v>0</v>
      </c>
      <c r="CC1689">
        <v>0</v>
      </c>
      <c r="CD1689" s="17">
        <v>0</v>
      </c>
      <c r="CE1689">
        <v>0</v>
      </c>
      <c r="CF1689">
        <v>0</v>
      </c>
      <c r="CG1689">
        <v>1</v>
      </c>
      <c r="CH1689">
        <v>1</v>
      </c>
      <c r="CI1689">
        <v>0</v>
      </c>
      <c r="CJ1689">
        <v>0</v>
      </c>
      <c r="CK1689">
        <v>0</v>
      </c>
      <c r="CL1689">
        <v>0</v>
      </c>
      <c r="CM1689">
        <v>1</v>
      </c>
      <c r="CN1689">
        <v>0</v>
      </c>
      <c r="CO1689">
        <v>1</v>
      </c>
      <c r="CP1689" s="17">
        <v>0</v>
      </c>
      <c r="CQ1689">
        <v>0.78100000000000003</v>
      </c>
      <c r="CR1689">
        <v>345</v>
      </c>
      <c r="CS1689">
        <v>1</v>
      </c>
      <c r="CT1689">
        <v>0</v>
      </c>
      <c r="CU1689">
        <v>26</v>
      </c>
      <c r="DA1689" s="33" t="s">
        <v>85</v>
      </c>
    </row>
    <row r="1690" spans="1:105" x14ac:dyDescent="0.25">
      <c r="A1690">
        <v>1689</v>
      </c>
      <c r="B1690">
        <v>108</v>
      </c>
      <c r="C1690" s="24" t="s">
        <v>4318</v>
      </c>
      <c r="D1690" s="12">
        <v>6.1</v>
      </c>
      <c r="E1690" s="13">
        <v>1</v>
      </c>
      <c r="F1690" s="7">
        <f t="shared" si="292"/>
        <v>6.1</v>
      </c>
      <c r="G1690" s="7">
        <f t="shared" si="288"/>
        <v>5.0999999999999996</v>
      </c>
      <c r="H1690" s="15">
        <f t="shared" si="289"/>
        <v>7.1</v>
      </c>
      <c r="I1690" s="11">
        <f>IFERROR(F1690/SQRT(F1690^2+U1690), "X")</f>
        <v>0.24395901832709244</v>
      </c>
      <c r="J1690" s="32">
        <f>IFERROR(SQRT((1-I1690^2)/U1690), "X")</f>
        <v>3.9993281692965975E-2</v>
      </c>
      <c r="K1690" s="32">
        <f t="shared" si="290"/>
        <v>25.004199647259259</v>
      </c>
      <c r="L1690" s="8">
        <v>1</v>
      </c>
      <c r="M1690" s="9">
        <v>0</v>
      </c>
      <c r="N1690" s="8">
        <v>0</v>
      </c>
      <c r="O1690" s="9">
        <v>0</v>
      </c>
      <c r="P1690" s="9">
        <v>0</v>
      </c>
      <c r="Q1690" s="9">
        <v>1</v>
      </c>
      <c r="R1690" s="9">
        <v>0</v>
      </c>
      <c r="S1690" s="8">
        <v>604</v>
      </c>
      <c r="T1690" s="9">
        <v>15</v>
      </c>
      <c r="U1690" s="9">
        <f t="shared" si="291"/>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295"/>
        <v>5.1000000000000018E-2</v>
      </c>
      <c r="AL1690" s="32">
        <v>0.56899999999999995</v>
      </c>
      <c r="AM1690" s="32">
        <v>0.27900000000000003</v>
      </c>
      <c r="AN1690" s="42">
        <v>0.10100000000000001</v>
      </c>
      <c r="AO1690" s="41">
        <f t="shared" si="296"/>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v>0.94099999999999995</v>
      </c>
      <c r="BM1690" s="24">
        <f>W1690+X1690+6</f>
        <v>31.87</v>
      </c>
      <c r="BN1690">
        <v>1</v>
      </c>
      <c r="BO1690">
        <v>0</v>
      </c>
      <c r="BP1690">
        <v>0</v>
      </c>
      <c r="BQ1690">
        <v>0</v>
      </c>
      <c r="BR1690">
        <v>0</v>
      </c>
      <c r="BS1690">
        <v>0</v>
      </c>
      <c r="BT1690">
        <v>0</v>
      </c>
      <c r="BU1690" s="17">
        <v>0</v>
      </c>
      <c r="BV1690">
        <v>0</v>
      </c>
      <c r="BW1690">
        <v>1</v>
      </c>
      <c r="BX1690">
        <v>0</v>
      </c>
      <c r="BY1690" s="17">
        <v>0</v>
      </c>
      <c r="BZ1690">
        <v>0</v>
      </c>
      <c r="CA1690">
        <v>0</v>
      </c>
      <c r="CB1690">
        <v>0</v>
      </c>
      <c r="CC1690">
        <v>0</v>
      </c>
      <c r="CD1690" s="17">
        <v>0</v>
      </c>
      <c r="CE1690">
        <v>0</v>
      </c>
      <c r="CF1690">
        <v>0</v>
      </c>
      <c r="CG1690">
        <v>1</v>
      </c>
      <c r="CH1690">
        <v>1</v>
      </c>
      <c r="CI1690">
        <v>0</v>
      </c>
      <c r="CJ1690">
        <v>0</v>
      </c>
      <c r="CK1690">
        <v>0</v>
      </c>
      <c r="CL1690">
        <v>0</v>
      </c>
      <c r="CM1690">
        <v>1</v>
      </c>
      <c r="CN1690">
        <v>0</v>
      </c>
      <c r="CO1690">
        <v>1</v>
      </c>
      <c r="CP1690" s="17">
        <v>0</v>
      </c>
      <c r="CQ1690">
        <v>0.78100000000000003</v>
      </c>
      <c r="CR1690">
        <v>345</v>
      </c>
      <c r="CS1690">
        <v>1</v>
      </c>
      <c r="CT1690">
        <v>0</v>
      </c>
      <c r="CU1690">
        <v>26</v>
      </c>
      <c r="DA1690" s="33" t="s">
        <v>85</v>
      </c>
    </row>
    <row r="1691" spans="1:105" x14ac:dyDescent="0.25">
      <c r="A1691">
        <v>1690</v>
      </c>
      <c r="B1691">
        <v>109</v>
      </c>
      <c r="C1691" s="24" t="s">
        <v>4322</v>
      </c>
      <c r="D1691" s="12">
        <v>6.1</v>
      </c>
      <c r="E1691" s="13">
        <v>0.1</v>
      </c>
      <c r="F1691" s="7">
        <f t="shared" si="292"/>
        <v>60.999999999999993</v>
      </c>
      <c r="G1691" s="7">
        <f t="shared" si="288"/>
        <v>6</v>
      </c>
      <c r="H1691" s="15">
        <f t="shared" si="289"/>
        <v>6.1999999999999993</v>
      </c>
      <c r="I1691" s="11">
        <f>IFERROR(F1691/SQRT(F1691^2+U1691), "X")</f>
        <v>0.25373533081748617</v>
      </c>
      <c r="J1691" s="32">
        <f>IFERROR(SQRT((1-I1691^2)/U1691), "X")</f>
        <v>4.1595955871719052E-3</v>
      </c>
      <c r="K1691" s="32">
        <f t="shared" si="290"/>
        <v>240.40798655618744</v>
      </c>
      <c r="L1691" s="8">
        <v>0</v>
      </c>
      <c r="M1691" s="9">
        <v>1</v>
      </c>
      <c r="N1691" s="8">
        <v>0</v>
      </c>
      <c r="O1691" s="9">
        <v>0</v>
      </c>
      <c r="P1691" s="9">
        <v>1</v>
      </c>
      <c r="Q1691" s="9">
        <v>0</v>
      </c>
      <c r="R1691" s="9">
        <v>0</v>
      </c>
      <c r="S1691" s="8">
        <v>54126</v>
      </c>
      <c r="T1691" s="9">
        <v>50</v>
      </c>
      <c r="U1691" s="9">
        <f t="shared" si="291"/>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v>0</v>
      </c>
      <c r="BU1691" s="17">
        <v>0</v>
      </c>
      <c r="BV1691">
        <v>0</v>
      </c>
      <c r="BW1691">
        <v>0</v>
      </c>
      <c r="BX1691">
        <v>1</v>
      </c>
      <c r="BY1691" s="17">
        <v>0</v>
      </c>
      <c r="BZ1691">
        <v>0</v>
      </c>
      <c r="CA1691">
        <v>0</v>
      </c>
      <c r="CB1691">
        <v>0</v>
      </c>
      <c r="CC1691">
        <v>0</v>
      </c>
      <c r="CD1691" s="17">
        <v>0</v>
      </c>
      <c r="CE1691">
        <v>1</v>
      </c>
      <c r="CF1691">
        <v>1</v>
      </c>
      <c r="CG1691">
        <v>0</v>
      </c>
      <c r="CH1691">
        <v>0</v>
      </c>
      <c r="CI1691">
        <v>0</v>
      </c>
      <c r="CJ1691">
        <v>0</v>
      </c>
      <c r="CK1691">
        <v>1</v>
      </c>
      <c r="CL1691">
        <v>0</v>
      </c>
      <c r="CM1691">
        <v>0</v>
      </c>
      <c r="CN1691">
        <v>0</v>
      </c>
      <c r="CO1691">
        <v>1</v>
      </c>
      <c r="CP1691" s="17">
        <v>1</v>
      </c>
      <c r="CQ1691">
        <v>3.0070000000000001</v>
      </c>
      <c r="CR1691">
        <v>386</v>
      </c>
      <c r="CS1691">
        <v>1</v>
      </c>
      <c r="CT1691">
        <v>0</v>
      </c>
      <c r="CU1691">
        <v>26</v>
      </c>
      <c r="DA1691" s="33" t="s">
        <v>85</v>
      </c>
    </row>
    <row r="1692" spans="1:105" x14ac:dyDescent="0.25">
      <c r="A1692">
        <v>1691</v>
      </c>
      <c r="B1692">
        <v>109</v>
      </c>
      <c r="C1692" s="24" t="s">
        <v>4322</v>
      </c>
      <c r="D1692" s="12">
        <v>7.4</v>
      </c>
      <c r="E1692" s="13">
        <v>0.1</v>
      </c>
      <c r="F1692" s="7">
        <f t="shared" si="292"/>
        <v>74</v>
      </c>
      <c r="G1692" s="7">
        <f t="shared" si="288"/>
        <v>7.3000000000000007</v>
      </c>
      <c r="H1692" s="15">
        <f t="shared" si="289"/>
        <v>7.5</v>
      </c>
      <c r="I1692" s="11">
        <f>IFERROR(F1692/SQRT(F1692^2+U1692), "X")</f>
        <v>7.6116502259104865E-2</v>
      </c>
      <c r="J1692" s="32">
        <f>IFERROR(SQRT((1-I1692^2)/U1692), "X")</f>
        <v>1.0286013818797954E-3</v>
      </c>
      <c r="K1692" s="32">
        <f t="shared" si="290"/>
        <v>972.19391069888934</v>
      </c>
      <c r="L1692" s="8">
        <v>0</v>
      </c>
      <c r="M1692" s="9">
        <v>1</v>
      </c>
      <c r="N1692" s="8">
        <v>0</v>
      </c>
      <c r="O1692" s="9">
        <v>0</v>
      </c>
      <c r="P1692" s="9">
        <v>1</v>
      </c>
      <c r="Q1692" s="9">
        <v>0</v>
      </c>
      <c r="R1692" s="9">
        <v>0</v>
      </c>
      <c r="S1692" s="8">
        <v>939736</v>
      </c>
      <c r="T1692" s="9">
        <v>50</v>
      </c>
      <c r="U1692" s="9">
        <f t="shared" si="291"/>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v>0</v>
      </c>
      <c r="BU1692" s="17">
        <v>0</v>
      </c>
      <c r="BV1692">
        <v>0</v>
      </c>
      <c r="BW1692">
        <v>0</v>
      </c>
      <c r="BX1692">
        <v>1</v>
      </c>
      <c r="BY1692" s="17">
        <v>0</v>
      </c>
      <c r="BZ1692">
        <v>0</v>
      </c>
      <c r="CA1692">
        <v>0</v>
      </c>
      <c r="CB1692">
        <v>0</v>
      </c>
      <c r="CC1692">
        <v>0</v>
      </c>
      <c r="CD1692" s="17">
        <v>0</v>
      </c>
      <c r="CE1692">
        <v>1</v>
      </c>
      <c r="CF1692">
        <v>1</v>
      </c>
      <c r="CG1692">
        <v>0</v>
      </c>
      <c r="CH1692">
        <v>0</v>
      </c>
      <c r="CI1692">
        <v>0</v>
      </c>
      <c r="CJ1692">
        <v>0</v>
      </c>
      <c r="CK1692">
        <v>1</v>
      </c>
      <c r="CL1692">
        <v>0</v>
      </c>
      <c r="CM1692">
        <v>0</v>
      </c>
      <c r="CN1692">
        <v>0</v>
      </c>
      <c r="CO1692">
        <v>1</v>
      </c>
      <c r="CP1692" s="17">
        <v>1</v>
      </c>
      <c r="CQ1692">
        <v>3.0070000000000001</v>
      </c>
      <c r="CR1692">
        <v>386</v>
      </c>
      <c r="CS1692">
        <v>1</v>
      </c>
      <c r="CT1692">
        <v>0</v>
      </c>
      <c r="CU1692">
        <v>26</v>
      </c>
      <c r="DA1692" s="33" t="s">
        <v>85</v>
      </c>
    </row>
    <row r="1693" spans="1:105" x14ac:dyDescent="0.25">
      <c r="A1693">
        <v>1692</v>
      </c>
      <c r="B1693">
        <v>110</v>
      </c>
      <c r="C1693" s="24" t="s">
        <v>4326</v>
      </c>
      <c r="D1693" s="12">
        <v>9.1999999999999993</v>
      </c>
      <c r="E1693" s="13">
        <f>D1693/F1693</f>
        <v>0.38493723849372385</v>
      </c>
      <c r="F1693" s="7">
        <v>23.9</v>
      </c>
      <c r="G1693" s="7">
        <f t="shared" si="288"/>
        <v>8.815062761506276</v>
      </c>
      <c r="H1693" s="15">
        <f t="shared" si="289"/>
        <v>9.5849372384937226</v>
      </c>
      <c r="I1693" s="11">
        <f>IFERROR(F1693/SQRT(F1693^2+U1693), "X")</f>
        <v>0.6610361650001465</v>
      </c>
      <c r="J1693" s="32">
        <f>IFERROR(SQRT((1-I1693^2)/U1693), "X")</f>
        <v>2.7658416945612826E-2</v>
      </c>
      <c r="K1693" s="32">
        <f t="shared" si="290"/>
        <v>36.155359215474547</v>
      </c>
      <c r="L1693" s="8">
        <v>1</v>
      </c>
      <c r="M1693" s="9">
        <v>0</v>
      </c>
      <c r="N1693" s="8">
        <v>0</v>
      </c>
      <c r="O1693" s="9">
        <v>0</v>
      </c>
      <c r="P1693" s="9">
        <v>0</v>
      </c>
      <c r="Q1693" s="9">
        <v>1</v>
      </c>
      <c r="R1693" s="9">
        <v>0</v>
      </c>
      <c r="S1693" s="8">
        <v>740</v>
      </c>
      <c r="T1693" s="9">
        <v>3</v>
      </c>
      <c r="U1693" s="9">
        <f t="shared" si="291"/>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297">1*(1-$AN1693)/4</f>
        <v>0.245</v>
      </c>
      <c r="AL1693" s="32">
        <f t="shared" si="297"/>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v>0</v>
      </c>
      <c r="BU1693" s="17">
        <v>0</v>
      </c>
      <c r="BV1693">
        <v>0</v>
      </c>
      <c r="BW1693">
        <v>0</v>
      </c>
      <c r="BX1693">
        <v>0</v>
      </c>
      <c r="BY1693" s="17">
        <v>1</v>
      </c>
      <c r="BZ1693">
        <v>0</v>
      </c>
      <c r="CA1693">
        <v>0</v>
      </c>
      <c r="CB1693">
        <v>0</v>
      </c>
      <c r="CC1693">
        <v>0</v>
      </c>
      <c r="CD1693" s="17">
        <v>0</v>
      </c>
      <c r="CE1693">
        <v>0</v>
      </c>
      <c r="CF1693">
        <v>0</v>
      </c>
      <c r="CG1693">
        <v>1</v>
      </c>
      <c r="CH1693">
        <v>1</v>
      </c>
      <c r="CI1693">
        <v>0</v>
      </c>
      <c r="CJ1693">
        <v>0</v>
      </c>
      <c r="CK1693">
        <v>0</v>
      </c>
      <c r="CL1693">
        <v>0</v>
      </c>
      <c r="CM1693">
        <v>0</v>
      </c>
      <c r="CN1693">
        <v>0</v>
      </c>
      <c r="CO1693">
        <v>0</v>
      </c>
      <c r="CP1693" s="17">
        <v>0</v>
      </c>
      <c r="CQ1693">
        <v>1.383</v>
      </c>
      <c r="CR1693">
        <v>55</v>
      </c>
      <c r="CS1693">
        <v>1</v>
      </c>
      <c r="CT1693">
        <v>0</v>
      </c>
      <c r="CU1693">
        <v>3</v>
      </c>
      <c r="DA1693" s="33" t="s">
        <v>85</v>
      </c>
    </row>
    <row r="1694" spans="1:105" x14ac:dyDescent="0.25">
      <c r="A1694">
        <v>1693</v>
      </c>
      <c r="B1694">
        <v>110</v>
      </c>
      <c r="C1694" s="24" t="s">
        <v>4326</v>
      </c>
      <c r="D1694" s="12">
        <v>8.6</v>
      </c>
      <c r="E1694" s="13">
        <f>D1694/F1694</f>
        <v>0.32452830188679244</v>
      </c>
      <c r="F1694" s="7">
        <v>26.5</v>
      </c>
      <c r="G1694" s="7">
        <f t="shared" si="288"/>
        <v>8.2754716981132077</v>
      </c>
      <c r="H1694" s="15">
        <f t="shared" si="289"/>
        <v>8.9245283018867916</v>
      </c>
      <c r="I1694" s="11">
        <f>IFERROR(F1694/SQRT(F1694^2+U1694), "X")</f>
        <v>0.65076003067065225</v>
      </c>
      <c r="J1694" s="32">
        <f>IFERROR(SQRT((1-I1694^2)/U1694), "X")</f>
        <v>2.4556982289458577E-2</v>
      </c>
      <c r="K1694" s="32">
        <f t="shared" si="290"/>
        <v>40.721615881494678</v>
      </c>
      <c r="L1694" s="8">
        <v>1</v>
      </c>
      <c r="M1694" s="9">
        <v>0</v>
      </c>
      <c r="N1694" s="8">
        <v>0</v>
      </c>
      <c r="O1694" s="9">
        <v>0</v>
      </c>
      <c r="P1694" s="9">
        <v>0</v>
      </c>
      <c r="Q1694" s="9">
        <v>1</v>
      </c>
      <c r="R1694" s="9">
        <v>0</v>
      </c>
      <c r="S1694" s="8">
        <v>960</v>
      </c>
      <c r="T1694" s="9">
        <v>3</v>
      </c>
      <c r="U1694" s="9">
        <f t="shared" si="291"/>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297"/>
        <v>0.23749999999999999</v>
      </c>
      <c r="AL1694" s="32">
        <f t="shared" si="297"/>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v>0</v>
      </c>
      <c r="BU1694" s="17">
        <v>0</v>
      </c>
      <c r="BV1694">
        <v>0</v>
      </c>
      <c r="BW1694">
        <v>0</v>
      </c>
      <c r="BX1694">
        <v>0</v>
      </c>
      <c r="BY1694" s="17">
        <v>1</v>
      </c>
      <c r="BZ1694">
        <v>0</v>
      </c>
      <c r="CA1694">
        <v>0</v>
      </c>
      <c r="CB1694">
        <v>0</v>
      </c>
      <c r="CC1694">
        <v>0</v>
      </c>
      <c r="CD1694" s="17">
        <v>0</v>
      </c>
      <c r="CE1694">
        <v>0</v>
      </c>
      <c r="CF1694">
        <v>0</v>
      </c>
      <c r="CG1694">
        <v>1</v>
      </c>
      <c r="CH1694">
        <v>1</v>
      </c>
      <c r="CI1694">
        <v>0</v>
      </c>
      <c r="CJ1694">
        <v>0</v>
      </c>
      <c r="CK1694">
        <v>0</v>
      </c>
      <c r="CL1694">
        <v>0</v>
      </c>
      <c r="CM1694">
        <v>0</v>
      </c>
      <c r="CN1694">
        <v>0</v>
      </c>
      <c r="CO1694">
        <v>0</v>
      </c>
      <c r="CP1694" s="17">
        <v>0</v>
      </c>
      <c r="CQ1694">
        <v>1.383</v>
      </c>
      <c r="CR1694">
        <v>55</v>
      </c>
      <c r="CS1694">
        <v>1</v>
      </c>
      <c r="CT1694">
        <v>0</v>
      </c>
      <c r="CU1694">
        <v>3</v>
      </c>
      <c r="DA1694" s="33" t="s">
        <v>85</v>
      </c>
    </row>
    <row r="1695" spans="1:105" x14ac:dyDescent="0.25">
      <c r="A1695">
        <v>1694</v>
      </c>
      <c r="B1695">
        <v>110</v>
      </c>
      <c r="C1695" s="24" t="s">
        <v>4326</v>
      </c>
      <c r="D1695" s="12">
        <v>5.8</v>
      </c>
      <c r="E1695" s="13">
        <f>D1695/F1695</f>
        <v>0.1277533039647577</v>
      </c>
      <c r="F1695" s="7">
        <v>45.4</v>
      </c>
      <c r="G1695" s="7">
        <f t="shared" si="288"/>
        <v>5.6722466960352422</v>
      </c>
      <c r="H1695" s="15">
        <f t="shared" si="289"/>
        <v>5.9277533039647574</v>
      </c>
      <c r="I1695" s="11">
        <f>IFERROR(F1695/SQRT(F1695^2+U1695), "X")</f>
        <v>0.50230459585409293</v>
      </c>
      <c r="J1695" s="32">
        <f>IFERROR(SQRT((1-I1695^2)/U1695), "X")</f>
        <v>1.1063977882248744E-2</v>
      </c>
      <c r="K1695" s="32">
        <f t="shared" si="290"/>
        <v>90.383405556551139</v>
      </c>
      <c r="L1695" s="8">
        <v>1</v>
      </c>
      <c r="M1695" s="9">
        <v>0</v>
      </c>
      <c r="N1695" s="8">
        <v>0</v>
      </c>
      <c r="O1695" s="9">
        <v>0</v>
      </c>
      <c r="P1695" s="9">
        <v>0</v>
      </c>
      <c r="Q1695" s="9">
        <v>1</v>
      </c>
      <c r="R1695" s="9">
        <v>0</v>
      </c>
      <c r="S1695" s="8">
        <v>6112</v>
      </c>
      <c r="T1695" s="9">
        <v>3</v>
      </c>
      <c r="U1695" s="9">
        <f t="shared" si="291"/>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297"/>
        <v>0.23249999999999998</v>
      </c>
      <c r="AL1695" s="32">
        <f t="shared" si="297"/>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v>0</v>
      </c>
      <c r="BU1695" s="17">
        <v>0</v>
      </c>
      <c r="BV1695">
        <v>0</v>
      </c>
      <c r="BW1695">
        <v>0</v>
      </c>
      <c r="BX1695">
        <v>0</v>
      </c>
      <c r="BY1695" s="17">
        <v>1</v>
      </c>
      <c r="BZ1695">
        <v>0</v>
      </c>
      <c r="CA1695">
        <v>0</v>
      </c>
      <c r="CB1695">
        <v>0</v>
      </c>
      <c r="CC1695">
        <v>0</v>
      </c>
      <c r="CD1695" s="17">
        <v>0</v>
      </c>
      <c r="CE1695">
        <v>0</v>
      </c>
      <c r="CF1695">
        <v>0</v>
      </c>
      <c r="CG1695">
        <v>1</v>
      </c>
      <c r="CH1695">
        <v>1</v>
      </c>
      <c r="CI1695">
        <v>0</v>
      </c>
      <c r="CJ1695">
        <v>0</v>
      </c>
      <c r="CK1695">
        <v>0</v>
      </c>
      <c r="CL1695">
        <v>0</v>
      </c>
      <c r="CM1695">
        <v>0</v>
      </c>
      <c r="CN1695">
        <v>0</v>
      </c>
      <c r="CO1695">
        <v>0</v>
      </c>
      <c r="CP1695" s="17">
        <v>0</v>
      </c>
      <c r="CQ1695">
        <v>1.383</v>
      </c>
      <c r="CR1695">
        <v>55</v>
      </c>
      <c r="CS1695">
        <v>1</v>
      </c>
      <c r="CT1695">
        <v>0</v>
      </c>
      <c r="CU1695">
        <v>3</v>
      </c>
      <c r="DA1695" s="33" t="s">
        <v>85</v>
      </c>
    </row>
    <row r="1696" spans="1:105" x14ac:dyDescent="0.25">
      <c r="A1696">
        <v>1695</v>
      </c>
      <c r="B1696">
        <v>111</v>
      </c>
      <c r="C1696" s="24" t="s">
        <v>4331</v>
      </c>
      <c r="D1696" s="12">
        <v>5.3</v>
      </c>
      <c r="E1696" s="13">
        <v>0.4</v>
      </c>
      <c r="F1696" s="7">
        <f t="shared" ref="F1696:F1725" si="298">D1696/E1696</f>
        <v>13.249999999999998</v>
      </c>
      <c r="G1696" s="7">
        <f t="shared" si="288"/>
        <v>4.8999999999999995</v>
      </c>
      <c r="H1696" s="15">
        <f t="shared" si="289"/>
        <v>5.7</v>
      </c>
      <c r="I1696" s="11">
        <f>IFERROR(F1696/SQRT(F1696^2+U1696), "X")</f>
        <v>0.15784368964436979</v>
      </c>
      <c r="J1696" s="32">
        <f>IFERROR(SQRT((1-I1696^2)/U1696), "X")</f>
        <v>1.1912731293914704E-2</v>
      </c>
      <c r="K1696" s="32">
        <f t="shared" si="290"/>
        <v>83.943805608275824</v>
      </c>
      <c r="L1696" s="8">
        <v>0</v>
      </c>
      <c r="M1696" s="9">
        <v>1</v>
      </c>
      <c r="N1696" s="8">
        <v>0</v>
      </c>
      <c r="O1696" s="9">
        <v>0</v>
      </c>
      <c r="P1696" s="9">
        <v>0</v>
      </c>
      <c r="Q1696" s="9">
        <v>0</v>
      </c>
      <c r="R1696" s="9">
        <v>1</v>
      </c>
      <c r="S1696" s="8">
        <v>6873</v>
      </c>
      <c r="T1696" s="9">
        <v>1</v>
      </c>
      <c r="U1696" s="9">
        <f t="shared" si="291"/>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329</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v>0</v>
      </c>
      <c r="BU1696" s="17">
        <v>0</v>
      </c>
      <c r="BV1696">
        <v>0</v>
      </c>
      <c r="BW1696">
        <v>0</v>
      </c>
      <c r="BX1696">
        <v>1</v>
      </c>
      <c r="BY1696" s="17">
        <v>0</v>
      </c>
      <c r="BZ1696">
        <v>0</v>
      </c>
      <c r="CA1696">
        <v>0</v>
      </c>
      <c r="CB1696">
        <v>0</v>
      </c>
      <c r="CC1696">
        <v>0</v>
      </c>
      <c r="CD1696" s="17">
        <v>0</v>
      </c>
      <c r="CE1696">
        <v>0</v>
      </c>
      <c r="CF1696">
        <v>0</v>
      </c>
      <c r="CG1696">
        <v>0</v>
      </c>
      <c r="CH1696">
        <v>0</v>
      </c>
      <c r="CI1696">
        <v>0</v>
      </c>
      <c r="CJ1696">
        <v>0</v>
      </c>
      <c r="CK1696">
        <v>0</v>
      </c>
      <c r="CL1696">
        <v>0</v>
      </c>
      <c r="CM1696">
        <v>0</v>
      </c>
      <c r="CN1696">
        <v>0</v>
      </c>
      <c r="CO1696">
        <v>0</v>
      </c>
      <c r="CP1696" s="17">
        <v>0</v>
      </c>
      <c r="CQ1696">
        <v>1.02</v>
      </c>
      <c r="CR1696">
        <v>251</v>
      </c>
      <c r="CS1696">
        <v>1</v>
      </c>
      <c r="CT1696">
        <v>0</v>
      </c>
      <c r="CU1696">
        <v>0</v>
      </c>
      <c r="DA1696" s="33" t="s">
        <v>85</v>
      </c>
    </row>
    <row r="1697" spans="1:105" x14ac:dyDescent="0.25">
      <c r="A1697">
        <v>1696</v>
      </c>
      <c r="B1697">
        <v>111</v>
      </c>
      <c r="C1697" s="24" t="s">
        <v>4331</v>
      </c>
      <c r="D1697" s="12">
        <v>9.6999999999999993</v>
      </c>
      <c r="E1697" s="13">
        <v>0.3</v>
      </c>
      <c r="F1697" s="7">
        <f t="shared" si="298"/>
        <v>32.333333333333336</v>
      </c>
      <c r="G1697" s="7">
        <f t="shared" si="288"/>
        <v>9.3999999999999986</v>
      </c>
      <c r="H1697" s="15">
        <f t="shared" si="289"/>
        <v>10</v>
      </c>
      <c r="I1697" s="11">
        <f>IFERROR(F1697/SQRT(F1697^2+U1697), "X")</f>
        <v>0.3634463084820575</v>
      </c>
      <c r="J1697" s="32">
        <f>IFERROR(SQRT((1-I1697^2)/U1697), "X")</f>
        <v>1.124060747882652E-2</v>
      </c>
      <c r="K1697" s="32">
        <f t="shared" si="290"/>
        <v>88.963163412979213</v>
      </c>
      <c r="L1697" s="8">
        <v>0</v>
      </c>
      <c r="M1697" s="9">
        <v>1</v>
      </c>
      <c r="N1697" s="8">
        <v>0</v>
      </c>
      <c r="O1697" s="9">
        <v>0</v>
      </c>
      <c r="P1697" s="9">
        <v>0</v>
      </c>
      <c r="Q1697" s="9">
        <v>0</v>
      </c>
      <c r="R1697" s="9">
        <v>1</v>
      </c>
      <c r="S1697" s="8">
        <v>6873</v>
      </c>
      <c r="T1697" s="9">
        <v>3</v>
      </c>
      <c r="U1697" s="9">
        <f t="shared" si="291"/>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329</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v>0</v>
      </c>
      <c r="BU1697" s="17">
        <v>0</v>
      </c>
      <c r="BV1697">
        <v>0</v>
      </c>
      <c r="BW1697">
        <v>0</v>
      </c>
      <c r="BX1697">
        <v>1</v>
      </c>
      <c r="BY1697" s="17">
        <v>0</v>
      </c>
      <c r="BZ1697">
        <v>0</v>
      </c>
      <c r="CA1697">
        <v>0</v>
      </c>
      <c r="CB1697">
        <v>0</v>
      </c>
      <c r="CC1697">
        <v>0</v>
      </c>
      <c r="CD1697" s="17">
        <v>0</v>
      </c>
      <c r="CE1697">
        <v>0</v>
      </c>
      <c r="CF1697">
        <v>0</v>
      </c>
      <c r="CG1697">
        <v>1</v>
      </c>
      <c r="CH1697">
        <v>1</v>
      </c>
      <c r="CI1697">
        <v>0</v>
      </c>
      <c r="CJ1697">
        <v>0</v>
      </c>
      <c r="CK1697">
        <v>0</v>
      </c>
      <c r="CL1697">
        <v>0</v>
      </c>
      <c r="CM1697">
        <v>0</v>
      </c>
      <c r="CN1697">
        <v>0</v>
      </c>
      <c r="CO1697">
        <v>0</v>
      </c>
      <c r="CP1697" s="17">
        <v>0</v>
      </c>
      <c r="CQ1697">
        <v>1.02</v>
      </c>
      <c r="CR1697">
        <v>251</v>
      </c>
      <c r="CS1697">
        <v>1</v>
      </c>
      <c r="CT1697">
        <v>0</v>
      </c>
      <c r="CU1697">
        <v>0</v>
      </c>
      <c r="DA1697" s="33" t="s">
        <v>85</v>
      </c>
    </row>
    <row r="1698" spans="1:105" x14ac:dyDescent="0.25">
      <c r="A1698">
        <v>1697</v>
      </c>
      <c r="B1698">
        <v>111</v>
      </c>
      <c r="C1698" s="24" t="s">
        <v>4331</v>
      </c>
      <c r="D1698" s="12">
        <v>5.3</v>
      </c>
      <c r="E1698" s="13">
        <v>0.3</v>
      </c>
      <c r="F1698" s="7">
        <f t="shared" si="298"/>
        <v>17.666666666666668</v>
      </c>
      <c r="G1698" s="7">
        <f t="shared" si="288"/>
        <v>5</v>
      </c>
      <c r="H1698" s="15">
        <f t="shared" si="289"/>
        <v>5.6</v>
      </c>
      <c r="I1698" s="11">
        <f>IFERROR(F1698/SQRT(F1698^2+U1698), "X")</f>
        <v>0.20844828326515091</v>
      </c>
      <c r="J1698" s="32">
        <f>IFERROR(SQRT((1-I1698^2)/U1698), "X")</f>
        <v>1.1798959430102882E-2</v>
      </c>
      <c r="K1698" s="32">
        <f t="shared" si="290"/>
        <v>84.753236581921229</v>
      </c>
      <c r="L1698" s="8">
        <v>0</v>
      </c>
      <c r="M1698" s="9">
        <v>1</v>
      </c>
      <c r="N1698" s="8">
        <v>0</v>
      </c>
      <c r="O1698" s="9">
        <v>0</v>
      </c>
      <c r="P1698" s="9">
        <v>0</v>
      </c>
      <c r="Q1698" s="9">
        <v>0</v>
      </c>
      <c r="R1698" s="9">
        <v>1</v>
      </c>
      <c r="S1698" s="8">
        <v>6873</v>
      </c>
      <c r="T1698" s="9">
        <v>1</v>
      </c>
      <c r="U1698" s="9">
        <f t="shared" si="291"/>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329</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v>0</v>
      </c>
      <c r="BU1698" s="17">
        <v>0</v>
      </c>
      <c r="BV1698">
        <v>0</v>
      </c>
      <c r="BW1698">
        <v>0</v>
      </c>
      <c r="BX1698">
        <v>1</v>
      </c>
      <c r="BY1698" s="17">
        <v>0</v>
      </c>
      <c r="BZ1698">
        <v>0</v>
      </c>
      <c r="CA1698">
        <v>0</v>
      </c>
      <c r="CB1698">
        <v>0</v>
      </c>
      <c r="CC1698">
        <v>0</v>
      </c>
      <c r="CD1698" s="17">
        <v>0</v>
      </c>
      <c r="CE1698">
        <v>0</v>
      </c>
      <c r="CF1698">
        <v>0</v>
      </c>
      <c r="CG1698">
        <v>0</v>
      </c>
      <c r="CH1698">
        <v>0</v>
      </c>
      <c r="CI1698">
        <v>0</v>
      </c>
      <c r="CJ1698">
        <v>0</v>
      </c>
      <c r="CK1698">
        <v>0</v>
      </c>
      <c r="CL1698">
        <v>0</v>
      </c>
      <c r="CM1698">
        <v>0</v>
      </c>
      <c r="CN1698">
        <v>0</v>
      </c>
      <c r="CO1698">
        <v>0</v>
      </c>
      <c r="CP1698" s="17">
        <v>0</v>
      </c>
      <c r="CQ1698">
        <v>1.02</v>
      </c>
      <c r="CR1698">
        <v>251</v>
      </c>
      <c r="CS1698">
        <v>1</v>
      </c>
      <c r="CT1698">
        <v>0</v>
      </c>
      <c r="CU1698">
        <v>0</v>
      </c>
      <c r="DA1698" s="33" t="s">
        <v>85</v>
      </c>
    </row>
    <row r="1699" spans="1:105" x14ac:dyDescent="0.25">
      <c r="A1699">
        <v>1698</v>
      </c>
      <c r="B1699">
        <v>111</v>
      </c>
      <c r="C1699" s="24" t="s">
        <v>4331</v>
      </c>
      <c r="D1699" s="12">
        <v>8.5</v>
      </c>
      <c r="E1699" s="13">
        <v>0.2</v>
      </c>
      <c r="F1699" s="7">
        <f t="shared" si="298"/>
        <v>42.5</v>
      </c>
      <c r="G1699" s="7">
        <f t="shared" si="288"/>
        <v>8.3000000000000007</v>
      </c>
      <c r="H1699" s="15">
        <f t="shared" si="289"/>
        <v>8.6999999999999993</v>
      </c>
      <c r="I1699" s="11">
        <f>IFERROR(F1699/SQRT(F1699^2+U1699), "X")</f>
        <v>0.45629733318860771</v>
      </c>
      <c r="J1699" s="32">
        <f>IFERROR(SQRT((1-I1699^2)/U1699), "X")</f>
        <v>1.0736407839731947E-2</v>
      </c>
      <c r="K1699" s="32">
        <f t="shared" si="290"/>
        <v>93.14102211163457</v>
      </c>
      <c r="L1699" s="8">
        <v>0</v>
      </c>
      <c r="M1699" s="9">
        <v>1</v>
      </c>
      <c r="N1699" s="8">
        <v>0</v>
      </c>
      <c r="O1699" s="9">
        <v>0</v>
      </c>
      <c r="P1699" s="9">
        <v>0</v>
      </c>
      <c r="Q1699" s="9">
        <v>0</v>
      </c>
      <c r="R1699" s="9">
        <v>1</v>
      </c>
      <c r="S1699" s="8">
        <v>6873</v>
      </c>
      <c r="T1699" s="9">
        <v>3</v>
      </c>
      <c r="U1699" s="9">
        <f t="shared" si="291"/>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329</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v>0</v>
      </c>
      <c r="BU1699" s="17">
        <v>0</v>
      </c>
      <c r="BV1699">
        <v>0</v>
      </c>
      <c r="BW1699">
        <v>0</v>
      </c>
      <c r="BX1699">
        <v>1</v>
      </c>
      <c r="BY1699" s="17">
        <v>0</v>
      </c>
      <c r="BZ1699">
        <v>0</v>
      </c>
      <c r="CA1699">
        <v>0</v>
      </c>
      <c r="CB1699">
        <v>0</v>
      </c>
      <c r="CC1699">
        <v>0</v>
      </c>
      <c r="CD1699" s="17">
        <v>0</v>
      </c>
      <c r="CE1699">
        <v>0</v>
      </c>
      <c r="CF1699">
        <v>0</v>
      </c>
      <c r="CG1699">
        <v>1</v>
      </c>
      <c r="CH1699">
        <v>1</v>
      </c>
      <c r="CI1699">
        <v>0</v>
      </c>
      <c r="CJ1699">
        <v>0</v>
      </c>
      <c r="CK1699">
        <v>0</v>
      </c>
      <c r="CL1699">
        <v>0</v>
      </c>
      <c r="CM1699">
        <v>0</v>
      </c>
      <c r="CN1699">
        <v>0</v>
      </c>
      <c r="CO1699">
        <v>0</v>
      </c>
      <c r="CP1699" s="17">
        <v>0</v>
      </c>
      <c r="CQ1699">
        <v>1.02</v>
      </c>
      <c r="CR1699">
        <v>251</v>
      </c>
      <c r="CS1699">
        <v>1</v>
      </c>
      <c r="CT1699">
        <v>0</v>
      </c>
      <c r="CU1699">
        <v>0</v>
      </c>
      <c r="DA1699" s="33" t="s">
        <v>85</v>
      </c>
    </row>
    <row r="1700" spans="1:105" x14ac:dyDescent="0.25">
      <c r="A1700">
        <v>1699</v>
      </c>
      <c r="B1700">
        <v>112</v>
      </c>
      <c r="C1700" s="24" t="s">
        <v>4334</v>
      </c>
      <c r="D1700" s="12">
        <v>6.32</v>
      </c>
      <c r="E1700" s="13">
        <v>0.03</v>
      </c>
      <c r="F1700" s="7">
        <f t="shared" si="298"/>
        <v>210.66666666666669</v>
      </c>
      <c r="G1700" s="7">
        <f t="shared" si="288"/>
        <v>6.29</v>
      </c>
      <c r="H1700" s="15">
        <f t="shared" si="289"/>
        <v>6.3500000000000005</v>
      </c>
      <c r="I1700" s="11">
        <f>IFERROR(F1700/SQRT(F1700^2+U1700), "X")</f>
        <v>0.75763965071381756</v>
      </c>
      <c r="J1700" s="32">
        <f>IFERROR(SQRT((1-I1700^2)/U1700), "X")</f>
        <v>3.5963907470592596E-3</v>
      </c>
      <c r="K1700" s="32">
        <f t="shared" si="290"/>
        <v>278.05654900477435</v>
      </c>
      <c r="L1700" s="8">
        <v>1</v>
      </c>
      <c r="M1700" s="9">
        <v>0</v>
      </c>
      <c r="N1700" s="8">
        <v>0</v>
      </c>
      <c r="O1700" s="9">
        <v>0</v>
      </c>
      <c r="P1700" s="9">
        <v>0</v>
      </c>
      <c r="Q1700" s="9">
        <v>1</v>
      </c>
      <c r="R1700" s="9">
        <v>0</v>
      </c>
      <c r="S1700" s="8">
        <v>32951</v>
      </c>
      <c r="T1700" s="9">
        <v>15</v>
      </c>
      <c r="U1700" s="9">
        <f t="shared" si="291"/>
        <v>32935</v>
      </c>
      <c r="V1700" s="9">
        <f>COUNTIF(B:B,B1700)</f>
        <v>24</v>
      </c>
      <c r="W1700" s="7">
        <v>13.56</v>
      </c>
      <c r="X1700" s="7">
        <f>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299">(1-$AM1700-$AN1700)/2</f>
        <v>0.11499999999999999</v>
      </c>
      <c r="AL1700" s="32">
        <f t="shared" si="299"/>
        <v>0.11499999999999999</v>
      </c>
      <c r="AM1700" s="32">
        <f t="shared" ref="AM1700:AM1743" si="300">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v>0</v>
      </c>
      <c r="BU1700" s="17">
        <v>0</v>
      </c>
      <c r="BV1700">
        <v>0</v>
      </c>
      <c r="BW1700">
        <v>0</v>
      </c>
      <c r="BX1700">
        <v>0</v>
      </c>
      <c r="BY1700" s="17">
        <v>1</v>
      </c>
      <c r="BZ1700">
        <v>0</v>
      </c>
      <c r="CA1700">
        <v>0</v>
      </c>
      <c r="CB1700">
        <v>0</v>
      </c>
      <c r="CC1700">
        <v>0</v>
      </c>
      <c r="CD1700" s="17">
        <v>0</v>
      </c>
      <c r="CE1700">
        <v>0</v>
      </c>
      <c r="CF1700">
        <v>0</v>
      </c>
      <c r="CG1700">
        <v>0</v>
      </c>
      <c r="CH1700">
        <v>0</v>
      </c>
      <c r="CI1700">
        <v>1</v>
      </c>
      <c r="CJ1700">
        <v>0</v>
      </c>
      <c r="CK1700">
        <v>0</v>
      </c>
      <c r="CL1700">
        <v>1</v>
      </c>
      <c r="CM1700">
        <v>0</v>
      </c>
      <c r="CN1700">
        <v>0</v>
      </c>
      <c r="CO1700">
        <v>1</v>
      </c>
      <c r="CP1700" s="17">
        <v>1</v>
      </c>
      <c r="CQ1700">
        <v>2.4889999999999999</v>
      </c>
      <c r="CR1700">
        <v>9699</v>
      </c>
      <c r="CS1700">
        <v>1</v>
      </c>
      <c r="CT1700">
        <v>0</v>
      </c>
      <c r="CU1700">
        <v>18</v>
      </c>
      <c r="DA1700" s="33" t="s">
        <v>85</v>
      </c>
    </row>
    <row r="1701" spans="1:105" x14ac:dyDescent="0.25">
      <c r="A1701">
        <v>1700</v>
      </c>
      <c r="B1701">
        <v>112</v>
      </c>
      <c r="C1701" s="24" t="s">
        <v>4334</v>
      </c>
      <c r="D1701" s="12">
        <v>9.9</v>
      </c>
      <c r="E1701" s="13">
        <v>2.0699999999999998</v>
      </c>
      <c r="F1701" s="7">
        <f t="shared" si="298"/>
        <v>4.7826086956521747</v>
      </c>
      <c r="G1701" s="7">
        <f t="shared" si="288"/>
        <v>7.83</v>
      </c>
      <c r="H1701" s="15">
        <f t="shared" si="289"/>
        <v>11.97</v>
      </c>
      <c r="I1701" s="11">
        <f>IFERROR(F1701/SQRT(F1701^2+U1701), "X")</f>
        <v>2.6344214808169595E-2</v>
      </c>
      <c r="J1701" s="32">
        <f>IFERROR(SQRT((1-I1701^2)/U1701), "X")</f>
        <v>5.5083358235263691E-3</v>
      </c>
      <c r="K1701" s="32">
        <f t="shared" si="290"/>
        <v>181.54303441866264</v>
      </c>
      <c r="L1701" s="8">
        <v>1</v>
      </c>
      <c r="M1701" s="9">
        <v>0</v>
      </c>
      <c r="N1701" s="8">
        <v>0</v>
      </c>
      <c r="O1701" s="9">
        <v>0</v>
      </c>
      <c r="P1701" s="9">
        <v>0</v>
      </c>
      <c r="Q1701" s="9">
        <v>1</v>
      </c>
      <c r="R1701" s="9">
        <v>0</v>
      </c>
      <c r="S1701" s="8">
        <v>32951</v>
      </c>
      <c r="T1701" s="9">
        <v>15</v>
      </c>
      <c r="U1701" s="9">
        <f t="shared" si="291"/>
        <v>32935</v>
      </c>
      <c r="V1701" s="9">
        <f>COUNTIF(B:B,B1701)</f>
        <v>24</v>
      </c>
      <c r="W1701" s="7">
        <v>13.56</v>
      </c>
      <c r="X1701" s="7">
        <f>BM1701-W1701-6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299"/>
        <v>0.11499999999999999</v>
      </c>
      <c r="AL1701" s="32">
        <f t="shared" si="299"/>
        <v>0.11499999999999999</v>
      </c>
      <c r="AM1701" s="32">
        <f t="shared" si="300"/>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0</v>
      </c>
      <c r="BR1701">
        <v>1</v>
      </c>
      <c r="BS1701">
        <v>0</v>
      </c>
      <c r="BT1701">
        <v>0</v>
      </c>
      <c r="BU1701" s="17">
        <v>0</v>
      </c>
      <c r="BV1701">
        <v>0</v>
      </c>
      <c r="BW1701">
        <v>0</v>
      </c>
      <c r="BX1701">
        <v>0</v>
      </c>
      <c r="BY1701" s="17">
        <v>1</v>
      </c>
      <c r="BZ1701">
        <v>0</v>
      </c>
      <c r="CA1701">
        <v>0</v>
      </c>
      <c r="CB1701">
        <v>0</v>
      </c>
      <c r="CC1701">
        <v>0</v>
      </c>
      <c r="CD1701" s="17">
        <v>1</v>
      </c>
      <c r="CE1701">
        <v>0</v>
      </c>
      <c r="CF1701">
        <v>0</v>
      </c>
      <c r="CG1701">
        <v>0</v>
      </c>
      <c r="CH1701">
        <v>0</v>
      </c>
      <c r="CI1701">
        <v>1</v>
      </c>
      <c r="CJ1701">
        <v>0</v>
      </c>
      <c r="CK1701">
        <v>0</v>
      </c>
      <c r="CL1701">
        <v>1</v>
      </c>
      <c r="CM1701">
        <v>0</v>
      </c>
      <c r="CN1701">
        <v>0</v>
      </c>
      <c r="CO1701">
        <v>1</v>
      </c>
      <c r="CP1701" s="17">
        <v>1</v>
      </c>
      <c r="CQ1701">
        <v>2.4889999999999999</v>
      </c>
      <c r="CR1701">
        <v>9699</v>
      </c>
      <c r="CS1701">
        <v>1</v>
      </c>
      <c r="CT1701">
        <v>0</v>
      </c>
      <c r="CU1701">
        <v>18</v>
      </c>
      <c r="DA1701" s="33" t="s">
        <v>85</v>
      </c>
    </row>
    <row r="1702" spans="1:105" x14ac:dyDescent="0.25">
      <c r="A1702">
        <v>1701</v>
      </c>
      <c r="B1702">
        <v>112</v>
      </c>
      <c r="C1702" s="24" t="s">
        <v>4334</v>
      </c>
      <c r="D1702" s="12">
        <v>9.99</v>
      </c>
      <c r="E1702" s="13">
        <v>2.1</v>
      </c>
      <c r="F1702" s="7">
        <f t="shared" si="298"/>
        <v>4.7571428571428571</v>
      </c>
      <c r="G1702" s="7">
        <f t="shared" si="288"/>
        <v>7.8900000000000006</v>
      </c>
      <c r="H1702" s="15">
        <f t="shared" si="289"/>
        <v>12.09</v>
      </c>
      <c r="I1702" s="11">
        <f>IFERROR(F1702/SQRT(F1702^2+U1702), "X")</f>
        <v>2.6204036994891093E-2</v>
      </c>
      <c r="J1702" s="32">
        <f>IFERROR(SQRT((1-I1702^2)/U1702), "X")</f>
        <v>5.508356125052182E-3</v>
      </c>
      <c r="K1702" s="32">
        <f t="shared" si="290"/>
        <v>181.54236532601217</v>
      </c>
      <c r="L1702" s="8">
        <v>1</v>
      </c>
      <c r="M1702" s="9">
        <v>0</v>
      </c>
      <c r="N1702" s="8">
        <v>0</v>
      </c>
      <c r="O1702" s="9">
        <v>0</v>
      </c>
      <c r="P1702" s="9">
        <v>0</v>
      </c>
      <c r="Q1702" s="9">
        <v>1</v>
      </c>
      <c r="R1702" s="9">
        <v>0</v>
      </c>
      <c r="S1702" s="8">
        <v>32951</v>
      </c>
      <c r="T1702" s="9">
        <v>15</v>
      </c>
      <c r="U1702" s="9">
        <f t="shared" si="291"/>
        <v>32935</v>
      </c>
      <c r="V1702" s="9">
        <f>COUNTIF(B:B,B1702)</f>
        <v>24</v>
      </c>
      <c r="W1702" s="7">
        <v>13.56</v>
      </c>
      <c r="X1702" s="7">
        <f>BM1702-W1702-6</f>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299"/>
        <v>0.11499999999999999</v>
      </c>
      <c r="AL1702" s="32">
        <f t="shared" si="299"/>
        <v>0.11499999999999999</v>
      </c>
      <c r="AM1702" s="32">
        <f t="shared" si="300"/>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0</v>
      </c>
      <c r="BR1702">
        <v>1</v>
      </c>
      <c r="BS1702">
        <v>0</v>
      </c>
      <c r="BT1702">
        <v>0</v>
      </c>
      <c r="BU1702" s="17">
        <v>0</v>
      </c>
      <c r="BV1702">
        <v>0</v>
      </c>
      <c r="BW1702">
        <v>0</v>
      </c>
      <c r="BX1702">
        <v>0</v>
      </c>
      <c r="BY1702" s="17">
        <v>1</v>
      </c>
      <c r="BZ1702">
        <v>0</v>
      </c>
      <c r="CA1702">
        <v>0</v>
      </c>
      <c r="CB1702">
        <v>0</v>
      </c>
      <c r="CC1702">
        <v>0</v>
      </c>
      <c r="CD1702" s="17">
        <v>1</v>
      </c>
      <c r="CE1702">
        <v>0</v>
      </c>
      <c r="CF1702">
        <v>0</v>
      </c>
      <c r="CG1702">
        <v>0</v>
      </c>
      <c r="CH1702">
        <v>0</v>
      </c>
      <c r="CI1702">
        <v>1</v>
      </c>
      <c r="CJ1702">
        <v>0</v>
      </c>
      <c r="CK1702">
        <v>0</v>
      </c>
      <c r="CL1702">
        <v>1</v>
      </c>
      <c r="CM1702">
        <v>0</v>
      </c>
      <c r="CN1702">
        <v>0</v>
      </c>
      <c r="CO1702">
        <v>1</v>
      </c>
      <c r="CP1702" s="17">
        <v>1</v>
      </c>
      <c r="CQ1702">
        <v>2.4889999999999999</v>
      </c>
      <c r="CR1702">
        <v>9699</v>
      </c>
      <c r="CS1702">
        <v>1</v>
      </c>
      <c r="CT1702">
        <v>0</v>
      </c>
      <c r="CU1702">
        <v>18</v>
      </c>
      <c r="DA1702" s="33" t="s">
        <v>85</v>
      </c>
    </row>
    <row r="1703" spans="1:105" x14ac:dyDescent="0.25">
      <c r="A1703">
        <v>1702</v>
      </c>
      <c r="B1703">
        <v>112</v>
      </c>
      <c r="C1703" s="24" t="s">
        <v>4334</v>
      </c>
      <c r="D1703" s="12">
        <v>6.32</v>
      </c>
      <c r="E1703" s="13">
        <v>0.03</v>
      </c>
      <c r="F1703" s="7">
        <f t="shared" si="298"/>
        <v>210.66666666666669</v>
      </c>
      <c r="G1703" s="7">
        <f t="shared" si="288"/>
        <v>6.29</v>
      </c>
      <c r="H1703" s="15">
        <f t="shared" si="289"/>
        <v>6.3500000000000005</v>
      </c>
      <c r="I1703" s="11">
        <f>IFERROR(F1703/SQRT(F1703^2+U1703), "X")</f>
        <v>0.75763965071381756</v>
      </c>
      <c r="J1703" s="32">
        <f>IFERROR(SQRT((1-I1703^2)/U1703), "X")</f>
        <v>3.5963907470592596E-3</v>
      </c>
      <c r="K1703" s="32">
        <f t="shared" si="290"/>
        <v>278.05654900477435</v>
      </c>
      <c r="L1703" s="8">
        <v>1</v>
      </c>
      <c r="M1703" s="9">
        <v>0</v>
      </c>
      <c r="N1703" s="8">
        <v>0</v>
      </c>
      <c r="O1703" s="9">
        <v>0</v>
      </c>
      <c r="P1703" s="9">
        <v>0</v>
      </c>
      <c r="Q1703" s="9">
        <v>1</v>
      </c>
      <c r="R1703" s="9">
        <v>0</v>
      </c>
      <c r="S1703" s="8">
        <v>32951</v>
      </c>
      <c r="T1703" s="9">
        <v>15</v>
      </c>
      <c r="U1703" s="9">
        <f t="shared" si="291"/>
        <v>32935</v>
      </c>
      <c r="V1703" s="9">
        <f>COUNTIF(B:B,B1703)</f>
        <v>24</v>
      </c>
      <c r="W1703" s="7">
        <v>13.56</v>
      </c>
      <c r="X1703" s="7">
        <f>BM1703-W1703-6</f>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299"/>
        <v>0.11499999999999999</v>
      </c>
      <c r="AL1703" s="32">
        <f t="shared" si="299"/>
        <v>0.11499999999999999</v>
      </c>
      <c r="AM1703" s="32">
        <f t="shared" si="300"/>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v>0</v>
      </c>
      <c r="BU1703" s="17">
        <v>0</v>
      </c>
      <c r="BV1703">
        <v>0</v>
      </c>
      <c r="BW1703">
        <v>0</v>
      </c>
      <c r="BX1703">
        <v>0</v>
      </c>
      <c r="BY1703" s="17">
        <v>1</v>
      </c>
      <c r="BZ1703">
        <v>0</v>
      </c>
      <c r="CA1703">
        <v>0</v>
      </c>
      <c r="CB1703">
        <v>0</v>
      </c>
      <c r="CC1703">
        <v>0</v>
      </c>
      <c r="CD1703" s="17">
        <v>0</v>
      </c>
      <c r="CE1703">
        <v>0</v>
      </c>
      <c r="CF1703">
        <v>0</v>
      </c>
      <c r="CG1703">
        <v>0</v>
      </c>
      <c r="CH1703">
        <v>0</v>
      </c>
      <c r="CI1703">
        <v>1</v>
      </c>
      <c r="CJ1703">
        <v>0</v>
      </c>
      <c r="CK1703">
        <v>0</v>
      </c>
      <c r="CL1703">
        <v>1</v>
      </c>
      <c r="CM1703">
        <v>0</v>
      </c>
      <c r="CN1703">
        <v>0</v>
      </c>
      <c r="CO1703">
        <v>1</v>
      </c>
      <c r="CP1703" s="17">
        <v>1</v>
      </c>
      <c r="CQ1703">
        <v>2.4889999999999999</v>
      </c>
      <c r="CR1703">
        <v>9699</v>
      </c>
      <c r="CS1703">
        <v>1</v>
      </c>
      <c r="CT1703">
        <v>0</v>
      </c>
      <c r="CU1703">
        <v>18</v>
      </c>
      <c r="DA1703" s="33" t="s">
        <v>85</v>
      </c>
    </row>
    <row r="1704" spans="1:105" x14ac:dyDescent="0.25">
      <c r="A1704">
        <v>1703</v>
      </c>
      <c r="B1704">
        <v>112</v>
      </c>
      <c r="C1704" s="24" t="s">
        <v>4334</v>
      </c>
      <c r="D1704" s="12">
        <v>8.06</v>
      </c>
      <c r="E1704" s="13">
        <v>1.64</v>
      </c>
      <c r="F1704" s="7">
        <f t="shared" si="298"/>
        <v>4.9146341463414638</v>
      </c>
      <c r="G1704" s="7">
        <f t="shared" si="288"/>
        <v>6.4200000000000008</v>
      </c>
      <c r="H1704" s="15">
        <f t="shared" si="289"/>
        <v>9.7000000000000011</v>
      </c>
      <c r="I1704" s="11">
        <f>IFERROR(F1704/SQRT(F1704^2+U1704), "X")</f>
        <v>2.7070929533723035E-2</v>
      </c>
      <c r="J1704" s="32">
        <f>IFERROR(SQRT((1-I1704^2)/U1704), "X")</f>
        <v>5.5082288381272677E-3</v>
      </c>
      <c r="K1704" s="32">
        <f t="shared" si="290"/>
        <v>181.54656049838121</v>
      </c>
      <c r="L1704" s="8">
        <v>1</v>
      </c>
      <c r="M1704" s="9">
        <v>0</v>
      </c>
      <c r="N1704" s="8">
        <v>0</v>
      </c>
      <c r="O1704" s="9">
        <v>0</v>
      </c>
      <c r="P1704" s="9">
        <v>0</v>
      </c>
      <c r="Q1704" s="9">
        <v>1</v>
      </c>
      <c r="R1704" s="9">
        <v>0</v>
      </c>
      <c r="S1704" s="8">
        <v>32951</v>
      </c>
      <c r="T1704" s="9">
        <v>15</v>
      </c>
      <c r="U1704" s="9">
        <f t="shared" si="291"/>
        <v>32935</v>
      </c>
      <c r="V1704" s="9">
        <f>COUNTIF(B:B,B1704)</f>
        <v>24</v>
      </c>
      <c r="W1704" s="7">
        <v>13.56</v>
      </c>
      <c r="X1704" s="7">
        <f>BM1704-W1704-6</f>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299"/>
        <v>0.11499999999999999</v>
      </c>
      <c r="AL1704" s="32">
        <f t="shared" si="299"/>
        <v>0.11499999999999999</v>
      </c>
      <c r="AM1704" s="32">
        <f t="shared" si="300"/>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0</v>
      </c>
      <c r="BR1704">
        <v>1</v>
      </c>
      <c r="BS1704">
        <v>0</v>
      </c>
      <c r="BT1704">
        <v>0</v>
      </c>
      <c r="BU1704" s="17">
        <v>0</v>
      </c>
      <c r="BV1704">
        <v>0</v>
      </c>
      <c r="BW1704">
        <v>0</v>
      </c>
      <c r="BX1704">
        <v>0</v>
      </c>
      <c r="BY1704" s="17">
        <v>1</v>
      </c>
      <c r="BZ1704">
        <v>0</v>
      </c>
      <c r="CA1704">
        <v>0</v>
      </c>
      <c r="CB1704">
        <v>0</v>
      </c>
      <c r="CC1704">
        <v>0</v>
      </c>
      <c r="CD1704" s="17">
        <v>1</v>
      </c>
      <c r="CE1704">
        <v>0</v>
      </c>
      <c r="CF1704">
        <v>0</v>
      </c>
      <c r="CG1704">
        <v>0</v>
      </c>
      <c r="CH1704">
        <v>0</v>
      </c>
      <c r="CI1704">
        <v>1</v>
      </c>
      <c r="CJ1704">
        <v>0</v>
      </c>
      <c r="CK1704">
        <v>0</v>
      </c>
      <c r="CL1704">
        <v>1</v>
      </c>
      <c r="CM1704">
        <v>0</v>
      </c>
      <c r="CN1704">
        <v>0</v>
      </c>
      <c r="CO1704">
        <v>1</v>
      </c>
      <c r="CP1704" s="17">
        <v>1</v>
      </c>
      <c r="CQ1704">
        <v>2.4889999999999999</v>
      </c>
      <c r="CR1704">
        <v>9699</v>
      </c>
      <c r="CS1704">
        <v>1</v>
      </c>
      <c r="CT1704">
        <v>0</v>
      </c>
      <c r="CU1704">
        <v>18</v>
      </c>
      <c r="DA1704" s="33" t="s">
        <v>85</v>
      </c>
    </row>
    <row r="1705" spans="1:105" x14ac:dyDescent="0.25">
      <c r="A1705">
        <v>1704</v>
      </c>
      <c r="B1705">
        <v>112</v>
      </c>
      <c r="C1705" s="24" t="s">
        <v>4334</v>
      </c>
      <c r="D1705" s="12">
        <v>8.3800000000000008</v>
      </c>
      <c r="E1705" s="13">
        <v>1.79</v>
      </c>
      <c r="F1705" s="7">
        <f t="shared" si="298"/>
        <v>4.6815642458100566</v>
      </c>
      <c r="G1705" s="7">
        <f t="shared" si="288"/>
        <v>6.5900000000000007</v>
      </c>
      <c r="H1705" s="15">
        <f t="shared" si="289"/>
        <v>10.170000000000002</v>
      </c>
      <c r="I1705" s="11">
        <f>IFERROR(F1705/SQRT(F1705^2+U1705), "X")</f>
        <v>2.578800217901411E-2</v>
      </c>
      <c r="J1705" s="32">
        <f>IFERROR(SQRT((1-I1705^2)/U1705), "X")</f>
        <v>5.5084157399087411E-3</v>
      </c>
      <c r="K1705" s="32">
        <f t="shared" si="290"/>
        <v>181.54040058286654</v>
      </c>
      <c r="L1705" s="8">
        <v>1</v>
      </c>
      <c r="M1705" s="9">
        <v>0</v>
      </c>
      <c r="N1705" s="8">
        <v>0</v>
      </c>
      <c r="O1705" s="9">
        <v>0</v>
      </c>
      <c r="P1705" s="9">
        <v>0</v>
      </c>
      <c r="Q1705" s="9">
        <v>1</v>
      </c>
      <c r="R1705" s="9">
        <v>0</v>
      </c>
      <c r="S1705" s="8">
        <v>32951</v>
      </c>
      <c r="T1705" s="9">
        <v>15</v>
      </c>
      <c r="U1705" s="9">
        <f t="shared" si="291"/>
        <v>32935</v>
      </c>
      <c r="V1705" s="9">
        <f>COUNTIF(B:B,B1705)</f>
        <v>24</v>
      </c>
      <c r="W1705" s="7">
        <v>13.56</v>
      </c>
      <c r="X1705" s="7">
        <f>BM1705-W1705-6</f>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299"/>
        <v>0.11499999999999999</v>
      </c>
      <c r="AL1705" s="32">
        <f t="shared" si="299"/>
        <v>0.11499999999999999</v>
      </c>
      <c r="AM1705" s="32">
        <f t="shared" si="300"/>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0</v>
      </c>
      <c r="BR1705">
        <v>1</v>
      </c>
      <c r="BS1705">
        <v>0</v>
      </c>
      <c r="BT1705">
        <v>0</v>
      </c>
      <c r="BU1705" s="17">
        <v>0</v>
      </c>
      <c r="BV1705">
        <v>0</v>
      </c>
      <c r="BW1705">
        <v>0</v>
      </c>
      <c r="BX1705">
        <v>0</v>
      </c>
      <c r="BY1705" s="17">
        <v>1</v>
      </c>
      <c r="BZ1705">
        <v>0</v>
      </c>
      <c r="CA1705">
        <v>0</v>
      </c>
      <c r="CB1705">
        <v>0</v>
      </c>
      <c r="CC1705">
        <v>0</v>
      </c>
      <c r="CD1705" s="17">
        <v>1</v>
      </c>
      <c r="CE1705">
        <v>0</v>
      </c>
      <c r="CF1705">
        <v>0</v>
      </c>
      <c r="CG1705">
        <v>0</v>
      </c>
      <c r="CH1705">
        <v>0</v>
      </c>
      <c r="CI1705">
        <v>1</v>
      </c>
      <c r="CJ1705">
        <v>0</v>
      </c>
      <c r="CK1705">
        <v>0</v>
      </c>
      <c r="CL1705">
        <v>1</v>
      </c>
      <c r="CM1705">
        <v>0</v>
      </c>
      <c r="CN1705">
        <v>0</v>
      </c>
      <c r="CO1705">
        <v>1</v>
      </c>
      <c r="CP1705" s="17">
        <v>1</v>
      </c>
      <c r="CQ1705">
        <v>2.4889999999999999</v>
      </c>
      <c r="CR1705">
        <v>9699</v>
      </c>
      <c r="CS1705">
        <v>1</v>
      </c>
      <c r="CT1705">
        <v>0</v>
      </c>
      <c r="CU1705">
        <v>18</v>
      </c>
      <c r="DA1705" s="33" t="s">
        <v>85</v>
      </c>
    </row>
    <row r="1706" spans="1:105" x14ac:dyDescent="0.25">
      <c r="A1706">
        <v>1705</v>
      </c>
      <c r="B1706">
        <v>112</v>
      </c>
      <c r="C1706" s="24" t="s">
        <v>4334</v>
      </c>
      <c r="D1706" s="12">
        <v>6.32</v>
      </c>
      <c r="E1706" s="13">
        <v>0.03</v>
      </c>
      <c r="F1706" s="7">
        <f t="shared" si="298"/>
        <v>210.66666666666669</v>
      </c>
      <c r="G1706" s="7">
        <f t="shared" si="288"/>
        <v>6.29</v>
      </c>
      <c r="H1706" s="15">
        <f t="shared" si="289"/>
        <v>6.3500000000000005</v>
      </c>
      <c r="I1706" s="11">
        <f>IFERROR(F1706/SQRT(F1706^2+U1706), "X")</f>
        <v>0.75764945023518704</v>
      </c>
      <c r="J1706" s="32">
        <f>IFERROR(SQRT((1-I1706^2)/U1706), "X")</f>
        <v>3.5964372637746216E-3</v>
      </c>
      <c r="K1706" s="32">
        <f t="shared" si="290"/>
        <v>278.05295259076905</v>
      </c>
      <c r="L1706" s="8">
        <v>1</v>
      </c>
      <c r="M1706" s="9">
        <v>0</v>
      </c>
      <c r="N1706" s="8">
        <v>0</v>
      </c>
      <c r="O1706" s="9">
        <v>0</v>
      </c>
      <c r="P1706" s="9">
        <v>0</v>
      </c>
      <c r="Q1706" s="9">
        <v>1</v>
      </c>
      <c r="R1706" s="9">
        <v>0</v>
      </c>
      <c r="S1706" s="8">
        <v>32951</v>
      </c>
      <c r="T1706" s="9">
        <v>17</v>
      </c>
      <c r="U1706" s="9">
        <f t="shared" si="291"/>
        <v>32933</v>
      </c>
      <c r="V1706" s="9">
        <f>COUNTIF(B:B,B1706)</f>
        <v>24</v>
      </c>
      <c r="W1706" s="7">
        <v>13.56</v>
      </c>
      <c r="X1706" s="7">
        <f>BM1706-W1706-6</f>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299"/>
        <v>0.11499999999999999</v>
      </c>
      <c r="AL1706" s="32">
        <f t="shared" si="299"/>
        <v>0.11499999999999999</v>
      </c>
      <c r="AM1706" s="32">
        <f t="shared" si="300"/>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v>0</v>
      </c>
      <c r="BU1706" s="17">
        <v>0</v>
      </c>
      <c r="BV1706">
        <v>0</v>
      </c>
      <c r="BW1706">
        <v>0</v>
      </c>
      <c r="BX1706">
        <v>0</v>
      </c>
      <c r="BY1706" s="17">
        <v>1</v>
      </c>
      <c r="BZ1706">
        <v>0</v>
      </c>
      <c r="CA1706">
        <v>0</v>
      </c>
      <c r="CB1706">
        <v>0</v>
      </c>
      <c r="CC1706">
        <v>0</v>
      </c>
      <c r="CD1706" s="17">
        <v>0</v>
      </c>
      <c r="CE1706">
        <v>1</v>
      </c>
      <c r="CF1706">
        <v>1</v>
      </c>
      <c r="CG1706">
        <v>0</v>
      </c>
      <c r="CH1706">
        <v>0</v>
      </c>
      <c r="CI1706">
        <v>1</v>
      </c>
      <c r="CJ1706">
        <v>0</v>
      </c>
      <c r="CK1706">
        <v>0</v>
      </c>
      <c r="CL1706">
        <v>1</v>
      </c>
      <c r="CM1706">
        <v>0</v>
      </c>
      <c r="CN1706">
        <v>0</v>
      </c>
      <c r="CO1706">
        <v>1</v>
      </c>
      <c r="CP1706" s="17">
        <v>1</v>
      </c>
      <c r="CQ1706">
        <v>2.4889999999999999</v>
      </c>
      <c r="CR1706">
        <v>9699</v>
      </c>
      <c r="CS1706">
        <v>1</v>
      </c>
      <c r="CT1706">
        <v>0</v>
      </c>
      <c r="CU1706">
        <v>18</v>
      </c>
      <c r="DA1706" s="33" t="s">
        <v>85</v>
      </c>
    </row>
    <row r="1707" spans="1:105" x14ac:dyDescent="0.25">
      <c r="A1707">
        <v>1706</v>
      </c>
      <c r="B1707">
        <v>112</v>
      </c>
      <c r="C1707" s="24" t="s">
        <v>4334</v>
      </c>
      <c r="D1707" s="12">
        <v>6</v>
      </c>
      <c r="E1707" s="13">
        <v>2.9</v>
      </c>
      <c r="F1707" s="7">
        <f t="shared" si="298"/>
        <v>2.0689655172413794</v>
      </c>
      <c r="G1707" s="7">
        <f t="shared" si="288"/>
        <v>3.1</v>
      </c>
      <c r="H1707" s="15">
        <f t="shared" si="289"/>
        <v>8.9</v>
      </c>
      <c r="I1707" s="11">
        <f>IFERROR(F1707/SQRT(F1707^2+U1707), "X")</f>
        <v>1.140011894205145E-2</v>
      </c>
      <c r="J1707" s="32">
        <f>IFERROR(SQRT((1-I1707^2)/U1707), "X")</f>
        <v>5.5100574886582003E-3</v>
      </c>
      <c r="K1707" s="32">
        <f t="shared" si="290"/>
        <v>181.48630972696407</v>
      </c>
      <c r="L1707" s="8">
        <v>1</v>
      </c>
      <c r="M1707" s="9">
        <v>0</v>
      </c>
      <c r="N1707" s="8">
        <v>0</v>
      </c>
      <c r="O1707" s="9">
        <v>0</v>
      </c>
      <c r="P1707" s="9">
        <v>0</v>
      </c>
      <c r="Q1707" s="9">
        <v>1</v>
      </c>
      <c r="R1707" s="9">
        <v>0</v>
      </c>
      <c r="S1707" s="8">
        <v>32951</v>
      </c>
      <c r="T1707" s="9">
        <v>17</v>
      </c>
      <c r="U1707" s="9">
        <f t="shared" si="291"/>
        <v>32933</v>
      </c>
      <c r="V1707" s="9">
        <f>COUNTIF(B:B,B1707)</f>
        <v>24</v>
      </c>
      <c r="W1707" s="7">
        <v>13.56</v>
      </c>
      <c r="X1707" s="7">
        <f>BM1707-W1707-6</f>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299"/>
        <v>0.11499999999999999</v>
      </c>
      <c r="AL1707" s="32">
        <f t="shared" si="299"/>
        <v>0.11499999999999999</v>
      </c>
      <c r="AM1707" s="32">
        <f t="shared" si="300"/>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0</v>
      </c>
      <c r="BR1707">
        <v>1</v>
      </c>
      <c r="BS1707">
        <v>0</v>
      </c>
      <c r="BT1707">
        <v>0</v>
      </c>
      <c r="BU1707" s="17">
        <v>0</v>
      </c>
      <c r="BV1707">
        <v>0</v>
      </c>
      <c r="BW1707">
        <v>0</v>
      </c>
      <c r="BX1707">
        <v>0</v>
      </c>
      <c r="BY1707" s="17">
        <v>1</v>
      </c>
      <c r="BZ1707">
        <v>0</v>
      </c>
      <c r="CA1707">
        <v>0</v>
      </c>
      <c r="CB1707">
        <v>0</v>
      </c>
      <c r="CC1707">
        <v>0</v>
      </c>
      <c r="CD1707" s="17">
        <v>1</v>
      </c>
      <c r="CE1707">
        <v>1</v>
      </c>
      <c r="CF1707">
        <v>1</v>
      </c>
      <c r="CG1707">
        <v>0</v>
      </c>
      <c r="CH1707">
        <v>0</v>
      </c>
      <c r="CI1707">
        <v>1</v>
      </c>
      <c r="CJ1707">
        <v>0</v>
      </c>
      <c r="CK1707">
        <v>0</v>
      </c>
      <c r="CL1707">
        <v>1</v>
      </c>
      <c r="CM1707">
        <v>0</v>
      </c>
      <c r="CN1707">
        <v>0</v>
      </c>
      <c r="CO1707">
        <v>1</v>
      </c>
      <c r="CP1707" s="17">
        <v>1</v>
      </c>
      <c r="CQ1707">
        <v>2.4889999999999999</v>
      </c>
      <c r="CR1707">
        <v>9699</v>
      </c>
      <c r="CS1707">
        <v>1</v>
      </c>
      <c r="CT1707">
        <v>0</v>
      </c>
      <c r="CU1707">
        <v>18</v>
      </c>
      <c r="DA1707" s="33" t="s">
        <v>85</v>
      </c>
    </row>
    <row r="1708" spans="1:105" x14ac:dyDescent="0.25">
      <c r="A1708">
        <v>1707</v>
      </c>
      <c r="B1708">
        <v>112</v>
      </c>
      <c r="C1708" s="24" t="s">
        <v>4334</v>
      </c>
      <c r="D1708" s="12">
        <v>5.74</v>
      </c>
      <c r="E1708" s="13">
        <v>3.85</v>
      </c>
      <c r="F1708" s="7">
        <f t="shared" si="298"/>
        <v>1.490909090909091</v>
      </c>
      <c r="G1708" s="7">
        <f t="shared" si="288"/>
        <v>1.8900000000000001</v>
      </c>
      <c r="H1708" s="15">
        <f t="shared" si="289"/>
        <v>9.59</v>
      </c>
      <c r="I1708" s="11">
        <f>IFERROR(F1708/SQRT(F1708^2+U1708), "X")</f>
        <v>8.2152514356558723E-3</v>
      </c>
      <c r="J1708" s="32">
        <f>IFERROR(SQRT((1-I1708^2)/U1708), "X")</f>
        <v>5.5102296214764998E-3</v>
      </c>
      <c r="K1708" s="32">
        <f t="shared" si="290"/>
        <v>181.48064031713508</v>
      </c>
      <c r="L1708" s="8">
        <v>1</v>
      </c>
      <c r="M1708" s="9">
        <v>0</v>
      </c>
      <c r="N1708" s="8">
        <v>0</v>
      </c>
      <c r="O1708" s="9">
        <v>0</v>
      </c>
      <c r="P1708" s="9">
        <v>0</v>
      </c>
      <c r="Q1708" s="9">
        <v>1</v>
      </c>
      <c r="R1708" s="9">
        <v>0</v>
      </c>
      <c r="S1708" s="8">
        <v>32951</v>
      </c>
      <c r="T1708" s="9">
        <v>17</v>
      </c>
      <c r="U1708" s="9">
        <f t="shared" si="291"/>
        <v>32933</v>
      </c>
      <c r="V1708" s="9">
        <f>COUNTIF(B:B,B1708)</f>
        <v>24</v>
      </c>
      <c r="W1708" s="7">
        <v>13.56</v>
      </c>
      <c r="X1708" s="7">
        <f>BM1708-W1708-6</f>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299"/>
        <v>0.11499999999999999</v>
      </c>
      <c r="AL1708" s="32">
        <f t="shared" si="299"/>
        <v>0.11499999999999999</v>
      </c>
      <c r="AM1708" s="32">
        <f t="shared" si="300"/>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0</v>
      </c>
      <c r="BR1708">
        <v>1</v>
      </c>
      <c r="BS1708">
        <v>0</v>
      </c>
      <c r="BT1708">
        <v>0</v>
      </c>
      <c r="BU1708" s="17">
        <v>0</v>
      </c>
      <c r="BV1708">
        <v>0</v>
      </c>
      <c r="BW1708">
        <v>0</v>
      </c>
      <c r="BX1708">
        <v>0</v>
      </c>
      <c r="BY1708" s="17">
        <v>1</v>
      </c>
      <c r="BZ1708">
        <v>0</v>
      </c>
      <c r="CA1708">
        <v>0</v>
      </c>
      <c r="CB1708">
        <v>0</v>
      </c>
      <c r="CC1708">
        <v>0</v>
      </c>
      <c r="CD1708" s="17">
        <v>1</v>
      </c>
      <c r="CE1708">
        <v>1</v>
      </c>
      <c r="CF1708">
        <v>1</v>
      </c>
      <c r="CG1708">
        <v>0</v>
      </c>
      <c r="CH1708">
        <v>0</v>
      </c>
      <c r="CI1708">
        <v>1</v>
      </c>
      <c r="CJ1708">
        <v>0</v>
      </c>
      <c r="CK1708">
        <v>0</v>
      </c>
      <c r="CL1708">
        <v>1</v>
      </c>
      <c r="CM1708">
        <v>0</v>
      </c>
      <c r="CN1708">
        <v>0</v>
      </c>
      <c r="CO1708">
        <v>1</v>
      </c>
      <c r="CP1708" s="17">
        <v>1</v>
      </c>
      <c r="CQ1708">
        <v>2.4889999999999999</v>
      </c>
      <c r="CR1708">
        <v>9699</v>
      </c>
      <c r="CS1708">
        <v>1</v>
      </c>
      <c r="CT1708">
        <v>0</v>
      </c>
      <c r="CU1708">
        <v>18</v>
      </c>
      <c r="DA1708" s="33" t="s">
        <v>85</v>
      </c>
    </row>
    <row r="1709" spans="1:105" x14ac:dyDescent="0.25">
      <c r="A1709">
        <v>1708</v>
      </c>
      <c r="B1709">
        <v>112</v>
      </c>
      <c r="C1709" s="24" t="s">
        <v>4334</v>
      </c>
      <c r="D1709" s="12">
        <v>6.28</v>
      </c>
      <c r="E1709" s="13">
        <v>0.03</v>
      </c>
      <c r="F1709" s="7">
        <f t="shared" si="298"/>
        <v>209.33333333333334</v>
      </c>
      <c r="G1709" s="7">
        <f t="shared" si="288"/>
        <v>6.25</v>
      </c>
      <c r="H1709" s="15">
        <f t="shared" si="289"/>
        <v>6.3100000000000005</v>
      </c>
      <c r="I1709" s="11">
        <f>IFERROR(F1709/SQRT(F1709^2+U1709), "X")</f>
        <v>0.75562026731144771</v>
      </c>
      <c r="J1709" s="32">
        <f>IFERROR(SQRT((1-I1709^2)/U1709), "X")</f>
        <v>3.6096509584941771E-3</v>
      </c>
      <c r="K1709" s="32">
        <f t="shared" si="290"/>
        <v>277.03509605182597</v>
      </c>
      <c r="L1709" s="8">
        <v>1</v>
      </c>
      <c r="M1709" s="9">
        <v>0</v>
      </c>
      <c r="N1709" s="8">
        <v>0</v>
      </c>
      <c r="O1709" s="9">
        <v>0</v>
      </c>
      <c r="P1709" s="9">
        <v>0</v>
      </c>
      <c r="Q1709" s="9">
        <v>1</v>
      </c>
      <c r="R1709" s="9">
        <v>0</v>
      </c>
      <c r="S1709" s="8">
        <v>32951</v>
      </c>
      <c r="T1709" s="9">
        <v>22</v>
      </c>
      <c r="U1709" s="9">
        <f t="shared" si="291"/>
        <v>32928</v>
      </c>
      <c r="V1709" s="9">
        <f>COUNTIF(B:B,B1709)</f>
        <v>24</v>
      </c>
      <c r="W1709" s="7">
        <v>13.56</v>
      </c>
      <c r="X1709" s="7">
        <f>BM1709-W1709-6</f>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299"/>
        <v>0.11499999999999999</v>
      </c>
      <c r="AL1709" s="32">
        <f t="shared" si="299"/>
        <v>0.11499999999999999</v>
      </c>
      <c r="AM1709" s="32">
        <f t="shared" si="300"/>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v>0</v>
      </c>
      <c r="BU1709" s="17">
        <v>0</v>
      </c>
      <c r="BV1709">
        <v>0</v>
      </c>
      <c r="BW1709">
        <v>0</v>
      </c>
      <c r="BX1709">
        <v>0</v>
      </c>
      <c r="BY1709" s="17">
        <v>1</v>
      </c>
      <c r="BZ1709">
        <v>0</v>
      </c>
      <c r="CA1709">
        <v>0</v>
      </c>
      <c r="CB1709">
        <v>0</v>
      </c>
      <c r="CC1709">
        <v>0</v>
      </c>
      <c r="CD1709" s="17">
        <v>0</v>
      </c>
      <c r="CE1709">
        <v>1</v>
      </c>
      <c r="CF1709">
        <v>1</v>
      </c>
      <c r="CG1709">
        <v>0</v>
      </c>
      <c r="CH1709">
        <v>0</v>
      </c>
      <c r="CI1709">
        <v>1</v>
      </c>
      <c r="CJ1709">
        <v>0</v>
      </c>
      <c r="CK1709">
        <v>0</v>
      </c>
      <c r="CL1709">
        <v>1</v>
      </c>
      <c r="CM1709">
        <v>0</v>
      </c>
      <c r="CN1709">
        <v>0</v>
      </c>
      <c r="CO1709">
        <v>1</v>
      </c>
      <c r="CP1709" s="17">
        <v>1</v>
      </c>
      <c r="CQ1709">
        <v>2.4889999999999999</v>
      </c>
      <c r="CR1709">
        <v>9699</v>
      </c>
      <c r="CS1709">
        <v>1</v>
      </c>
      <c r="CT1709">
        <v>0</v>
      </c>
      <c r="CU1709">
        <v>18</v>
      </c>
      <c r="DA1709" s="33" t="s">
        <v>85</v>
      </c>
    </row>
    <row r="1710" spans="1:105" x14ac:dyDescent="0.25">
      <c r="A1710">
        <v>1709</v>
      </c>
      <c r="B1710">
        <v>112</v>
      </c>
      <c r="C1710" s="24" t="s">
        <v>4334</v>
      </c>
      <c r="D1710" s="12">
        <v>8.11</v>
      </c>
      <c r="E1710" s="13">
        <v>10.9</v>
      </c>
      <c r="F1710" s="7">
        <f t="shared" si="298"/>
        <v>0.74403669724770638</v>
      </c>
      <c r="G1710" s="7">
        <f t="shared" si="288"/>
        <v>-2.7900000000000009</v>
      </c>
      <c r="H1710" s="15">
        <f t="shared" si="289"/>
        <v>19.009999999999998</v>
      </c>
      <c r="I1710" s="11">
        <f>IFERROR(F1710/SQRT(F1710^2+U1710), "X")</f>
        <v>4.1002282075984038E-3</v>
      </c>
      <c r="J1710" s="32">
        <f>IFERROR(SQRT((1-I1710^2)/U1710), "X")</f>
        <v>5.5107876033073499E-3</v>
      </c>
      <c r="K1710" s="32">
        <f t="shared" si="290"/>
        <v>181.46226492195794</v>
      </c>
      <c r="L1710" s="8">
        <v>1</v>
      </c>
      <c r="M1710" s="9">
        <v>0</v>
      </c>
      <c r="N1710" s="8">
        <v>0</v>
      </c>
      <c r="O1710" s="9">
        <v>0</v>
      </c>
      <c r="P1710" s="9">
        <v>0</v>
      </c>
      <c r="Q1710" s="9">
        <v>1</v>
      </c>
      <c r="R1710" s="9">
        <v>0</v>
      </c>
      <c r="S1710" s="8">
        <v>32951</v>
      </c>
      <c r="T1710" s="9">
        <v>22</v>
      </c>
      <c r="U1710" s="9">
        <f t="shared" si="291"/>
        <v>32928</v>
      </c>
      <c r="V1710" s="9">
        <f>COUNTIF(B:B,B1710)</f>
        <v>24</v>
      </c>
      <c r="W1710" s="7">
        <v>13.56</v>
      </c>
      <c r="X1710" s="7">
        <f>BM1710-W1710-6</f>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299"/>
        <v>0.11499999999999999</v>
      </c>
      <c r="AL1710" s="32">
        <f t="shared" si="299"/>
        <v>0.11499999999999999</v>
      </c>
      <c r="AM1710" s="32">
        <f t="shared" si="300"/>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0</v>
      </c>
      <c r="BR1710">
        <v>1</v>
      </c>
      <c r="BS1710">
        <v>0</v>
      </c>
      <c r="BT1710">
        <v>0</v>
      </c>
      <c r="BU1710" s="17">
        <v>0</v>
      </c>
      <c r="BV1710">
        <v>0</v>
      </c>
      <c r="BW1710">
        <v>0</v>
      </c>
      <c r="BX1710">
        <v>0</v>
      </c>
      <c r="BY1710" s="17">
        <v>1</v>
      </c>
      <c r="BZ1710">
        <v>0</v>
      </c>
      <c r="CA1710">
        <v>0</v>
      </c>
      <c r="CB1710">
        <v>0</v>
      </c>
      <c r="CC1710">
        <v>0</v>
      </c>
      <c r="CD1710" s="17">
        <v>1</v>
      </c>
      <c r="CE1710">
        <v>1</v>
      </c>
      <c r="CF1710">
        <v>1</v>
      </c>
      <c r="CG1710">
        <v>0</v>
      </c>
      <c r="CH1710">
        <v>0</v>
      </c>
      <c r="CI1710">
        <v>1</v>
      </c>
      <c r="CJ1710">
        <v>0</v>
      </c>
      <c r="CK1710">
        <v>0</v>
      </c>
      <c r="CL1710">
        <v>1</v>
      </c>
      <c r="CM1710">
        <v>0</v>
      </c>
      <c r="CN1710">
        <v>0</v>
      </c>
      <c r="CO1710">
        <v>1</v>
      </c>
      <c r="CP1710" s="17">
        <v>1</v>
      </c>
      <c r="CQ1710">
        <v>2.4889999999999999</v>
      </c>
      <c r="CR1710">
        <v>9699</v>
      </c>
      <c r="CS1710">
        <v>1</v>
      </c>
      <c r="CT1710">
        <v>0</v>
      </c>
      <c r="CU1710">
        <v>18</v>
      </c>
      <c r="DA1710" s="33" t="s">
        <v>85</v>
      </c>
    </row>
    <row r="1711" spans="1:105" x14ac:dyDescent="0.25">
      <c r="A1711">
        <v>1710</v>
      </c>
      <c r="B1711">
        <v>112</v>
      </c>
      <c r="C1711" s="24" t="s">
        <v>4334</v>
      </c>
      <c r="D1711" s="12">
        <v>9.82</v>
      </c>
      <c r="E1711" s="13">
        <v>15.3</v>
      </c>
      <c r="F1711" s="7">
        <f t="shared" si="298"/>
        <v>0.64183006535947706</v>
      </c>
      <c r="G1711" s="7">
        <f t="shared" si="288"/>
        <v>-5.48</v>
      </c>
      <c r="H1711" s="15">
        <f t="shared" si="289"/>
        <v>25.12</v>
      </c>
      <c r="I1711" s="11">
        <f>IFERROR(F1711/SQRT(F1711^2+U1711), "X")</f>
        <v>3.5369967749566277E-3</v>
      </c>
      <c r="J1711" s="32">
        <f>IFERROR(SQRT((1-I1711^2)/U1711), "X")</f>
        <v>5.5107994558896535E-3</v>
      </c>
      <c r="K1711" s="32">
        <f t="shared" si="290"/>
        <v>181.4618746344058</v>
      </c>
      <c r="L1711" s="8">
        <v>1</v>
      </c>
      <c r="M1711" s="9">
        <v>0</v>
      </c>
      <c r="N1711" s="8">
        <v>0</v>
      </c>
      <c r="O1711" s="9">
        <v>0</v>
      </c>
      <c r="P1711" s="9">
        <v>0</v>
      </c>
      <c r="Q1711" s="9">
        <v>1</v>
      </c>
      <c r="R1711" s="9">
        <v>0</v>
      </c>
      <c r="S1711" s="8">
        <v>32951</v>
      </c>
      <c r="T1711" s="9">
        <v>22</v>
      </c>
      <c r="U1711" s="9">
        <f t="shared" si="291"/>
        <v>32928</v>
      </c>
      <c r="V1711" s="9">
        <f>COUNTIF(B:B,B1711)</f>
        <v>24</v>
      </c>
      <c r="W1711" s="7">
        <v>13.56</v>
      </c>
      <c r="X1711" s="7">
        <f>BM1711-W1711-6</f>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299"/>
        <v>0.11499999999999999</v>
      </c>
      <c r="AL1711" s="32">
        <f t="shared" si="299"/>
        <v>0.11499999999999999</v>
      </c>
      <c r="AM1711" s="32">
        <f t="shared" si="300"/>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0</v>
      </c>
      <c r="BR1711">
        <v>1</v>
      </c>
      <c r="BS1711">
        <v>0</v>
      </c>
      <c r="BT1711">
        <v>0</v>
      </c>
      <c r="BU1711" s="17">
        <v>0</v>
      </c>
      <c r="BV1711">
        <v>0</v>
      </c>
      <c r="BW1711">
        <v>0</v>
      </c>
      <c r="BX1711">
        <v>0</v>
      </c>
      <c r="BY1711" s="17">
        <v>1</v>
      </c>
      <c r="BZ1711">
        <v>0</v>
      </c>
      <c r="CA1711">
        <v>0</v>
      </c>
      <c r="CB1711">
        <v>0</v>
      </c>
      <c r="CC1711">
        <v>0</v>
      </c>
      <c r="CD1711" s="17">
        <v>1</v>
      </c>
      <c r="CE1711">
        <v>1</v>
      </c>
      <c r="CF1711">
        <v>1</v>
      </c>
      <c r="CG1711">
        <v>0</v>
      </c>
      <c r="CH1711">
        <v>0</v>
      </c>
      <c r="CI1711">
        <v>1</v>
      </c>
      <c r="CJ1711">
        <v>0</v>
      </c>
      <c r="CK1711">
        <v>0</v>
      </c>
      <c r="CL1711">
        <v>1</v>
      </c>
      <c r="CM1711">
        <v>0</v>
      </c>
      <c r="CN1711">
        <v>0</v>
      </c>
      <c r="CO1711">
        <v>1</v>
      </c>
      <c r="CP1711" s="17">
        <v>1</v>
      </c>
      <c r="CQ1711">
        <v>2.4889999999999999</v>
      </c>
      <c r="CR1711">
        <v>9699</v>
      </c>
      <c r="CS1711">
        <v>1</v>
      </c>
      <c r="CT1711">
        <v>0</v>
      </c>
      <c r="CU1711">
        <v>18</v>
      </c>
      <c r="DA1711" s="33" t="s">
        <v>85</v>
      </c>
    </row>
    <row r="1712" spans="1:105" x14ac:dyDescent="0.25">
      <c r="A1712">
        <v>1711</v>
      </c>
      <c r="B1712">
        <v>112</v>
      </c>
      <c r="C1712" s="24" t="s">
        <v>4334</v>
      </c>
      <c r="D1712" s="12">
        <v>5.2</v>
      </c>
      <c r="E1712" s="13">
        <v>0.03</v>
      </c>
      <c r="F1712" s="7">
        <f t="shared" si="298"/>
        <v>173.33333333333334</v>
      </c>
      <c r="G1712" s="7">
        <f t="shared" si="288"/>
        <v>5.17</v>
      </c>
      <c r="H1712" s="15">
        <f t="shared" si="289"/>
        <v>5.23</v>
      </c>
      <c r="I1712" s="11">
        <f>IFERROR(F1712/SQRT(F1712^2+U1712), "X")</f>
        <v>0.61778244302538587</v>
      </c>
      <c r="J1712" s="32">
        <f>IFERROR(SQRT((1-I1712^2)/U1712), "X")</f>
        <v>3.5641294789926104E-3</v>
      </c>
      <c r="K1712" s="32">
        <f t="shared" si="290"/>
        <v>280.57342077332351</v>
      </c>
      <c r="L1712" s="8">
        <v>1</v>
      </c>
      <c r="M1712" s="9">
        <v>0</v>
      </c>
      <c r="N1712" s="8">
        <v>0</v>
      </c>
      <c r="O1712" s="9">
        <v>0</v>
      </c>
      <c r="P1712" s="9">
        <v>0</v>
      </c>
      <c r="Q1712" s="9">
        <v>1</v>
      </c>
      <c r="R1712" s="9">
        <v>0</v>
      </c>
      <c r="S1712" s="8">
        <v>48693</v>
      </c>
      <c r="T1712" s="9">
        <v>15</v>
      </c>
      <c r="U1712" s="9">
        <f t="shared" si="291"/>
        <v>48677</v>
      </c>
      <c r="V1712" s="9">
        <f>COUNTIF(B:B,B1712)</f>
        <v>24</v>
      </c>
      <c r="W1712" s="7">
        <v>13.56</v>
      </c>
      <c r="X1712" s="7">
        <f>BM1712-W1712-6</f>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299"/>
        <v>0.11499999999999999</v>
      </c>
      <c r="AL1712" s="32">
        <f t="shared" si="299"/>
        <v>0.11499999999999999</v>
      </c>
      <c r="AM1712" s="32">
        <f t="shared" si="300"/>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v>0</v>
      </c>
      <c r="BU1712" s="17">
        <v>0</v>
      </c>
      <c r="BV1712">
        <v>0</v>
      </c>
      <c r="BW1712">
        <v>0</v>
      </c>
      <c r="BX1712">
        <v>0</v>
      </c>
      <c r="BY1712" s="17">
        <v>1</v>
      </c>
      <c r="BZ1712">
        <v>0</v>
      </c>
      <c r="CA1712">
        <v>0</v>
      </c>
      <c r="CB1712">
        <v>0</v>
      </c>
      <c r="CC1712">
        <v>0</v>
      </c>
      <c r="CD1712" s="17">
        <v>0</v>
      </c>
      <c r="CE1712">
        <v>0</v>
      </c>
      <c r="CF1712">
        <v>0</v>
      </c>
      <c r="CG1712">
        <v>0</v>
      </c>
      <c r="CH1712">
        <v>0</v>
      </c>
      <c r="CI1712">
        <v>1</v>
      </c>
      <c r="CJ1712">
        <v>0</v>
      </c>
      <c r="CK1712">
        <v>0</v>
      </c>
      <c r="CL1712">
        <v>1</v>
      </c>
      <c r="CM1712">
        <v>0</v>
      </c>
      <c r="CN1712">
        <v>0</v>
      </c>
      <c r="CO1712">
        <v>1</v>
      </c>
      <c r="CP1712" s="17">
        <v>1</v>
      </c>
      <c r="CQ1712">
        <v>2.4889999999999999</v>
      </c>
      <c r="CR1712">
        <v>9699</v>
      </c>
      <c r="CS1712">
        <v>1</v>
      </c>
      <c r="CT1712">
        <v>0</v>
      </c>
      <c r="CU1712">
        <v>18</v>
      </c>
      <c r="DA1712" s="33" t="s">
        <v>85</v>
      </c>
    </row>
    <row r="1713" spans="1:105" x14ac:dyDescent="0.25">
      <c r="A1713">
        <v>1712</v>
      </c>
      <c r="B1713">
        <v>112</v>
      </c>
      <c r="C1713" s="24" t="s">
        <v>4334</v>
      </c>
      <c r="D1713" s="12">
        <v>-7.34</v>
      </c>
      <c r="E1713" s="13">
        <v>2.73</v>
      </c>
      <c r="F1713" s="7">
        <f t="shared" si="298"/>
        <v>-2.6886446886446884</v>
      </c>
      <c r="G1713" s="7">
        <f t="shared" si="288"/>
        <v>-10.07</v>
      </c>
      <c r="H1713" s="15">
        <f t="shared" si="289"/>
        <v>-4.6099999999999994</v>
      </c>
      <c r="I1713" s="11">
        <f>IFERROR(F1713/SQRT(F1713^2+U1713), "X")</f>
        <v>-1.2185385282258781E-2</v>
      </c>
      <c r="J1713" s="32">
        <f>IFERROR(SQRT((1-I1713^2)/U1713), "X")</f>
        <v>4.5321664605676394E-3</v>
      </c>
      <c r="K1713" s="32">
        <f t="shared" si="290"/>
        <v>220.64502897246919</v>
      </c>
      <c r="L1713" s="8">
        <v>1</v>
      </c>
      <c r="M1713" s="9">
        <v>0</v>
      </c>
      <c r="N1713" s="8">
        <v>0</v>
      </c>
      <c r="O1713" s="9">
        <v>0</v>
      </c>
      <c r="P1713" s="9">
        <v>0</v>
      </c>
      <c r="Q1713" s="9">
        <v>1</v>
      </c>
      <c r="R1713" s="9">
        <v>0</v>
      </c>
      <c r="S1713" s="8">
        <v>48693</v>
      </c>
      <c r="T1713" s="9">
        <v>15</v>
      </c>
      <c r="U1713" s="9">
        <f t="shared" si="291"/>
        <v>48677</v>
      </c>
      <c r="V1713" s="9">
        <f>COUNTIF(B:B,B1713)</f>
        <v>24</v>
      </c>
      <c r="W1713" s="7">
        <v>13.56</v>
      </c>
      <c r="X1713" s="7">
        <f>BM1713-W1713-6</f>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299"/>
        <v>0.11499999999999999</v>
      </c>
      <c r="AL1713" s="32">
        <f t="shared" si="299"/>
        <v>0.11499999999999999</v>
      </c>
      <c r="AM1713" s="32">
        <f t="shared" si="300"/>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0</v>
      </c>
      <c r="BR1713">
        <v>1</v>
      </c>
      <c r="BS1713">
        <v>0</v>
      </c>
      <c r="BT1713">
        <v>0</v>
      </c>
      <c r="BU1713" s="17">
        <v>0</v>
      </c>
      <c r="BV1713">
        <v>0</v>
      </c>
      <c r="BW1713">
        <v>0</v>
      </c>
      <c r="BX1713">
        <v>0</v>
      </c>
      <c r="BY1713" s="17">
        <v>1</v>
      </c>
      <c r="BZ1713">
        <v>0</v>
      </c>
      <c r="CA1713">
        <v>0</v>
      </c>
      <c r="CB1713">
        <v>0</v>
      </c>
      <c r="CC1713">
        <v>0</v>
      </c>
      <c r="CD1713" s="17">
        <v>1</v>
      </c>
      <c r="CE1713">
        <v>0</v>
      </c>
      <c r="CF1713">
        <v>0</v>
      </c>
      <c r="CG1713">
        <v>0</v>
      </c>
      <c r="CH1713">
        <v>0</v>
      </c>
      <c r="CI1713">
        <v>1</v>
      </c>
      <c r="CJ1713">
        <v>0</v>
      </c>
      <c r="CK1713">
        <v>0</v>
      </c>
      <c r="CL1713">
        <v>1</v>
      </c>
      <c r="CM1713">
        <v>0</v>
      </c>
      <c r="CN1713">
        <v>0</v>
      </c>
      <c r="CO1713">
        <v>1</v>
      </c>
      <c r="CP1713" s="17">
        <v>1</v>
      </c>
      <c r="CQ1713">
        <v>2.4889999999999999</v>
      </c>
      <c r="CR1713">
        <v>9699</v>
      </c>
      <c r="CS1713">
        <v>1</v>
      </c>
      <c r="CT1713">
        <v>0</v>
      </c>
      <c r="CU1713">
        <v>18</v>
      </c>
      <c r="DA1713" s="33" t="s">
        <v>85</v>
      </c>
    </row>
    <row r="1714" spans="1:105" x14ac:dyDescent="0.25">
      <c r="A1714">
        <v>1713</v>
      </c>
      <c r="B1714">
        <v>112</v>
      </c>
      <c r="C1714" s="24" t="s">
        <v>4334</v>
      </c>
      <c r="D1714" s="12">
        <v>-9.02</v>
      </c>
      <c r="E1714" s="13">
        <v>3.01</v>
      </c>
      <c r="F1714" s="7">
        <f t="shared" si="298"/>
        <v>-2.9966777408637872</v>
      </c>
      <c r="G1714" s="7">
        <f t="shared" si="288"/>
        <v>-12.03</v>
      </c>
      <c r="H1714" s="15">
        <f t="shared" si="289"/>
        <v>-6.01</v>
      </c>
      <c r="I1714" s="11">
        <f>IFERROR(F1714/SQRT(F1714^2+U1714), "X")</f>
        <v>-1.358119808129961E-2</v>
      </c>
      <c r="J1714" s="32">
        <f>IFERROR(SQRT((1-I1714^2)/U1714), "X")</f>
        <v>4.5320849473072982E-3</v>
      </c>
      <c r="K1714" s="32">
        <f t="shared" si="290"/>
        <v>220.64899745406183</v>
      </c>
      <c r="L1714" s="8">
        <v>1</v>
      </c>
      <c r="M1714" s="9">
        <v>0</v>
      </c>
      <c r="N1714" s="8">
        <v>0</v>
      </c>
      <c r="O1714" s="9">
        <v>0</v>
      </c>
      <c r="P1714" s="9">
        <v>0</v>
      </c>
      <c r="Q1714" s="9">
        <v>1</v>
      </c>
      <c r="R1714" s="9">
        <v>0</v>
      </c>
      <c r="S1714" s="8">
        <v>48693</v>
      </c>
      <c r="T1714" s="9">
        <v>15</v>
      </c>
      <c r="U1714" s="9">
        <f t="shared" si="291"/>
        <v>48677</v>
      </c>
      <c r="V1714" s="9">
        <f>COUNTIF(B:B,B1714)</f>
        <v>24</v>
      </c>
      <c r="W1714" s="7">
        <v>13.56</v>
      </c>
      <c r="X1714" s="7">
        <f>BM1714-W1714-6</f>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299"/>
        <v>0.11499999999999999</v>
      </c>
      <c r="AL1714" s="32">
        <f t="shared" si="299"/>
        <v>0.11499999999999999</v>
      </c>
      <c r="AM1714" s="32">
        <f t="shared" si="300"/>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0</v>
      </c>
      <c r="BR1714">
        <v>1</v>
      </c>
      <c r="BS1714">
        <v>0</v>
      </c>
      <c r="BT1714">
        <v>0</v>
      </c>
      <c r="BU1714" s="17">
        <v>0</v>
      </c>
      <c r="BV1714">
        <v>0</v>
      </c>
      <c r="BW1714">
        <v>0</v>
      </c>
      <c r="BX1714">
        <v>0</v>
      </c>
      <c r="BY1714" s="17">
        <v>1</v>
      </c>
      <c r="BZ1714">
        <v>0</v>
      </c>
      <c r="CA1714">
        <v>0</v>
      </c>
      <c r="CB1714">
        <v>0</v>
      </c>
      <c r="CC1714">
        <v>0</v>
      </c>
      <c r="CD1714" s="17">
        <v>1</v>
      </c>
      <c r="CE1714">
        <v>0</v>
      </c>
      <c r="CF1714">
        <v>0</v>
      </c>
      <c r="CG1714">
        <v>0</v>
      </c>
      <c r="CH1714">
        <v>0</v>
      </c>
      <c r="CI1714">
        <v>1</v>
      </c>
      <c r="CJ1714">
        <v>0</v>
      </c>
      <c r="CK1714">
        <v>0</v>
      </c>
      <c r="CL1714">
        <v>1</v>
      </c>
      <c r="CM1714">
        <v>0</v>
      </c>
      <c r="CN1714">
        <v>0</v>
      </c>
      <c r="CO1714">
        <v>1</v>
      </c>
      <c r="CP1714" s="17">
        <v>1</v>
      </c>
      <c r="CQ1714">
        <v>2.4889999999999999</v>
      </c>
      <c r="CR1714">
        <v>9699</v>
      </c>
      <c r="CS1714">
        <v>1</v>
      </c>
      <c r="CT1714">
        <v>0</v>
      </c>
      <c r="CU1714">
        <v>18</v>
      </c>
      <c r="DA1714" s="33" t="s">
        <v>85</v>
      </c>
    </row>
    <row r="1715" spans="1:105" x14ac:dyDescent="0.25">
      <c r="A1715">
        <v>1714</v>
      </c>
      <c r="B1715">
        <v>112</v>
      </c>
      <c r="C1715" s="24" t="s">
        <v>4334</v>
      </c>
      <c r="D1715" s="12">
        <v>5.2</v>
      </c>
      <c r="E1715" s="13">
        <v>0.03</v>
      </c>
      <c r="F1715" s="7">
        <f t="shared" si="298"/>
        <v>173.33333333333334</v>
      </c>
      <c r="G1715" s="7">
        <f t="shared" si="288"/>
        <v>5.17</v>
      </c>
      <c r="H1715" s="15">
        <f t="shared" si="289"/>
        <v>5.23</v>
      </c>
      <c r="I1715" s="11">
        <f>IFERROR(F1715/SQRT(F1715^2+U1715), "X")</f>
        <v>0.61778244302538587</v>
      </c>
      <c r="J1715" s="32">
        <f>IFERROR(SQRT((1-I1715^2)/U1715), "X")</f>
        <v>3.5641294789926104E-3</v>
      </c>
      <c r="K1715" s="32">
        <f t="shared" si="290"/>
        <v>280.57342077332351</v>
      </c>
      <c r="L1715" s="8">
        <v>1</v>
      </c>
      <c r="M1715" s="9">
        <v>0</v>
      </c>
      <c r="N1715" s="8">
        <v>0</v>
      </c>
      <c r="O1715" s="9">
        <v>0</v>
      </c>
      <c r="P1715" s="9">
        <v>0</v>
      </c>
      <c r="Q1715" s="9">
        <v>1</v>
      </c>
      <c r="R1715" s="9">
        <v>0</v>
      </c>
      <c r="S1715" s="8">
        <v>48693</v>
      </c>
      <c r="T1715" s="9">
        <v>15</v>
      </c>
      <c r="U1715" s="9">
        <f t="shared" si="291"/>
        <v>48677</v>
      </c>
      <c r="V1715" s="9">
        <f>COUNTIF(B:B,B1715)</f>
        <v>24</v>
      </c>
      <c r="W1715" s="7">
        <v>13.56</v>
      </c>
      <c r="X1715" s="7">
        <f>BM1715-W1715-6</f>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299"/>
        <v>0.11499999999999999</v>
      </c>
      <c r="AL1715" s="32">
        <f t="shared" si="299"/>
        <v>0.11499999999999999</v>
      </c>
      <c r="AM1715" s="32">
        <f t="shared" si="300"/>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v>0</v>
      </c>
      <c r="BU1715" s="17">
        <v>0</v>
      </c>
      <c r="BV1715">
        <v>0</v>
      </c>
      <c r="BW1715">
        <v>0</v>
      </c>
      <c r="BX1715">
        <v>0</v>
      </c>
      <c r="BY1715" s="17">
        <v>1</v>
      </c>
      <c r="BZ1715">
        <v>0</v>
      </c>
      <c r="CA1715">
        <v>0</v>
      </c>
      <c r="CB1715">
        <v>0</v>
      </c>
      <c r="CC1715">
        <v>0</v>
      </c>
      <c r="CD1715" s="17">
        <v>0</v>
      </c>
      <c r="CE1715">
        <v>0</v>
      </c>
      <c r="CF1715">
        <v>0</v>
      </c>
      <c r="CG1715">
        <v>0</v>
      </c>
      <c r="CH1715">
        <v>0</v>
      </c>
      <c r="CI1715">
        <v>1</v>
      </c>
      <c r="CJ1715">
        <v>0</v>
      </c>
      <c r="CK1715">
        <v>0</v>
      </c>
      <c r="CL1715">
        <v>1</v>
      </c>
      <c r="CM1715">
        <v>0</v>
      </c>
      <c r="CN1715">
        <v>0</v>
      </c>
      <c r="CO1715">
        <v>1</v>
      </c>
      <c r="CP1715" s="17">
        <v>1</v>
      </c>
      <c r="CQ1715">
        <v>2.4889999999999999</v>
      </c>
      <c r="CR1715">
        <v>9699</v>
      </c>
      <c r="CS1715">
        <v>1</v>
      </c>
      <c r="CT1715">
        <v>0</v>
      </c>
      <c r="CU1715">
        <v>18</v>
      </c>
      <c r="DA1715" s="33" t="s">
        <v>85</v>
      </c>
    </row>
    <row r="1716" spans="1:105" x14ac:dyDescent="0.25">
      <c r="A1716">
        <v>1715</v>
      </c>
      <c r="B1716">
        <v>112</v>
      </c>
      <c r="C1716" s="24" t="s">
        <v>4334</v>
      </c>
      <c r="D1716" s="12">
        <v>3.93</v>
      </c>
      <c r="E1716" s="13">
        <v>1.45</v>
      </c>
      <c r="F1716" s="7">
        <f t="shared" si="298"/>
        <v>2.7103448275862072</v>
      </c>
      <c r="G1716" s="7">
        <f t="shared" si="288"/>
        <v>2.4800000000000004</v>
      </c>
      <c r="H1716" s="15">
        <f t="shared" si="289"/>
        <v>5.38</v>
      </c>
      <c r="I1716" s="11">
        <f>IFERROR(F1716/SQRT(F1716^2+U1716), "X")</f>
        <v>1.2283719143754509E-2</v>
      </c>
      <c r="J1716" s="32">
        <f>IFERROR(SQRT((1-I1716^2)/U1716), "X")</f>
        <v>4.5321610072376678E-3</v>
      </c>
      <c r="K1716" s="32">
        <f t="shared" si="290"/>
        <v>220.64529446395278</v>
      </c>
      <c r="L1716" s="8">
        <v>1</v>
      </c>
      <c r="M1716" s="9">
        <v>0</v>
      </c>
      <c r="N1716" s="8">
        <v>0</v>
      </c>
      <c r="O1716" s="9">
        <v>0</v>
      </c>
      <c r="P1716" s="9">
        <v>0</v>
      </c>
      <c r="Q1716" s="9">
        <v>1</v>
      </c>
      <c r="R1716" s="9">
        <v>0</v>
      </c>
      <c r="S1716" s="8">
        <v>48693</v>
      </c>
      <c r="T1716" s="9">
        <v>15</v>
      </c>
      <c r="U1716" s="9">
        <f t="shared" si="291"/>
        <v>48677</v>
      </c>
      <c r="V1716" s="9">
        <f>COUNTIF(B:B,B1716)</f>
        <v>24</v>
      </c>
      <c r="W1716" s="7">
        <v>13.56</v>
      </c>
      <c r="X1716" s="7">
        <f>BM1716-W1716-6</f>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299"/>
        <v>0.11499999999999999</v>
      </c>
      <c r="AL1716" s="32">
        <f t="shared" si="299"/>
        <v>0.11499999999999999</v>
      </c>
      <c r="AM1716" s="32">
        <f t="shared" si="300"/>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0</v>
      </c>
      <c r="BR1716">
        <v>1</v>
      </c>
      <c r="BS1716">
        <v>0</v>
      </c>
      <c r="BT1716">
        <v>0</v>
      </c>
      <c r="BU1716" s="17">
        <v>0</v>
      </c>
      <c r="BV1716">
        <v>0</v>
      </c>
      <c r="BW1716">
        <v>0</v>
      </c>
      <c r="BX1716">
        <v>0</v>
      </c>
      <c r="BY1716" s="17">
        <v>1</v>
      </c>
      <c r="BZ1716">
        <v>0</v>
      </c>
      <c r="CA1716">
        <v>0</v>
      </c>
      <c r="CB1716">
        <v>0</v>
      </c>
      <c r="CC1716">
        <v>0</v>
      </c>
      <c r="CD1716" s="17">
        <v>1</v>
      </c>
      <c r="CE1716">
        <v>0</v>
      </c>
      <c r="CF1716">
        <v>0</v>
      </c>
      <c r="CG1716">
        <v>0</v>
      </c>
      <c r="CH1716">
        <v>0</v>
      </c>
      <c r="CI1716">
        <v>1</v>
      </c>
      <c r="CJ1716">
        <v>0</v>
      </c>
      <c r="CK1716">
        <v>0</v>
      </c>
      <c r="CL1716">
        <v>1</v>
      </c>
      <c r="CM1716">
        <v>0</v>
      </c>
      <c r="CN1716">
        <v>0</v>
      </c>
      <c r="CO1716">
        <v>1</v>
      </c>
      <c r="CP1716" s="17">
        <v>1</v>
      </c>
      <c r="CQ1716">
        <v>2.4889999999999999</v>
      </c>
      <c r="CR1716">
        <v>9699</v>
      </c>
      <c r="CS1716">
        <v>1</v>
      </c>
      <c r="CT1716">
        <v>0</v>
      </c>
      <c r="CU1716">
        <v>18</v>
      </c>
      <c r="DA1716" s="33" t="s">
        <v>85</v>
      </c>
    </row>
    <row r="1717" spans="1:105" x14ac:dyDescent="0.25">
      <c r="A1717">
        <v>1716</v>
      </c>
      <c r="B1717">
        <v>112</v>
      </c>
      <c r="C1717" s="24" t="s">
        <v>4334</v>
      </c>
      <c r="D1717" s="12">
        <v>2.86</v>
      </c>
      <c r="E1717" s="13">
        <v>1.97</v>
      </c>
      <c r="F1717" s="7">
        <f t="shared" si="298"/>
        <v>1.4517766497461928</v>
      </c>
      <c r="G1717" s="7">
        <f t="shared" si="288"/>
        <v>0.8899999999999999</v>
      </c>
      <c r="H1717" s="15">
        <f t="shared" si="289"/>
        <v>4.83</v>
      </c>
      <c r="I1717" s="11">
        <f>IFERROR(F1717/SQRT(F1717^2+U1717), "X")</f>
        <v>6.5800395306039993E-3</v>
      </c>
      <c r="J1717" s="32">
        <f>IFERROR(SQRT((1-I1717^2)/U1717), "X")</f>
        <v>4.5324048514999585E-3</v>
      </c>
      <c r="K1717" s="32">
        <f t="shared" si="290"/>
        <v>220.63342370420838</v>
      </c>
      <c r="L1717" s="8">
        <v>1</v>
      </c>
      <c r="M1717" s="9">
        <v>0</v>
      </c>
      <c r="N1717" s="8">
        <v>0</v>
      </c>
      <c r="O1717" s="9">
        <v>0</v>
      </c>
      <c r="P1717" s="9">
        <v>0</v>
      </c>
      <c r="Q1717" s="9">
        <v>1</v>
      </c>
      <c r="R1717" s="9">
        <v>0</v>
      </c>
      <c r="S1717" s="8">
        <v>48693</v>
      </c>
      <c r="T1717" s="9">
        <v>15</v>
      </c>
      <c r="U1717" s="9">
        <f t="shared" si="291"/>
        <v>48677</v>
      </c>
      <c r="V1717" s="9">
        <f>COUNTIF(B:B,B1717)</f>
        <v>24</v>
      </c>
      <c r="W1717" s="7">
        <v>13.56</v>
      </c>
      <c r="X1717" s="7">
        <f>BM1717-W1717-6</f>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299"/>
        <v>0.11499999999999999</v>
      </c>
      <c r="AL1717" s="32">
        <f t="shared" si="299"/>
        <v>0.11499999999999999</v>
      </c>
      <c r="AM1717" s="32">
        <f t="shared" si="300"/>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0</v>
      </c>
      <c r="BR1717">
        <v>1</v>
      </c>
      <c r="BS1717">
        <v>0</v>
      </c>
      <c r="BT1717">
        <v>0</v>
      </c>
      <c r="BU1717" s="17">
        <v>0</v>
      </c>
      <c r="BV1717">
        <v>0</v>
      </c>
      <c r="BW1717">
        <v>0</v>
      </c>
      <c r="BX1717">
        <v>0</v>
      </c>
      <c r="BY1717" s="17">
        <v>1</v>
      </c>
      <c r="BZ1717">
        <v>0</v>
      </c>
      <c r="CA1717">
        <v>0</v>
      </c>
      <c r="CB1717">
        <v>0</v>
      </c>
      <c r="CC1717">
        <v>0</v>
      </c>
      <c r="CD1717" s="17">
        <v>1</v>
      </c>
      <c r="CE1717">
        <v>0</v>
      </c>
      <c r="CF1717">
        <v>0</v>
      </c>
      <c r="CG1717">
        <v>0</v>
      </c>
      <c r="CH1717">
        <v>0</v>
      </c>
      <c r="CI1717">
        <v>1</v>
      </c>
      <c r="CJ1717">
        <v>0</v>
      </c>
      <c r="CK1717">
        <v>0</v>
      </c>
      <c r="CL1717">
        <v>1</v>
      </c>
      <c r="CM1717">
        <v>0</v>
      </c>
      <c r="CN1717">
        <v>0</v>
      </c>
      <c r="CO1717">
        <v>1</v>
      </c>
      <c r="CP1717" s="17">
        <v>1</v>
      </c>
      <c r="CQ1717">
        <v>2.4889999999999999</v>
      </c>
      <c r="CR1717">
        <v>9699</v>
      </c>
      <c r="CS1717">
        <v>1</v>
      </c>
      <c r="CT1717">
        <v>0</v>
      </c>
      <c r="CU1717">
        <v>18</v>
      </c>
      <c r="DA1717" s="33" t="s">
        <v>85</v>
      </c>
    </row>
    <row r="1718" spans="1:105" x14ac:dyDescent="0.25">
      <c r="A1718">
        <v>1717</v>
      </c>
      <c r="B1718">
        <v>112</v>
      </c>
      <c r="C1718" s="24" t="s">
        <v>4334</v>
      </c>
      <c r="D1718" s="12">
        <v>5.2</v>
      </c>
      <c r="E1718" s="13">
        <v>0.03</v>
      </c>
      <c r="F1718" s="7">
        <f t="shared" si="298"/>
        <v>173.33333333333334</v>
      </c>
      <c r="G1718" s="7">
        <f t="shared" si="288"/>
        <v>5.17</v>
      </c>
      <c r="H1718" s="15">
        <f t="shared" si="289"/>
        <v>5.23</v>
      </c>
      <c r="I1718" s="11">
        <f>IFERROR(F1718/SQRT(F1718^2+U1718), "X")</f>
        <v>0.61779029087699966</v>
      </c>
      <c r="J1718" s="32">
        <f>IFERROR(SQRT((1-I1718^2)/U1718), "X")</f>
        <v>3.5641747550596136E-3</v>
      </c>
      <c r="K1718" s="32">
        <f t="shared" si="290"/>
        <v>280.56985662120661</v>
      </c>
      <c r="L1718" s="8">
        <v>1</v>
      </c>
      <c r="M1718" s="9">
        <v>0</v>
      </c>
      <c r="N1718" s="8">
        <v>0</v>
      </c>
      <c r="O1718" s="9">
        <v>0</v>
      </c>
      <c r="P1718" s="9">
        <v>0</v>
      </c>
      <c r="Q1718" s="9">
        <v>1</v>
      </c>
      <c r="R1718" s="9">
        <v>0</v>
      </c>
      <c r="S1718" s="8">
        <v>48693</v>
      </c>
      <c r="T1718" s="9">
        <v>17</v>
      </c>
      <c r="U1718" s="9">
        <f t="shared" si="291"/>
        <v>48675</v>
      </c>
      <c r="V1718" s="9">
        <f>COUNTIF(B:B,B1718)</f>
        <v>24</v>
      </c>
      <c r="W1718" s="7">
        <v>13.56</v>
      </c>
      <c r="X1718" s="7">
        <f>BM1718-W1718-6</f>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299"/>
        <v>0.11499999999999999</v>
      </c>
      <c r="AL1718" s="32">
        <f t="shared" si="299"/>
        <v>0.11499999999999999</v>
      </c>
      <c r="AM1718" s="32">
        <f t="shared" si="300"/>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v>0</v>
      </c>
      <c r="BU1718" s="17">
        <v>0</v>
      </c>
      <c r="BV1718">
        <v>0</v>
      </c>
      <c r="BW1718">
        <v>0</v>
      </c>
      <c r="BX1718">
        <v>0</v>
      </c>
      <c r="BY1718" s="17">
        <v>1</v>
      </c>
      <c r="BZ1718">
        <v>0</v>
      </c>
      <c r="CA1718">
        <v>0</v>
      </c>
      <c r="CB1718">
        <v>0</v>
      </c>
      <c r="CC1718">
        <v>0</v>
      </c>
      <c r="CD1718" s="17">
        <v>0</v>
      </c>
      <c r="CE1718">
        <v>1</v>
      </c>
      <c r="CF1718">
        <v>1</v>
      </c>
      <c r="CG1718">
        <v>0</v>
      </c>
      <c r="CH1718">
        <v>0</v>
      </c>
      <c r="CI1718">
        <v>1</v>
      </c>
      <c r="CJ1718">
        <v>0</v>
      </c>
      <c r="CK1718">
        <v>0</v>
      </c>
      <c r="CL1718">
        <v>1</v>
      </c>
      <c r="CM1718">
        <v>0</v>
      </c>
      <c r="CN1718">
        <v>0</v>
      </c>
      <c r="CO1718">
        <v>1</v>
      </c>
      <c r="CP1718" s="17">
        <v>1</v>
      </c>
      <c r="CQ1718">
        <v>2.4889999999999999</v>
      </c>
      <c r="CR1718">
        <v>9699</v>
      </c>
      <c r="CS1718">
        <v>1</v>
      </c>
      <c r="CT1718">
        <v>0</v>
      </c>
      <c r="CU1718">
        <v>18</v>
      </c>
      <c r="DA1718" s="33" t="s">
        <v>85</v>
      </c>
    </row>
    <row r="1719" spans="1:105" x14ac:dyDescent="0.25">
      <c r="A1719">
        <v>1718</v>
      </c>
      <c r="B1719">
        <v>112</v>
      </c>
      <c r="C1719" s="24" t="s">
        <v>4334</v>
      </c>
      <c r="D1719" s="12">
        <v>7.79</v>
      </c>
      <c r="E1719" s="13">
        <v>2.39</v>
      </c>
      <c r="F1719" s="7">
        <f t="shared" si="298"/>
        <v>3.2594142259414225</v>
      </c>
      <c r="G1719" s="7">
        <f t="shared" si="288"/>
        <v>5.4</v>
      </c>
      <c r="H1719" s="15">
        <f t="shared" si="289"/>
        <v>10.18</v>
      </c>
      <c r="I1719" s="11">
        <f>IFERROR(F1719/SQRT(F1719^2+U1719), "X")</f>
        <v>1.4771996203140144E-2</v>
      </c>
      <c r="J1719" s="32">
        <f>IFERROR(SQRT((1-I1719^2)/U1719), "X")</f>
        <v>4.5321015308735493E-3</v>
      </c>
      <c r="K1719" s="32">
        <f t="shared" si="290"/>
        <v>220.64819006984007</v>
      </c>
      <c r="L1719" s="8">
        <v>1</v>
      </c>
      <c r="M1719" s="9">
        <v>0</v>
      </c>
      <c r="N1719" s="8">
        <v>0</v>
      </c>
      <c r="O1719" s="9">
        <v>0</v>
      </c>
      <c r="P1719" s="9">
        <v>0</v>
      </c>
      <c r="Q1719" s="9">
        <v>1</v>
      </c>
      <c r="R1719" s="9">
        <v>0</v>
      </c>
      <c r="S1719" s="8">
        <v>48693</v>
      </c>
      <c r="T1719" s="9">
        <v>17</v>
      </c>
      <c r="U1719" s="9">
        <f t="shared" si="291"/>
        <v>48675</v>
      </c>
      <c r="V1719" s="9">
        <f>COUNTIF(B:B,B1719)</f>
        <v>24</v>
      </c>
      <c r="W1719" s="7">
        <v>13.56</v>
      </c>
      <c r="X1719" s="7">
        <f>BM1719-W1719-6</f>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299"/>
        <v>0.11499999999999999</v>
      </c>
      <c r="AL1719" s="32">
        <f t="shared" si="299"/>
        <v>0.11499999999999999</v>
      </c>
      <c r="AM1719" s="32">
        <f t="shared" si="300"/>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0</v>
      </c>
      <c r="BR1719">
        <v>1</v>
      </c>
      <c r="BS1719">
        <v>0</v>
      </c>
      <c r="BT1719">
        <v>0</v>
      </c>
      <c r="BU1719" s="17">
        <v>0</v>
      </c>
      <c r="BV1719">
        <v>0</v>
      </c>
      <c r="BW1719">
        <v>0</v>
      </c>
      <c r="BX1719">
        <v>0</v>
      </c>
      <c r="BY1719" s="17">
        <v>1</v>
      </c>
      <c r="BZ1719">
        <v>0</v>
      </c>
      <c r="CA1719">
        <v>0</v>
      </c>
      <c r="CB1719">
        <v>0</v>
      </c>
      <c r="CC1719">
        <v>0</v>
      </c>
      <c r="CD1719" s="17">
        <v>1</v>
      </c>
      <c r="CE1719">
        <v>1</v>
      </c>
      <c r="CF1719">
        <v>1</v>
      </c>
      <c r="CG1719">
        <v>0</v>
      </c>
      <c r="CH1719">
        <v>0</v>
      </c>
      <c r="CI1719">
        <v>1</v>
      </c>
      <c r="CJ1719">
        <v>0</v>
      </c>
      <c r="CK1719">
        <v>0</v>
      </c>
      <c r="CL1719">
        <v>1</v>
      </c>
      <c r="CM1719">
        <v>0</v>
      </c>
      <c r="CN1719">
        <v>0</v>
      </c>
      <c r="CO1719">
        <v>1</v>
      </c>
      <c r="CP1719" s="17">
        <v>1</v>
      </c>
      <c r="CQ1719">
        <v>2.4889999999999999</v>
      </c>
      <c r="CR1719">
        <v>9699</v>
      </c>
      <c r="CS1719">
        <v>1</v>
      </c>
      <c r="CT1719">
        <v>0</v>
      </c>
      <c r="CU1719">
        <v>18</v>
      </c>
      <c r="DA1719" s="33" t="s">
        <v>85</v>
      </c>
    </row>
    <row r="1720" spans="1:105" x14ac:dyDescent="0.25">
      <c r="A1720">
        <v>1719</v>
      </c>
      <c r="B1720">
        <v>112</v>
      </c>
      <c r="C1720" s="24" t="s">
        <v>4334</v>
      </c>
      <c r="D1720" s="12">
        <v>12.43</v>
      </c>
      <c r="E1720" s="13">
        <v>4.2</v>
      </c>
      <c r="F1720" s="7">
        <f t="shared" si="298"/>
        <v>2.9595238095238092</v>
      </c>
      <c r="G1720" s="7">
        <f t="shared" si="288"/>
        <v>8.23</v>
      </c>
      <c r="H1720" s="15">
        <f t="shared" si="289"/>
        <v>16.63</v>
      </c>
      <c r="I1720" s="11">
        <f>IFERROR(F1720/SQRT(F1720^2+U1720), "X")</f>
        <v>1.3413119298402835E-2</v>
      </c>
      <c r="J1720" s="32">
        <f>IFERROR(SQRT((1-I1720^2)/U1720), "X")</f>
        <v>4.5321883389615372E-3</v>
      </c>
      <c r="K1720" s="32">
        <f t="shared" si="290"/>
        <v>220.64396384487642</v>
      </c>
      <c r="L1720" s="8">
        <v>1</v>
      </c>
      <c r="M1720" s="9">
        <v>0</v>
      </c>
      <c r="N1720" s="8">
        <v>0</v>
      </c>
      <c r="O1720" s="9">
        <v>0</v>
      </c>
      <c r="P1720" s="9">
        <v>0</v>
      </c>
      <c r="Q1720" s="9">
        <v>1</v>
      </c>
      <c r="R1720" s="9">
        <v>0</v>
      </c>
      <c r="S1720" s="8">
        <v>48693</v>
      </c>
      <c r="T1720" s="9">
        <v>17</v>
      </c>
      <c r="U1720" s="9">
        <f t="shared" si="291"/>
        <v>48675</v>
      </c>
      <c r="V1720" s="9">
        <f>COUNTIF(B:B,B1720)</f>
        <v>24</v>
      </c>
      <c r="W1720" s="7">
        <v>13.56</v>
      </c>
      <c r="X1720" s="7">
        <f>BM1720-W1720-6</f>
        <v>15.439999999999998</v>
      </c>
      <c r="Y1720" s="9">
        <v>1</v>
      </c>
      <c r="Z1720" s="9">
        <v>0</v>
      </c>
      <c r="AA1720" s="9">
        <v>0</v>
      </c>
      <c r="AB1720" s="9">
        <v>1</v>
      </c>
      <c r="AC1720" s="9">
        <v>0</v>
      </c>
      <c r="AD1720" s="29">
        <v>0</v>
      </c>
      <c r="AE1720" s="9">
        <v>0</v>
      </c>
      <c r="AF1720" s="9">
        <v>0</v>
      </c>
      <c r="AG1720" s="29">
        <v>1</v>
      </c>
      <c r="AH1720" s="9">
        <v>1</v>
      </c>
      <c r="AI1720" s="29">
        <v>0</v>
      </c>
      <c r="AJ1720" s="20">
        <v>1980</v>
      </c>
      <c r="AK1720" s="32">
        <f>(1-$AM1720-$AN1720)/2</f>
        <v>0.11499999999999999</v>
      </c>
      <c r="AL1720" s="32">
        <f>(1-$AM1720-$AN1720)/2</f>
        <v>0.11499999999999999</v>
      </c>
      <c r="AM1720" s="32">
        <f t="shared" si="300"/>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0</v>
      </c>
      <c r="BR1720">
        <v>1</v>
      </c>
      <c r="BS1720">
        <v>0</v>
      </c>
      <c r="BT1720">
        <v>0</v>
      </c>
      <c r="BU1720" s="17">
        <v>0</v>
      </c>
      <c r="BV1720">
        <v>0</v>
      </c>
      <c r="BW1720">
        <v>0</v>
      </c>
      <c r="BX1720">
        <v>0</v>
      </c>
      <c r="BY1720" s="17">
        <v>1</v>
      </c>
      <c r="BZ1720">
        <v>0</v>
      </c>
      <c r="CA1720">
        <v>0</v>
      </c>
      <c r="CB1720">
        <v>0</v>
      </c>
      <c r="CC1720">
        <v>0</v>
      </c>
      <c r="CD1720" s="17">
        <v>1</v>
      </c>
      <c r="CE1720">
        <v>1</v>
      </c>
      <c r="CF1720">
        <v>1</v>
      </c>
      <c r="CG1720">
        <v>0</v>
      </c>
      <c r="CH1720">
        <v>0</v>
      </c>
      <c r="CI1720">
        <v>1</v>
      </c>
      <c r="CJ1720">
        <v>0</v>
      </c>
      <c r="CK1720">
        <v>0</v>
      </c>
      <c r="CL1720">
        <v>1</v>
      </c>
      <c r="CM1720">
        <v>0</v>
      </c>
      <c r="CN1720">
        <v>0</v>
      </c>
      <c r="CO1720">
        <v>1</v>
      </c>
      <c r="CP1720" s="17">
        <v>1</v>
      </c>
      <c r="CQ1720">
        <v>2.4889999999999999</v>
      </c>
      <c r="CR1720">
        <v>9699</v>
      </c>
      <c r="CS1720">
        <v>1</v>
      </c>
      <c r="CT1720">
        <v>0</v>
      </c>
      <c r="CU1720">
        <v>18</v>
      </c>
      <c r="DA1720" s="33" t="s">
        <v>85</v>
      </c>
    </row>
    <row r="1721" spans="1:105" x14ac:dyDescent="0.25">
      <c r="A1721">
        <v>1720</v>
      </c>
      <c r="B1721">
        <v>112</v>
      </c>
      <c r="C1721" s="24" t="s">
        <v>4334</v>
      </c>
      <c r="D1721" s="12">
        <v>5.16</v>
      </c>
      <c r="E1721" s="13">
        <v>0.03</v>
      </c>
      <c r="F1721" s="7">
        <f t="shared" si="298"/>
        <v>172</v>
      </c>
      <c r="G1721" s="7">
        <f t="shared" si="288"/>
        <v>5.13</v>
      </c>
      <c r="H1721" s="15">
        <f t="shared" si="289"/>
        <v>5.19</v>
      </c>
      <c r="I1721" s="11">
        <f>IFERROR(F1721/SQRT(F1721^2+U1721), "X")</f>
        <v>0.61485848961458678</v>
      </c>
      <c r="J1721" s="32">
        <f>IFERROR(SQRT((1-I1721^2)/U1721), "X")</f>
        <v>3.5747586605499228E-3</v>
      </c>
      <c r="K1721" s="32">
        <f t="shared" si="290"/>
        <v>279.73916422267371</v>
      </c>
      <c r="L1721" s="8">
        <v>1</v>
      </c>
      <c r="M1721" s="9">
        <v>0</v>
      </c>
      <c r="N1721" s="8">
        <v>0</v>
      </c>
      <c r="O1721" s="9">
        <v>0</v>
      </c>
      <c r="P1721" s="9">
        <v>0</v>
      </c>
      <c r="Q1721" s="9">
        <v>1</v>
      </c>
      <c r="R1721" s="9">
        <v>0</v>
      </c>
      <c r="S1721" s="8">
        <v>48693</v>
      </c>
      <c r="T1721" s="9">
        <v>22</v>
      </c>
      <c r="U1721" s="9">
        <f t="shared" si="291"/>
        <v>48670</v>
      </c>
      <c r="V1721" s="9">
        <f>COUNTIF(B:B,B1721)</f>
        <v>24</v>
      </c>
      <c r="W1721" s="7">
        <v>13.56</v>
      </c>
      <c r="X1721" s="7">
        <f>BM1721-W1721-6</f>
        <v>15.439999999999998</v>
      </c>
      <c r="Y1721" s="9">
        <v>1</v>
      </c>
      <c r="Z1721" s="9">
        <v>0</v>
      </c>
      <c r="AA1721" s="9">
        <v>0</v>
      </c>
      <c r="AB1721" s="9">
        <v>1</v>
      </c>
      <c r="AC1721" s="9">
        <v>0</v>
      </c>
      <c r="AD1721" s="29">
        <v>0</v>
      </c>
      <c r="AE1721" s="9">
        <v>0</v>
      </c>
      <c r="AF1721" s="9">
        <v>0</v>
      </c>
      <c r="AG1721" s="29">
        <v>1</v>
      </c>
      <c r="AH1721" s="9">
        <v>1</v>
      </c>
      <c r="AI1721" s="29">
        <v>0</v>
      </c>
      <c r="AJ1721" s="20">
        <v>1980</v>
      </c>
      <c r="AK1721" s="32">
        <f>(1-$AM1721-$AN1721)/2</f>
        <v>0.11499999999999999</v>
      </c>
      <c r="AL1721" s="32">
        <f>(1-$AM1721-$AN1721)/2</f>
        <v>0.11499999999999999</v>
      </c>
      <c r="AM1721" s="32">
        <f t="shared" si="300"/>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v>0</v>
      </c>
      <c r="BU1721" s="17">
        <v>0</v>
      </c>
      <c r="BV1721">
        <v>0</v>
      </c>
      <c r="BW1721">
        <v>0</v>
      </c>
      <c r="BX1721">
        <v>0</v>
      </c>
      <c r="BY1721" s="17">
        <v>1</v>
      </c>
      <c r="BZ1721">
        <v>0</v>
      </c>
      <c r="CA1721">
        <v>0</v>
      </c>
      <c r="CB1721">
        <v>0</v>
      </c>
      <c r="CC1721">
        <v>0</v>
      </c>
      <c r="CD1721" s="17">
        <v>0</v>
      </c>
      <c r="CE1721">
        <v>1</v>
      </c>
      <c r="CF1721">
        <v>1</v>
      </c>
      <c r="CG1721">
        <v>0</v>
      </c>
      <c r="CH1721">
        <v>0</v>
      </c>
      <c r="CI1721">
        <v>1</v>
      </c>
      <c r="CJ1721">
        <v>0</v>
      </c>
      <c r="CK1721">
        <v>0</v>
      </c>
      <c r="CL1721">
        <v>1</v>
      </c>
      <c r="CM1721">
        <v>0</v>
      </c>
      <c r="CN1721">
        <v>0</v>
      </c>
      <c r="CO1721">
        <v>1</v>
      </c>
      <c r="CP1721" s="17">
        <v>1</v>
      </c>
      <c r="CQ1721">
        <v>2.4889999999999999</v>
      </c>
      <c r="CR1721">
        <v>9699</v>
      </c>
      <c r="CS1721">
        <v>1</v>
      </c>
      <c r="CT1721">
        <v>0</v>
      </c>
      <c r="CU1721">
        <v>18</v>
      </c>
      <c r="DA1721" s="33" t="s">
        <v>85</v>
      </c>
    </row>
    <row r="1722" spans="1:105" x14ac:dyDescent="0.25">
      <c r="A1722">
        <v>1721</v>
      </c>
      <c r="B1722">
        <v>112</v>
      </c>
      <c r="C1722" s="24" t="s">
        <v>4334</v>
      </c>
      <c r="D1722" s="12">
        <v>6.66</v>
      </c>
      <c r="E1722" s="13">
        <v>1.1299999999999999</v>
      </c>
      <c r="F1722" s="7">
        <f t="shared" si="298"/>
        <v>5.893805309734514</v>
      </c>
      <c r="G1722" s="7">
        <f t="shared" si="288"/>
        <v>5.53</v>
      </c>
      <c r="H1722" s="15">
        <f t="shared" si="289"/>
        <v>7.79</v>
      </c>
      <c r="I1722" s="11">
        <f>IFERROR(F1722/SQRT(F1722^2+U1722), "X")</f>
        <v>2.6706082401135096E-2</v>
      </c>
      <c r="J1722" s="32">
        <f>IFERROR(SQRT((1-I1722^2)/U1722), "X")</f>
        <v>4.5312121791715705E-3</v>
      </c>
      <c r="K1722" s="32">
        <f t="shared" si="290"/>
        <v>220.69149721053833</v>
      </c>
      <c r="L1722" s="8">
        <v>1</v>
      </c>
      <c r="M1722" s="9">
        <v>0</v>
      </c>
      <c r="N1722" s="8">
        <v>0</v>
      </c>
      <c r="O1722" s="9">
        <v>0</v>
      </c>
      <c r="P1722" s="9">
        <v>0</v>
      </c>
      <c r="Q1722" s="9">
        <v>1</v>
      </c>
      <c r="R1722" s="9">
        <v>0</v>
      </c>
      <c r="S1722" s="8">
        <v>48693</v>
      </c>
      <c r="T1722" s="9">
        <v>22</v>
      </c>
      <c r="U1722" s="9">
        <f t="shared" si="291"/>
        <v>48670</v>
      </c>
      <c r="V1722" s="9">
        <f>COUNTIF(B:B,B1722)</f>
        <v>24</v>
      </c>
      <c r="W1722" s="7">
        <v>13.56</v>
      </c>
      <c r="X1722" s="7">
        <f>BM1722-W1722-6</f>
        <v>15.439999999999998</v>
      </c>
      <c r="Y1722" s="9">
        <v>1</v>
      </c>
      <c r="Z1722" s="9">
        <v>0</v>
      </c>
      <c r="AA1722" s="9">
        <v>0</v>
      </c>
      <c r="AB1722" s="9">
        <v>1</v>
      </c>
      <c r="AC1722" s="9">
        <v>0</v>
      </c>
      <c r="AD1722" s="29">
        <v>0</v>
      </c>
      <c r="AE1722" s="9">
        <v>0</v>
      </c>
      <c r="AF1722" s="9">
        <v>0</v>
      </c>
      <c r="AG1722" s="29">
        <v>1</v>
      </c>
      <c r="AH1722" s="9">
        <v>1</v>
      </c>
      <c r="AI1722" s="29">
        <v>0</v>
      </c>
      <c r="AJ1722" s="20">
        <v>1980</v>
      </c>
      <c r="AK1722" s="32">
        <f>(1-$AM1722-$AN1722)/2</f>
        <v>0.11499999999999999</v>
      </c>
      <c r="AL1722" s="32">
        <f>(1-$AM1722-$AN1722)/2</f>
        <v>0.11499999999999999</v>
      </c>
      <c r="AM1722" s="32">
        <f t="shared" si="300"/>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0</v>
      </c>
      <c r="BR1722">
        <v>1</v>
      </c>
      <c r="BS1722">
        <v>0</v>
      </c>
      <c r="BT1722">
        <v>0</v>
      </c>
      <c r="BU1722" s="17">
        <v>0</v>
      </c>
      <c r="BV1722">
        <v>0</v>
      </c>
      <c r="BW1722">
        <v>0</v>
      </c>
      <c r="BX1722">
        <v>0</v>
      </c>
      <c r="BY1722" s="17">
        <v>1</v>
      </c>
      <c r="BZ1722">
        <v>0</v>
      </c>
      <c r="CA1722">
        <v>0</v>
      </c>
      <c r="CB1722">
        <v>0</v>
      </c>
      <c r="CC1722">
        <v>0</v>
      </c>
      <c r="CD1722" s="17">
        <v>1</v>
      </c>
      <c r="CE1722">
        <v>1</v>
      </c>
      <c r="CF1722">
        <v>1</v>
      </c>
      <c r="CG1722">
        <v>0</v>
      </c>
      <c r="CH1722">
        <v>0</v>
      </c>
      <c r="CI1722">
        <v>1</v>
      </c>
      <c r="CJ1722">
        <v>0</v>
      </c>
      <c r="CK1722">
        <v>0</v>
      </c>
      <c r="CL1722">
        <v>1</v>
      </c>
      <c r="CM1722">
        <v>0</v>
      </c>
      <c r="CN1722">
        <v>0</v>
      </c>
      <c r="CO1722">
        <v>1</v>
      </c>
      <c r="CP1722" s="17">
        <v>1</v>
      </c>
      <c r="CQ1722">
        <v>2.4889999999999999</v>
      </c>
      <c r="CR1722">
        <v>9699</v>
      </c>
      <c r="CS1722">
        <v>1</v>
      </c>
      <c r="CT1722">
        <v>0</v>
      </c>
      <c r="CU1722">
        <v>18</v>
      </c>
      <c r="DA1722" s="33" t="s">
        <v>85</v>
      </c>
    </row>
    <row r="1723" spans="1:105" x14ac:dyDescent="0.25">
      <c r="A1723">
        <v>1722</v>
      </c>
      <c r="B1723">
        <v>112</v>
      </c>
      <c r="C1723" s="24" t="s">
        <v>4334</v>
      </c>
      <c r="D1723" s="12">
        <v>8.7799999999999994</v>
      </c>
      <c r="E1723" s="13">
        <v>1.78</v>
      </c>
      <c r="F1723" s="7">
        <f t="shared" si="298"/>
        <v>4.9325842696629207</v>
      </c>
      <c r="G1723" s="7">
        <f t="shared" si="288"/>
        <v>6.9999999999999991</v>
      </c>
      <c r="H1723" s="15">
        <f t="shared" si="289"/>
        <v>10.559999999999999</v>
      </c>
      <c r="I1723" s="11">
        <f>IFERROR(F1723/SQRT(F1723^2+U1723), "X")</f>
        <v>2.2352974081976926E-2</v>
      </c>
      <c r="J1723" s="32">
        <f>IFERROR(SQRT((1-I1723^2)/U1723), "X")</f>
        <v>4.5316963400818836E-3</v>
      </c>
      <c r="K1723" s="32">
        <f t="shared" si="290"/>
        <v>220.66791880012218</v>
      </c>
      <c r="L1723" s="8">
        <v>1</v>
      </c>
      <c r="M1723" s="9">
        <v>0</v>
      </c>
      <c r="N1723" s="8">
        <v>0</v>
      </c>
      <c r="O1723" s="9">
        <v>0</v>
      </c>
      <c r="P1723" s="9">
        <v>0</v>
      </c>
      <c r="Q1723" s="9">
        <v>1</v>
      </c>
      <c r="R1723" s="9">
        <v>0</v>
      </c>
      <c r="S1723" s="8">
        <v>48693</v>
      </c>
      <c r="T1723" s="9">
        <v>22</v>
      </c>
      <c r="U1723" s="9">
        <f t="shared" si="291"/>
        <v>48670</v>
      </c>
      <c r="V1723" s="9">
        <f>COUNTIF(B:B,B1723)</f>
        <v>24</v>
      </c>
      <c r="W1723" s="7">
        <v>13.56</v>
      </c>
      <c r="X1723" s="7">
        <f>BM1723-W1723-6</f>
        <v>15.439999999999998</v>
      </c>
      <c r="Y1723" s="9">
        <v>1</v>
      </c>
      <c r="Z1723" s="9">
        <v>0</v>
      </c>
      <c r="AA1723" s="9">
        <v>0</v>
      </c>
      <c r="AB1723" s="9">
        <v>1</v>
      </c>
      <c r="AC1723" s="9">
        <v>0</v>
      </c>
      <c r="AD1723" s="29">
        <v>0</v>
      </c>
      <c r="AE1723" s="9">
        <v>0</v>
      </c>
      <c r="AF1723" s="9">
        <v>0</v>
      </c>
      <c r="AG1723" s="29">
        <v>1</v>
      </c>
      <c r="AH1723" s="9">
        <v>1</v>
      </c>
      <c r="AI1723" s="29">
        <v>0</v>
      </c>
      <c r="AJ1723" s="20">
        <v>1980</v>
      </c>
      <c r="AK1723" s="32">
        <f>(1-$AM1723-$AN1723)/2</f>
        <v>0.11499999999999999</v>
      </c>
      <c r="AL1723" s="32">
        <f>(1-$AM1723-$AN1723)/2</f>
        <v>0.11499999999999999</v>
      </c>
      <c r="AM1723" s="32">
        <f t="shared" si="300"/>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0</v>
      </c>
      <c r="BR1723">
        <v>1</v>
      </c>
      <c r="BS1723">
        <v>0</v>
      </c>
      <c r="BT1723">
        <v>0</v>
      </c>
      <c r="BU1723" s="17">
        <v>0</v>
      </c>
      <c r="BV1723">
        <v>0</v>
      </c>
      <c r="BW1723">
        <v>0</v>
      </c>
      <c r="BX1723">
        <v>0</v>
      </c>
      <c r="BY1723" s="17">
        <v>1</v>
      </c>
      <c r="BZ1723">
        <v>0</v>
      </c>
      <c r="CA1723">
        <v>0</v>
      </c>
      <c r="CB1723">
        <v>0</v>
      </c>
      <c r="CC1723">
        <v>0</v>
      </c>
      <c r="CD1723" s="17">
        <v>1</v>
      </c>
      <c r="CE1723">
        <v>1</v>
      </c>
      <c r="CF1723">
        <v>1</v>
      </c>
      <c r="CG1723">
        <v>0</v>
      </c>
      <c r="CH1723">
        <v>0</v>
      </c>
      <c r="CI1723">
        <v>1</v>
      </c>
      <c r="CJ1723">
        <v>0</v>
      </c>
      <c r="CK1723">
        <v>0</v>
      </c>
      <c r="CL1723">
        <v>1</v>
      </c>
      <c r="CM1723">
        <v>0</v>
      </c>
      <c r="CN1723">
        <v>0</v>
      </c>
      <c r="CO1723">
        <v>1</v>
      </c>
      <c r="CP1723" s="17">
        <v>1</v>
      </c>
      <c r="CQ1723">
        <v>2.4889999999999999</v>
      </c>
      <c r="CR1723">
        <v>9699</v>
      </c>
      <c r="CS1723">
        <v>1</v>
      </c>
      <c r="CT1723">
        <v>0</v>
      </c>
      <c r="CU1723">
        <v>18</v>
      </c>
      <c r="DA1723" s="33" t="s">
        <v>85</v>
      </c>
    </row>
    <row r="1724" spans="1:105" x14ac:dyDescent="0.25">
      <c r="A1724">
        <v>1723</v>
      </c>
      <c r="B1724">
        <v>113</v>
      </c>
      <c r="C1724" s="24" t="s">
        <v>4339</v>
      </c>
      <c r="D1724" s="12">
        <v>7.3</v>
      </c>
      <c r="E1724" s="13">
        <v>0.05</v>
      </c>
      <c r="F1724" s="7">
        <f t="shared" si="298"/>
        <v>146</v>
      </c>
      <c r="G1724" s="7">
        <f t="shared" si="288"/>
        <v>7.25</v>
      </c>
      <c r="H1724" s="15">
        <f t="shared" si="289"/>
        <v>7.35</v>
      </c>
      <c r="I1724" s="11">
        <f>IFERROR(F1724/SQRT(F1724^2+U1724), "X")</f>
        <v>0.18377549223456921</v>
      </c>
      <c r="J1724" s="32">
        <f>IFERROR(SQRT((1-I1724^2)/U1724), "X")</f>
        <v>1.2587362481819809E-3</v>
      </c>
      <c r="K1724" s="32">
        <f t="shared" si="290"/>
        <v>794.44760683131267</v>
      </c>
      <c r="L1724" s="8">
        <v>0</v>
      </c>
      <c r="M1724" s="9">
        <v>1</v>
      </c>
      <c r="N1724" s="8">
        <v>0</v>
      </c>
      <c r="O1724" s="9">
        <v>0</v>
      </c>
      <c r="P1724" s="9">
        <v>0</v>
      </c>
      <c r="Q1724" s="9">
        <v>1</v>
      </c>
      <c r="R1724" s="9">
        <v>0</v>
      </c>
      <c r="S1724" s="8">
        <v>609852</v>
      </c>
      <c r="T1724" s="9">
        <v>20</v>
      </c>
      <c r="U1724" s="9">
        <f t="shared" si="291"/>
        <v>609831</v>
      </c>
      <c r="V1724" s="9">
        <f>COUNTIF(B:B,B1724)</f>
        <v>8</v>
      </c>
      <c r="W1724" s="7">
        <v>9.5</v>
      </c>
      <c r="X1724" s="7">
        <f>BM1724-W1724-6</f>
        <v>29</v>
      </c>
      <c r="Y1724" s="9">
        <v>1</v>
      </c>
      <c r="Z1724" s="9">
        <v>0</v>
      </c>
      <c r="AA1724" s="9">
        <v>0</v>
      </c>
      <c r="AB1724" s="9">
        <v>1</v>
      </c>
      <c r="AC1724" s="9">
        <v>0</v>
      </c>
      <c r="AD1724" s="29">
        <v>0</v>
      </c>
      <c r="AE1724" s="9">
        <v>0</v>
      </c>
      <c r="AF1724" s="9">
        <v>0</v>
      </c>
      <c r="AG1724" s="29">
        <v>1</v>
      </c>
      <c r="AH1724" s="9">
        <v>0</v>
      </c>
      <c r="AI1724" s="29">
        <v>1</v>
      </c>
      <c r="AJ1724" s="20">
        <v>1970</v>
      </c>
      <c r="AK1724" s="32">
        <f>(1-$AM1724-$AN1724)/2</f>
        <v>0.11499999999999999</v>
      </c>
      <c r="AL1724" s="32">
        <f>(1-$AM1724-$AN1724)/2</f>
        <v>0.11499999999999999</v>
      </c>
      <c r="AM1724" s="32">
        <f t="shared" si="300"/>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0</v>
      </c>
      <c r="BR1724">
        <v>1</v>
      </c>
      <c r="BS1724">
        <v>0</v>
      </c>
      <c r="BT1724">
        <v>0</v>
      </c>
      <c r="BU1724" s="17">
        <v>0</v>
      </c>
      <c r="BV1724">
        <v>0</v>
      </c>
      <c r="BW1724">
        <v>0</v>
      </c>
      <c r="BX1724">
        <v>0</v>
      </c>
      <c r="BY1724" s="17">
        <v>1</v>
      </c>
      <c r="BZ1724">
        <v>0</v>
      </c>
      <c r="CA1724">
        <v>0</v>
      </c>
      <c r="CB1724">
        <v>0</v>
      </c>
      <c r="CC1724">
        <v>0</v>
      </c>
      <c r="CD1724">
        <v>1</v>
      </c>
      <c r="CE1724">
        <v>0</v>
      </c>
      <c r="CF1724">
        <v>0</v>
      </c>
      <c r="CG1724">
        <v>0</v>
      </c>
      <c r="CH1724">
        <v>0</v>
      </c>
      <c r="CI1724">
        <v>0</v>
      </c>
      <c r="CJ1724">
        <v>0</v>
      </c>
      <c r="CK1724">
        <v>0</v>
      </c>
      <c r="CL1724">
        <v>0</v>
      </c>
      <c r="CM1724">
        <v>0</v>
      </c>
      <c r="CN1724">
        <v>0</v>
      </c>
      <c r="CO1724">
        <v>1</v>
      </c>
      <c r="CP1724" s="17">
        <v>1</v>
      </c>
      <c r="CQ1724">
        <v>3.879</v>
      </c>
      <c r="CR1724">
        <v>264</v>
      </c>
      <c r="CS1724">
        <v>1</v>
      </c>
      <c r="CT1724">
        <v>0</v>
      </c>
      <c r="CU1724">
        <v>35</v>
      </c>
      <c r="DA1724" s="33" t="s">
        <v>85</v>
      </c>
    </row>
    <row r="1725" spans="1:105" x14ac:dyDescent="0.25">
      <c r="A1725">
        <v>1724</v>
      </c>
      <c r="B1725">
        <v>113</v>
      </c>
      <c r="C1725" s="24" t="s">
        <v>4339</v>
      </c>
      <c r="D1725" s="12">
        <v>7.3</v>
      </c>
      <c r="E1725" s="13">
        <v>0.05</v>
      </c>
      <c r="F1725" s="7">
        <f t="shared" si="298"/>
        <v>146</v>
      </c>
      <c r="G1725" s="7">
        <f t="shared" si="288"/>
        <v>7.25</v>
      </c>
      <c r="H1725" s="15">
        <f t="shared" si="289"/>
        <v>7.35</v>
      </c>
      <c r="I1725" s="11">
        <f>IFERROR(F1725/SQRT(F1725^2+U1725), "X")</f>
        <v>0.18377549223456921</v>
      </c>
      <c r="J1725" s="32">
        <f>IFERROR(SQRT((1-I1725^2)/U1725), "X")</f>
        <v>1.2587362481819809E-3</v>
      </c>
      <c r="K1725" s="32">
        <f t="shared" si="290"/>
        <v>794.44760683131267</v>
      </c>
      <c r="L1725" s="8">
        <v>0</v>
      </c>
      <c r="M1725" s="9">
        <v>1</v>
      </c>
      <c r="N1725" s="8">
        <v>0</v>
      </c>
      <c r="O1725" s="9">
        <v>0</v>
      </c>
      <c r="P1725" s="9">
        <v>0</v>
      </c>
      <c r="Q1725" s="9">
        <v>1</v>
      </c>
      <c r="R1725" s="9">
        <v>0</v>
      </c>
      <c r="S1725" s="8">
        <v>609852</v>
      </c>
      <c r="T1725" s="9">
        <v>20</v>
      </c>
      <c r="U1725" s="9">
        <f t="shared" si="291"/>
        <v>609831</v>
      </c>
      <c r="V1725" s="9">
        <f>COUNTIF(B:B,B1725)</f>
        <v>8</v>
      </c>
      <c r="W1725" s="7">
        <v>9.5</v>
      </c>
      <c r="X1725" s="7">
        <f>BM1725-W1725-6</f>
        <v>29</v>
      </c>
      <c r="Y1725" s="9">
        <v>1</v>
      </c>
      <c r="Z1725" s="9">
        <v>0</v>
      </c>
      <c r="AA1725" s="9">
        <v>0</v>
      </c>
      <c r="AB1725" s="9">
        <v>1</v>
      </c>
      <c r="AC1725" s="9">
        <v>0</v>
      </c>
      <c r="AD1725" s="29">
        <v>0</v>
      </c>
      <c r="AE1725" s="9">
        <v>0</v>
      </c>
      <c r="AF1725" s="9">
        <v>0</v>
      </c>
      <c r="AG1725" s="29">
        <v>1</v>
      </c>
      <c r="AH1725" s="9">
        <v>0</v>
      </c>
      <c r="AI1725" s="29">
        <v>1</v>
      </c>
      <c r="AJ1725" s="20">
        <v>1970</v>
      </c>
      <c r="AK1725" s="32">
        <f>(1-$AM1725-$AN1725)/2</f>
        <v>0.11499999999999999</v>
      </c>
      <c r="AL1725" s="32">
        <f>(1-$AM1725-$AN1725)/2</f>
        <v>0.11499999999999999</v>
      </c>
      <c r="AM1725" s="32">
        <f t="shared" si="300"/>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0</v>
      </c>
      <c r="BR1725">
        <v>1</v>
      </c>
      <c r="BS1725">
        <v>0</v>
      </c>
      <c r="BT1725">
        <v>0</v>
      </c>
      <c r="BU1725" s="17">
        <v>0</v>
      </c>
      <c r="BV1725">
        <v>0</v>
      </c>
      <c r="BW1725">
        <v>0</v>
      </c>
      <c r="BX1725">
        <v>0</v>
      </c>
      <c r="BY1725" s="17">
        <v>1</v>
      </c>
      <c r="BZ1725">
        <v>0</v>
      </c>
      <c r="CA1725">
        <v>0</v>
      </c>
      <c r="CB1725">
        <v>0</v>
      </c>
      <c r="CC1725">
        <v>0</v>
      </c>
      <c r="CD1725">
        <v>1</v>
      </c>
      <c r="CE1725">
        <v>0</v>
      </c>
      <c r="CF1725">
        <v>0</v>
      </c>
      <c r="CG1725">
        <v>0</v>
      </c>
      <c r="CH1725">
        <v>0</v>
      </c>
      <c r="CI1725">
        <v>0</v>
      </c>
      <c r="CJ1725">
        <v>0</v>
      </c>
      <c r="CK1725">
        <v>0</v>
      </c>
      <c r="CL1725">
        <v>0</v>
      </c>
      <c r="CM1725">
        <v>0</v>
      </c>
      <c r="CN1725">
        <v>0</v>
      </c>
      <c r="CO1725">
        <v>1</v>
      </c>
      <c r="CP1725" s="17">
        <v>1</v>
      </c>
      <c r="CQ1725">
        <v>3.879</v>
      </c>
      <c r="CR1725">
        <v>264</v>
      </c>
      <c r="CS1725">
        <v>1</v>
      </c>
      <c r="CT1725">
        <v>0</v>
      </c>
      <c r="CU1725">
        <v>35</v>
      </c>
      <c r="DA1725" s="33" t="s">
        <v>85</v>
      </c>
    </row>
    <row r="1726" spans="1:105" x14ac:dyDescent="0.25">
      <c r="A1726">
        <v>1725</v>
      </c>
      <c r="B1726">
        <v>113</v>
      </c>
      <c r="C1726" s="24" t="s">
        <v>4339</v>
      </c>
      <c r="D1726" s="12">
        <v>6.3</v>
      </c>
      <c r="E1726" s="13">
        <v>0.04</v>
      </c>
      <c r="F1726" s="7">
        <f t="shared" ref="F1726:F1743" si="301">D1726/E1726</f>
        <v>157.5</v>
      </c>
      <c r="G1726" s="7">
        <f t="shared" si="288"/>
        <v>6.26</v>
      </c>
      <c r="H1726" s="15">
        <f t="shared" si="289"/>
        <v>6.34</v>
      </c>
      <c r="I1726" s="11">
        <f>IFERROR(F1726/SQRT(F1726^2+U1726), "X")</f>
        <v>0.10640023712619714</v>
      </c>
      <c r="J1726" s="32">
        <f>IFERROR(SQRT((1-I1726^2)/U1726), "X")</f>
        <v>6.75557061118712E-4</v>
      </c>
      <c r="K1726" s="32">
        <f t="shared" si="290"/>
        <v>1480.2598589436923</v>
      </c>
      <c r="L1726" s="8">
        <v>0</v>
      </c>
      <c r="M1726" s="9">
        <v>1</v>
      </c>
      <c r="N1726" s="8">
        <v>0</v>
      </c>
      <c r="O1726" s="9">
        <v>0</v>
      </c>
      <c r="P1726" s="9">
        <v>0</v>
      </c>
      <c r="Q1726" s="9">
        <v>1</v>
      </c>
      <c r="R1726" s="9">
        <v>0</v>
      </c>
      <c r="S1726" s="8">
        <v>2166387</v>
      </c>
      <c r="T1726" s="9">
        <v>23</v>
      </c>
      <c r="U1726" s="9">
        <f t="shared" si="291"/>
        <v>2166363</v>
      </c>
      <c r="V1726" s="9">
        <f>COUNTIF(B:B,B1726)</f>
        <v>8</v>
      </c>
      <c r="W1726" s="7">
        <v>9.5</v>
      </c>
      <c r="X1726" s="7">
        <f>BM1726-W1726-6</f>
        <v>24</v>
      </c>
      <c r="Y1726" s="9">
        <v>1</v>
      </c>
      <c r="Z1726" s="9">
        <v>0</v>
      </c>
      <c r="AA1726" s="9">
        <v>0</v>
      </c>
      <c r="AB1726" s="9">
        <v>1</v>
      </c>
      <c r="AC1726" s="9">
        <v>0</v>
      </c>
      <c r="AD1726" s="29">
        <v>0</v>
      </c>
      <c r="AE1726" s="9">
        <v>0</v>
      </c>
      <c r="AF1726" s="9">
        <v>0</v>
      </c>
      <c r="AG1726" s="29">
        <v>1</v>
      </c>
      <c r="AH1726" s="9">
        <v>0</v>
      </c>
      <c r="AI1726" s="29">
        <v>1</v>
      </c>
      <c r="AJ1726" s="20">
        <v>1970</v>
      </c>
      <c r="AK1726" s="32">
        <f>(1-$AM1726-$AN1726)/2</f>
        <v>0.11499999999999999</v>
      </c>
      <c r="AL1726" s="32">
        <f>(1-$AM1726-$AN1726)/2</f>
        <v>0.11499999999999999</v>
      </c>
      <c r="AM1726" s="32">
        <f t="shared" si="300"/>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0</v>
      </c>
      <c r="BR1726">
        <v>1</v>
      </c>
      <c r="BS1726">
        <v>0</v>
      </c>
      <c r="BT1726">
        <v>0</v>
      </c>
      <c r="BU1726" s="17">
        <v>0</v>
      </c>
      <c r="BV1726">
        <v>0</v>
      </c>
      <c r="BW1726">
        <v>0</v>
      </c>
      <c r="BX1726">
        <v>0</v>
      </c>
      <c r="BY1726" s="17">
        <v>1</v>
      </c>
      <c r="BZ1726">
        <v>0</v>
      </c>
      <c r="CA1726">
        <v>0</v>
      </c>
      <c r="CB1726">
        <v>0</v>
      </c>
      <c r="CC1726">
        <v>0</v>
      </c>
      <c r="CD1726">
        <v>1</v>
      </c>
      <c r="CE1726">
        <v>1</v>
      </c>
      <c r="CF1726">
        <v>1</v>
      </c>
      <c r="CG1726">
        <v>0</v>
      </c>
      <c r="CH1726">
        <v>0</v>
      </c>
      <c r="CI1726">
        <v>0</v>
      </c>
      <c r="CJ1726">
        <v>0</v>
      </c>
      <c r="CK1726">
        <v>0</v>
      </c>
      <c r="CL1726">
        <v>0</v>
      </c>
      <c r="CM1726">
        <v>0</v>
      </c>
      <c r="CN1726">
        <v>0</v>
      </c>
      <c r="CO1726">
        <v>1</v>
      </c>
      <c r="CP1726" s="17">
        <v>1</v>
      </c>
      <c r="CQ1726">
        <v>3.879</v>
      </c>
      <c r="CR1726">
        <v>264</v>
      </c>
      <c r="CS1726">
        <v>1</v>
      </c>
      <c r="CT1726">
        <v>0</v>
      </c>
      <c r="CU1726">
        <v>35</v>
      </c>
      <c r="DA1726" s="33" t="s">
        <v>85</v>
      </c>
    </row>
    <row r="1727" spans="1:105" x14ac:dyDescent="0.25">
      <c r="A1727">
        <v>1726</v>
      </c>
      <c r="B1727">
        <v>113</v>
      </c>
      <c r="C1727" s="24" t="s">
        <v>4339</v>
      </c>
      <c r="D1727" s="12">
        <v>6.3</v>
      </c>
      <c r="E1727" s="13">
        <v>0.04</v>
      </c>
      <c r="F1727" s="7">
        <f t="shared" si="301"/>
        <v>157.5</v>
      </c>
      <c r="G1727" s="7">
        <f t="shared" ref="G1727:G1755" si="302">D1727-E1727</f>
        <v>6.26</v>
      </c>
      <c r="H1727" s="15">
        <f t="shared" ref="H1727:H1755" si="303">D1727+E1727</f>
        <v>6.34</v>
      </c>
      <c r="I1727" s="11">
        <f>IFERROR(F1727/SQRT(F1727^2+U1727), "X")</f>
        <v>0.10640023712619714</v>
      </c>
      <c r="J1727" s="32">
        <f>IFERROR(SQRT((1-I1727^2)/U1727), "X")</f>
        <v>6.75557061118712E-4</v>
      </c>
      <c r="K1727" s="32">
        <f t="shared" ref="K1727:K1755" si="304">IFERROR(1/J1727, "X")</f>
        <v>1480.2598589436923</v>
      </c>
      <c r="L1727" s="8">
        <v>0</v>
      </c>
      <c r="M1727" s="9">
        <v>1</v>
      </c>
      <c r="N1727" s="8">
        <v>0</v>
      </c>
      <c r="O1727" s="9">
        <v>0</v>
      </c>
      <c r="P1727" s="9">
        <v>0</v>
      </c>
      <c r="Q1727" s="9">
        <v>1</v>
      </c>
      <c r="R1727" s="9">
        <v>0</v>
      </c>
      <c r="S1727" s="8">
        <v>2166387</v>
      </c>
      <c r="T1727" s="9">
        <v>23</v>
      </c>
      <c r="U1727" s="9">
        <f t="shared" ref="U1727:U1755" si="305">S1727-T1727-1</f>
        <v>2166363</v>
      </c>
      <c r="V1727" s="9">
        <f>COUNTIF(B:B,B1727)</f>
        <v>8</v>
      </c>
      <c r="W1727" s="7">
        <v>9.5</v>
      </c>
      <c r="X1727" s="7">
        <f>BM1727-W1727-6</f>
        <v>24</v>
      </c>
      <c r="Y1727" s="9">
        <v>1</v>
      </c>
      <c r="Z1727" s="9">
        <v>0</v>
      </c>
      <c r="AA1727" s="9">
        <v>0</v>
      </c>
      <c r="AB1727" s="9">
        <v>1</v>
      </c>
      <c r="AC1727" s="9">
        <v>0</v>
      </c>
      <c r="AD1727" s="29">
        <v>0</v>
      </c>
      <c r="AE1727" s="9">
        <v>0</v>
      </c>
      <c r="AF1727" s="9">
        <v>0</v>
      </c>
      <c r="AG1727" s="29">
        <v>1</v>
      </c>
      <c r="AH1727" s="9">
        <v>0</v>
      </c>
      <c r="AI1727" s="29">
        <v>1</v>
      </c>
      <c r="AJ1727" s="20">
        <v>1970</v>
      </c>
      <c r="AK1727" s="32">
        <f>(1-$AM1727-$AN1727)/2</f>
        <v>0.11499999999999999</v>
      </c>
      <c r="AL1727" s="32">
        <f>(1-$AM1727-$AN1727)/2</f>
        <v>0.11499999999999999</v>
      </c>
      <c r="AM1727" s="32">
        <f t="shared" si="300"/>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0</v>
      </c>
      <c r="BR1727">
        <v>1</v>
      </c>
      <c r="BS1727">
        <v>0</v>
      </c>
      <c r="BT1727">
        <v>0</v>
      </c>
      <c r="BU1727" s="17">
        <v>0</v>
      </c>
      <c r="BV1727">
        <v>0</v>
      </c>
      <c r="BW1727">
        <v>0</v>
      </c>
      <c r="BX1727">
        <v>0</v>
      </c>
      <c r="BY1727" s="17">
        <v>1</v>
      </c>
      <c r="BZ1727">
        <v>0</v>
      </c>
      <c r="CA1727">
        <v>0</v>
      </c>
      <c r="CB1727">
        <v>0</v>
      </c>
      <c r="CC1727">
        <v>0</v>
      </c>
      <c r="CD1727">
        <v>1</v>
      </c>
      <c r="CE1727">
        <v>1</v>
      </c>
      <c r="CF1727">
        <v>1</v>
      </c>
      <c r="CG1727">
        <v>0</v>
      </c>
      <c r="CH1727">
        <v>0</v>
      </c>
      <c r="CI1727">
        <v>0</v>
      </c>
      <c r="CJ1727">
        <v>0</v>
      </c>
      <c r="CK1727">
        <v>0</v>
      </c>
      <c r="CL1727">
        <v>0</v>
      </c>
      <c r="CM1727">
        <v>0</v>
      </c>
      <c r="CN1727">
        <v>0</v>
      </c>
      <c r="CO1727">
        <v>1</v>
      </c>
      <c r="CP1727" s="17">
        <v>1</v>
      </c>
      <c r="CQ1727">
        <v>3.879</v>
      </c>
      <c r="CR1727">
        <v>264</v>
      </c>
      <c r="CS1727">
        <v>1</v>
      </c>
      <c r="CT1727">
        <v>0</v>
      </c>
      <c r="CU1727">
        <v>35</v>
      </c>
      <c r="DA1727" s="33" t="s">
        <v>85</v>
      </c>
    </row>
    <row r="1728" spans="1:105" x14ac:dyDescent="0.25">
      <c r="A1728">
        <v>1727</v>
      </c>
      <c r="B1728">
        <v>113</v>
      </c>
      <c r="C1728" s="24" t="s">
        <v>4339</v>
      </c>
      <c r="D1728" s="12">
        <v>6.8</v>
      </c>
      <c r="E1728" s="13">
        <v>0.03</v>
      </c>
      <c r="F1728" s="7">
        <f t="shared" si="301"/>
        <v>226.66666666666666</v>
      </c>
      <c r="G1728" s="7">
        <f t="shared" si="302"/>
        <v>6.77</v>
      </c>
      <c r="H1728" s="15">
        <f t="shared" si="303"/>
        <v>6.83</v>
      </c>
      <c r="I1728" s="11">
        <f>IFERROR(F1728/SQRT(F1728^2+U1728), "X")</f>
        <v>0.11733876834915015</v>
      </c>
      <c r="J1728" s="32">
        <f>IFERROR(SQRT((1-I1728^2)/U1728), "X")</f>
        <v>5.1767103683448602E-4</v>
      </c>
      <c r="K1728" s="32">
        <f t="shared" si="304"/>
        <v>1931.7287019086759</v>
      </c>
      <c r="L1728" s="8">
        <v>0</v>
      </c>
      <c r="M1728" s="9">
        <v>1</v>
      </c>
      <c r="N1728" s="8">
        <v>0</v>
      </c>
      <c r="O1728" s="9">
        <v>0</v>
      </c>
      <c r="P1728" s="9">
        <v>0</v>
      </c>
      <c r="Q1728" s="9">
        <v>1</v>
      </c>
      <c r="R1728" s="9">
        <v>0</v>
      </c>
      <c r="S1728" s="8">
        <v>3680223</v>
      </c>
      <c r="T1728" s="9">
        <v>24</v>
      </c>
      <c r="U1728" s="9">
        <f t="shared" si="305"/>
        <v>3680198</v>
      </c>
      <c r="V1728" s="9">
        <f>COUNTIF(B:B,B1728)</f>
        <v>8</v>
      </c>
      <c r="W1728" s="7">
        <v>9.5</v>
      </c>
      <c r="X1728" s="7">
        <f>BM1728-W1728-6</f>
        <v>24</v>
      </c>
      <c r="Y1728" s="9">
        <v>1</v>
      </c>
      <c r="Z1728" s="9">
        <v>0</v>
      </c>
      <c r="AA1728" s="9">
        <v>0</v>
      </c>
      <c r="AB1728" s="9">
        <v>1</v>
      </c>
      <c r="AC1728" s="9">
        <v>0</v>
      </c>
      <c r="AD1728" s="29">
        <v>0</v>
      </c>
      <c r="AE1728" s="9">
        <v>0</v>
      </c>
      <c r="AF1728" s="9">
        <v>0</v>
      </c>
      <c r="AG1728" s="29">
        <v>1</v>
      </c>
      <c r="AH1728" s="9">
        <v>0</v>
      </c>
      <c r="AI1728" s="29">
        <v>1</v>
      </c>
      <c r="AJ1728" s="20">
        <v>1970</v>
      </c>
      <c r="AK1728" s="32">
        <f>(1-$AM1728-$AN1728)/2</f>
        <v>0.11499999999999999</v>
      </c>
      <c r="AL1728" s="32">
        <f>(1-$AM1728-$AN1728)/2</f>
        <v>0.11499999999999999</v>
      </c>
      <c r="AM1728" s="32">
        <f t="shared" si="300"/>
        <v>0.53</v>
      </c>
      <c r="AN1728" s="42">
        <v>0.24</v>
      </c>
      <c r="AO1728" s="41" t="s">
        <v>98</v>
      </c>
      <c r="AP1728" s="17" t="s">
        <v>98</v>
      </c>
      <c r="AQ1728">
        <v>0.58799999999999997</v>
      </c>
      <c r="AR1728" s="39">
        <f t="shared" ref="AR1728:AR1731" si="306">1-AQ1728</f>
        <v>0.41200000000000003</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0</v>
      </c>
      <c r="BR1728">
        <v>1</v>
      </c>
      <c r="BS1728">
        <v>0</v>
      </c>
      <c r="BT1728">
        <v>0</v>
      </c>
      <c r="BU1728" s="17">
        <v>0</v>
      </c>
      <c r="BV1728">
        <v>0</v>
      </c>
      <c r="BW1728">
        <v>0</v>
      </c>
      <c r="BX1728">
        <v>0</v>
      </c>
      <c r="BY1728" s="17">
        <v>1</v>
      </c>
      <c r="BZ1728">
        <v>0</v>
      </c>
      <c r="CA1728">
        <v>0</v>
      </c>
      <c r="CB1728">
        <v>0</v>
      </c>
      <c r="CC1728">
        <v>0</v>
      </c>
      <c r="CD1728">
        <v>1</v>
      </c>
      <c r="CE1728">
        <v>1</v>
      </c>
      <c r="CF1728">
        <v>1</v>
      </c>
      <c r="CG1728">
        <v>0</v>
      </c>
      <c r="CH1728">
        <v>0</v>
      </c>
      <c r="CI1728">
        <v>0</v>
      </c>
      <c r="CJ1728">
        <v>0</v>
      </c>
      <c r="CK1728">
        <v>1</v>
      </c>
      <c r="CL1728">
        <v>0</v>
      </c>
      <c r="CM1728">
        <v>0</v>
      </c>
      <c r="CN1728">
        <v>0</v>
      </c>
      <c r="CO1728">
        <v>1</v>
      </c>
      <c r="CP1728" s="17">
        <v>1</v>
      </c>
      <c r="CQ1728">
        <v>3.879</v>
      </c>
      <c r="CR1728">
        <v>264</v>
      </c>
      <c r="CS1728">
        <v>1</v>
      </c>
      <c r="CT1728">
        <v>0</v>
      </c>
      <c r="CU1728">
        <v>35</v>
      </c>
      <c r="DA1728" s="33" t="s">
        <v>85</v>
      </c>
    </row>
    <row r="1729" spans="1:105" x14ac:dyDescent="0.25">
      <c r="A1729">
        <v>1728</v>
      </c>
      <c r="B1729">
        <v>113</v>
      </c>
      <c r="C1729" s="24" t="s">
        <v>4339</v>
      </c>
      <c r="D1729" s="12">
        <v>6.8</v>
      </c>
      <c r="E1729" s="13">
        <v>0.03</v>
      </c>
      <c r="F1729" s="7">
        <f t="shared" si="301"/>
        <v>226.66666666666666</v>
      </c>
      <c r="G1729" s="7">
        <f t="shared" si="302"/>
        <v>6.77</v>
      </c>
      <c r="H1729" s="15">
        <f t="shared" si="303"/>
        <v>6.83</v>
      </c>
      <c r="I1729" s="11">
        <f>IFERROR(F1729/SQRT(F1729^2+U1729), "X")</f>
        <v>0.11733876834915015</v>
      </c>
      <c r="J1729" s="32">
        <f>IFERROR(SQRT((1-I1729^2)/U1729), "X")</f>
        <v>5.1767103683448602E-4</v>
      </c>
      <c r="K1729" s="32">
        <f t="shared" si="304"/>
        <v>1931.7287019086759</v>
      </c>
      <c r="L1729" s="8">
        <v>0</v>
      </c>
      <c r="M1729" s="9">
        <v>1</v>
      </c>
      <c r="N1729" s="8">
        <v>0</v>
      </c>
      <c r="O1729" s="9">
        <v>0</v>
      </c>
      <c r="P1729" s="9">
        <v>0</v>
      </c>
      <c r="Q1729" s="9">
        <v>1</v>
      </c>
      <c r="R1729" s="9">
        <v>0</v>
      </c>
      <c r="S1729" s="8">
        <v>3680223</v>
      </c>
      <c r="T1729" s="9">
        <v>24</v>
      </c>
      <c r="U1729" s="9">
        <f t="shared" si="305"/>
        <v>3680198</v>
      </c>
      <c r="V1729" s="9">
        <f>COUNTIF(B:B,B1729)</f>
        <v>8</v>
      </c>
      <c r="W1729" s="7">
        <v>9.5</v>
      </c>
      <c r="X1729" s="7">
        <f>BM1729-W1729-6</f>
        <v>24</v>
      </c>
      <c r="Y1729" s="9">
        <v>1</v>
      </c>
      <c r="Z1729" s="9">
        <v>0</v>
      </c>
      <c r="AA1729" s="9">
        <v>0</v>
      </c>
      <c r="AB1729" s="9">
        <v>1</v>
      </c>
      <c r="AC1729" s="9">
        <v>0</v>
      </c>
      <c r="AD1729" s="29">
        <v>0</v>
      </c>
      <c r="AE1729" s="9">
        <v>0</v>
      </c>
      <c r="AF1729" s="9">
        <v>0</v>
      </c>
      <c r="AG1729" s="29">
        <v>1</v>
      </c>
      <c r="AH1729" s="9">
        <v>0</v>
      </c>
      <c r="AI1729" s="29">
        <v>1</v>
      </c>
      <c r="AJ1729" s="20">
        <v>1970</v>
      </c>
      <c r="AK1729" s="32">
        <f>(1-$AM1729-$AN1729)/2</f>
        <v>0.11499999999999999</v>
      </c>
      <c r="AL1729" s="32">
        <f>(1-$AM1729-$AN1729)/2</f>
        <v>0.11499999999999999</v>
      </c>
      <c r="AM1729" s="32">
        <f t="shared" si="300"/>
        <v>0.53</v>
      </c>
      <c r="AN1729" s="42">
        <v>0.24</v>
      </c>
      <c r="AO1729" s="41" t="s">
        <v>98</v>
      </c>
      <c r="AP1729" s="17" t="s">
        <v>98</v>
      </c>
      <c r="AQ1729">
        <v>0.58799999999999997</v>
      </c>
      <c r="AR1729" s="39">
        <f t="shared" si="306"/>
        <v>0.41200000000000003</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0</v>
      </c>
      <c r="BR1729">
        <v>1</v>
      </c>
      <c r="BS1729">
        <v>0</v>
      </c>
      <c r="BT1729">
        <v>0</v>
      </c>
      <c r="BU1729" s="17">
        <v>0</v>
      </c>
      <c r="BV1729">
        <v>0</v>
      </c>
      <c r="BW1729">
        <v>0</v>
      </c>
      <c r="BX1729">
        <v>0</v>
      </c>
      <c r="BY1729" s="17">
        <v>1</v>
      </c>
      <c r="BZ1729">
        <v>0</v>
      </c>
      <c r="CA1729">
        <v>0</v>
      </c>
      <c r="CB1729">
        <v>0</v>
      </c>
      <c r="CC1729">
        <v>0</v>
      </c>
      <c r="CD1729">
        <v>1</v>
      </c>
      <c r="CE1729">
        <v>1</v>
      </c>
      <c r="CF1729">
        <v>1</v>
      </c>
      <c r="CG1729">
        <v>0</v>
      </c>
      <c r="CH1729">
        <v>0</v>
      </c>
      <c r="CI1729">
        <v>0</v>
      </c>
      <c r="CJ1729">
        <v>0</v>
      </c>
      <c r="CK1729">
        <v>1</v>
      </c>
      <c r="CL1729">
        <v>0</v>
      </c>
      <c r="CM1729">
        <v>0</v>
      </c>
      <c r="CN1729">
        <v>0</v>
      </c>
      <c r="CO1729">
        <v>1</v>
      </c>
      <c r="CP1729" s="17">
        <v>1</v>
      </c>
      <c r="CQ1729">
        <v>3.879</v>
      </c>
      <c r="CR1729">
        <v>264</v>
      </c>
      <c r="CS1729">
        <v>1</v>
      </c>
      <c r="CT1729">
        <v>0</v>
      </c>
      <c r="CU1729">
        <v>35</v>
      </c>
      <c r="DA1729" s="33" t="s">
        <v>85</v>
      </c>
    </row>
    <row r="1730" spans="1:105" x14ac:dyDescent="0.25">
      <c r="A1730">
        <v>1729</v>
      </c>
      <c r="B1730">
        <v>113</v>
      </c>
      <c r="C1730" s="24" t="s">
        <v>4339</v>
      </c>
      <c r="D1730" s="12">
        <v>6.7</v>
      </c>
      <c r="E1730" s="13">
        <v>0.04</v>
      </c>
      <c r="F1730" s="7">
        <f t="shared" si="301"/>
        <v>167.5</v>
      </c>
      <c r="G1730" s="7">
        <f t="shared" si="302"/>
        <v>6.66</v>
      </c>
      <c r="H1730" s="15">
        <f t="shared" si="303"/>
        <v>6.74</v>
      </c>
      <c r="I1730" s="11">
        <f>IFERROR(F1730/SQRT(F1730^2+U1730), "X")</f>
        <v>0.10399578596577695</v>
      </c>
      <c r="J1730" s="32">
        <f>IFERROR(SQRT((1-I1730^2)/U1730), "X")</f>
        <v>6.2087036397478774E-4</v>
      </c>
      <c r="K1730" s="32">
        <f t="shared" si="304"/>
        <v>1610.6421855893382</v>
      </c>
      <c r="L1730" s="8">
        <v>0</v>
      </c>
      <c r="M1730" s="9">
        <v>1</v>
      </c>
      <c r="N1730" s="8">
        <v>0</v>
      </c>
      <c r="O1730" s="9">
        <v>0</v>
      </c>
      <c r="P1730" s="9">
        <v>0</v>
      </c>
      <c r="Q1730" s="9">
        <v>1</v>
      </c>
      <c r="R1730" s="9">
        <v>0</v>
      </c>
      <c r="S1730" s="8">
        <v>2566127</v>
      </c>
      <c r="T1730" s="9">
        <v>14</v>
      </c>
      <c r="U1730" s="9">
        <f t="shared" si="305"/>
        <v>2566112</v>
      </c>
      <c r="V1730" s="9">
        <f>COUNTIF(B:B,B1730)</f>
        <v>8</v>
      </c>
      <c r="W1730" s="7">
        <v>9.5</v>
      </c>
      <c r="X1730" s="7">
        <f>BM1730-W1730-6</f>
        <v>24</v>
      </c>
      <c r="Y1730" s="9">
        <v>1</v>
      </c>
      <c r="Z1730" s="9">
        <v>0</v>
      </c>
      <c r="AA1730" s="9">
        <v>0</v>
      </c>
      <c r="AB1730" s="9">
        <v>1</v>
      </c>
      <c r="AC1730" s="9">
        <v>0</v>
      </c>
      <c r="AD1730" s="29">
        <v>0</v>
      </c>
      <c r="AE1730" s="9">
        <v>0</v>
      </c>
      <c r="AF1730" s="9">
        <v>0</v>
      </c>
      <c r="AG1730" s="29">
        <v>1</v>
      </c>
      <c r="AH1730" s="9">
        <v>0</v>
      </c>
      <c r="AI1730" s="29">
        <v>1</v>
      </c>
      <c r="AJ1730" s="20">
        <v>1970</v>
      </c>
      <c r="AK1730" s="32">
        <f>(1-$AM1730-$AN1730)/2</f>
        <v>0.11499999999999999</v>
      </c>
      <c r="AL1730" s="32">
        <f>(1-$AM1730-$AN1730)/2</f>
        <v>0.11499999999999999</v>
      </c>
      <c r="AM1730" s="32">
        <f t="shared" si="300"/>
        <v>0.53</v>
      </c>
      <c r="AN1730" s="42">
        <v>0.24</v>
      </c>
      <c r="AO1730" s="41" t="s">
        <v>98</v>
      </c>
      <c r="AP1730" s="17" t="s">
        <v>98</v>
      </c>
      <c r="AQ1730">
        <v>0.58799999999999997</v>
      </c>
      <c r="AR1730" s="39">
        <f t="shared" si="306"/>
        <v>0.41200000000000003</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0</v>
      </c>
      <c r="BR1730">
        <v>1</v>
      </c>
      <c r="BS1730">
        <v>0</v>
      </c>
      <c r="BT1730">
        <v>0</v>
      </c>
      <c r="BU1730" s="17">
        <v>0</v>
      </c>
      <c r="BV1730">
        <v>0</v>
      </c>
      <c r="BW1730">
        <v>0</v>
      </c>
      <c r="BX1730">
        <v>0</v>
      </c>
      <c r="BY1730" s="17">
        <v>1</v>
      </c>
      <c r="BZ1730">
        <v>0</v>
      </c>
      <c r="CA1730">
        <v>0</v>
      </c>
      <c r="CB1730">
        <v>0</v>
      </c>
      <c r="CC1730">
        <v>0</v>
      </c>
      <c r="CD1730">
        <v>1</v>
      </c>
      <c r="CE1730">
        <v>1</v>
      </c>
      <c r="CF1730">
        <v>1</v>
      </c>
      <c r="CG1730">
        <v>0</v>
      </c>
      <c r="CH1730">
        <v>0</v>
      </c>
      <c r="CI1730">
        <v>0</v>
      </c>
      <c r="CJ1730">
        <v>0</v>
      </c>
      <c r="CK1730">
        <v>1</v>
      </c>
      <c r="CL1730">
        <v>0</v>
      </c>
      <c r="CM1730">
        <v>0</v>
      </c>
      <c r="CN1730">
        <v>0</v>
      </c>
      <c r="CO1730">
        <v>1</v>
      </c>
      <c r="CP1730" s="17">
        <v>1</v>
      </c>
      <c r="CQ1730">
        <v>3.879</v>
      </c>
      <c r="CR1730">
        <v>264</v>
      </c>
      <c r="CS1730">
        <v>1</v>
      </c>
      <c r="CT1730">
        <v>0</v>
      </c>
      <c r="CU1730">
        <v>35</v>
      </c>
      <c r="DA1730" s="33" t="s">
        <v>85</v>
      </c>
    </row>
    <row r="1731" spans="1:105" x14ac:dyDescent="0.25">
      <c r="A1731">
        <v>1730</v>
      </c>
      <c r="B1731">
        <v>113</v>
      </c>
      <c r="C1731" s="24" t="s">
        <v>4339</v>
      </c>
      <c r="D1731" s="12">
        <v>6.9</v>
      </c>
      <c r="E1731" s="13">
        <v>0.04</v>
      </c>
      <c r="F1731" s="7">
        <f t="shared" si="301"/>
        <v>172.5</v>
      </c>
      <c r="G1731" s="7">
        <f t="shared" si="302"/>
        <v>6.86</v>
      </c>
      <c r="H1731" s="15">
        <f t="shared" si="303"/>
        <v>6.94</v>
      </c>
      <c r="I1731" s="11">
        <f>IFERROR(F1731/SQRT(F1731^2+U1731), "X")</f>
        <v>0.16128982905152403</v>
      </c>
      <c r="J1731" s="32">
        <f>IFERROR(SQRT((1-I1731^2)/U1731), "X")</f>
        <v>9.3501350174796539E-4</v>
      </c>
      <c r="K1731" s="32">
        <f t="shared" si="304"/>
        <v>1069.5032725522628</v>
      </c>
      <c r="L1731" s="8">
        <v>0</v>
      </c>
      <c r="M1731" s="9">
        <v>1</v>
      </c>
      <c r="N1731" s="8">
        <v>0</v>
      </c>
      <c r="O1731" s="9">
        <v>0</v>
      </c>
      <c r="P1731" s="9">
        <v>0</v>
      </c>
      <c r="Q1731" s="9">
        <v>1</v>
      </c>
      <c r="R1731" s="9">
        <v>0</v>
      </c>
      <c r="S1731" s="8">
        <v>1114096</v>
      </c>
      <c r="T1731" s="9">
        <v>14</v>
      </c>
      <c r="U1731" s="9">
        <f t="shared" si="305"/>
        <v>1114081</v>
      </c>
      <c r="V1731" s="9">
        <f>COUNTIF(B:B,B1731)</f>
        <v>8</v>
      </c>
      <c r="W1731" s="7">
        <v>9.5</v>
      </c>
      <c r="X1731" s="7">
        <f>BM1731-W1731-6</f>
        <v>24</v>
      </c>
      <c r="Y1731" s="9">
        <v>1</v>
      </c>
      <c r="Z1731" s="9">
        <v>0</v>
      </c>
      <c r="AA1731" s="9">
        <v>0</v>
      </c>
      <c r="AB1731" s="9">
        <v>1</v>
      </c>
      <c r="AC1731" s="9">
        <v>0</v>
      </c>
      <c r="AD1731" s="29">
        <v>0</v>
      </c>
      <c r="AE1731" s="9">
        <v>0</v>
      </c>
      <c r="AF1731" s="9">
        <v>0</v>
      </c>
      <c r="AG1731" s="29">
        <v>1</v>
      </c>
      <c r="AH1731" s="9">
        <v>0</v>
      </c>
      <c r="AI1731" s="29">
        <v>1</v>
      </c>
      <c r="AJ1731" s="20">
        <v>1970</v>
      </c>
      <c r="AK1731" s="32">
        <f>(1-$AM1731-$AN1731)/2</f>
        <v>0.11499999999999999</v>
      </c>
      <c r="AL1731" s="32">
        <f>(1-$AM1731-$AN1731)/2</f>
        <v>0.11499999999999999</v>
      </c>
      <c r="AM1731" s="32">
        <f t="shared" si="300"/>
        <v>0.53</v>
      </c>
      <c r="AN1731" s="42">
        <v>0.24</v>
      </c>
      <c r="AO1731" s="41" t="s">
        <v>98</v>
      </c>
      <c r="AP1731" s="17" t="s">
        <v>98</v>
      </c>
      <c r="AQ1731">
        <v>0.58799999999999997</v>
      </c>
      <c r="AR1731" s="39">
        <f t="shared" si="306"/>
        <v>0.41200000000000003</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0</v>
      </c>
      <c r="BR1731">
        <v>1</v>
      </c>
      <c r="BS1731">
        <v>0</v>
      </c>
      <c r="BT1731">
        <v>0</v>
      </c>
      <c r="BU1731" s="17">
        <v>0</v>
      </c>
      <c r="BV1731">
        <v>0</v>
      </c>
      <c r="BW1731">
        <v>0</v>
      </c>
      <c r="BX1731">
        <v>0</v>
      </c>
      <c r="BY1731" s="17">
        <v>1</v>
      </c>
      <c r="BZ1731">
        <v>0</v>
      </c>
      <c r="CA1731">
        <v>0</v>
      </c>
      <c r="CB1731">
        <v>0</v>
      </c>
      <c r="CC1731">
        <v>0</v>
      </c>
      <c r="CD1731">
        <v>1</v>
      </c>
      <c r="CE1731">
        <v>1</v>
      </c>
      <c r="CF1731">
        <v>1</v>
      </c>
      <c r="CG1731">
        <v>0</v>
      </c>
      <c r="CH1731">
        <v>0</v>
      </c>
      <c r="CI1731">
        <v>0</v>
      </c>
      <c r="CJ1731">
        <v>0</v>
      </c>
      <c r="CK1731">
        <v>1</v>
      </c>
      <c r="CL1731">
        <v>0</v>
      </c>
      <c r="CM1731">
        <v>0</v>
      </c>
      <c r="CN1731">
        <v>0</v>
      </c>
      <c r="CO1731">
        <v>1</v>
      </c>
      <c r="CP1731" s="17">
        <v>1</v>
      </c>
      <c r="CQ1731">
        <v>3.879</v>
      </c>
      <c r="CR1731">
        <v>264</v>
      </c>
      <c r="CS1731">
        <v>1</v>
      </c>
      <c r="CT1731">
        <v>0</v>
      </c>
      <c r="CU1731">
        <v>35</v>
      </c>
      <c r="DA1731" s="33" t="s">
        <v>85</v>
      </c>
    </row>
    <row r="1732" spans="1:105" x14ac:dyDescent="0.25">
      <c r="A1732">
        <v>1731</v>
      </c>
      <c r="B1732">
        <v>114</v>
      </c>
      <c r="C1732" s="24" t="s">
        <v>4343</v>
      </c>
      <c r="D1732" s="12">
        <v>7.9</v>
      </c>
      <c r="E1732" s="13">
        <v>1.5</v>
      </c>
      <c r="F1732" s="7">
        <f t="shared" si="301"/>
        <v>5.2666666666666666</v>
      </c>
      <c r="G1732" s="7">
        <f t="shared" si="302"/>
        <v>6.4</v>
      </c>
      <c r="H1732" s="15">
        <f t="shared" si="303"/>
        <v>9.4</v>
      </c>
      <c r="I1732" s="11">
        <f>IFERROR(F1732/SQRT(F1732^2+U1732), "X")</f>
        <v>5.7437595794937547E-2</v>
      </c>
      <c r="J1732" s="32">
        <f>IFERROR(SQRT((1-I1732^2)/U1732), "X")</f>
        <v>1.0905872619291939E-2</v>
      </c>
      <c r="K1732" s="32">
        <f t="shared" si="304"/>
        <v>91.693717220853131</v>
      </c>
      <c r="L1732" s="8">
        <v>0</v>
      </c>
      <c r="M1732" s="9">
        <v>1</v>
      </c>
      <c r="N1732" s="8">
        <v>0</v>
      </c>
      <c r="O1732" s="9">
        <v>0</v>
      </c>
      <c r="P1732" s="9">
        <v>0</v>
      </c>
      <c r="Q1732" s="9">
        <v>1</v>
      </c>
      <c r="R1732" s="9">
        <v>0</v>
      </c>
      <c r="S1732" s="8">
        <v>8394</v>
      </c>
      <c r="T1732" s="9">
        <v>13</v>
      </c>
      <c r="U1732" s="9">
        <f t="shared" si="305"/>
        <v>8380</v>
      </c>
      <c r="V1732" s="9">
        <f>COUNTIF(B:B,B1732)</f>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307">(1-$AM1732-$AN1732)/2</f>
        <v>0.11499999999999999</v>
      </c>
      <c r="AL1732" s="32">
        <f t="shared" si="307"/>
        <v>0.11499999999999999</v>
      </c>
      <c r="AM1732" s="32">
        <f t="shared" si="30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0</v>
      </c>
      <c r="BV1732">
        <v>1</v>
      </c>
      <c r="BW1732">
        <v>0</v>
      </c>
      <c r="BX1732">
        <v>0</v>
      </c>
      <c r="BY1732" s="17">
        <v>0</v>
      </c>
      <c r="BZ1732">
        <v>0</v>
      </c>
      <c r="CA1732">
        <v>0</v>
      </c>
      <c r="CB1732">
        <v>0</v>
      </c>
      <c r="CC1732">
        <v>0</v>
      </c>
      <c r="CD1732">
        <v>0</v>
      </c>
      <c r="CE1732">
        <v>0</v>
      </c>
      <c r="CF1732">
        <v>0</v>
      </c>
      <c r="CG1732">
        <v>1</v>
      </c>
      <c r="CH1732">
        <v>1</v>
      </c>
      <c r="CI1732">
        <v>0</v>
      </c>
      <c r="CJ1732">
        <v>0</v>
      </c>
      <c r="CK1732">
        <v>0</v>
      </c>
      <c r="CL1732">
        <v>0</v>
      </c>
      <c r="CM1732">
        <v>0</v>
      </c>
      <c r="CN1732">
        <v>0</v>
      </c>
      <c r="CO1732">
        <v>0</v>
      </c>
      <c r="CP1732" s="17">
        <v>1</v>
      </c>
      <c r="CQ1732">
        <v>3.0070000000000001</v>
      </c>
      <c r="CR1732">
        <v>261</v>
      </c>
      <c r="CS1732">
        <v>1</v>
      </c>
      <c r="CT1732">
        <v>0</v>
      </c>
      <c r="CU1732">
        <v>22</v>
      </c>
      <c r="DA1732" s="33" t="s">
        <v>85</v>
      </c>
    </row>
    <row r="1733" spans="1:105" x14ac:dyDescent="0.25">
      <c r="A1733">
        <v>1732</v>
      </c>
      <c r="B1733">
        <v>114</v>
      </c>
      <c r="C1733" s="24" t="s">
        <v>4343</v>
      </c>
      <c r="D1733" s="12">
        <v>8.3000000000000007</v>
      </c>
      <c r="E1733" s="13">
        <v>1</v>
      </c>
      <c r="F1733" s="7">
        <f t="shared" si="301"/>
        <v>8.3000000000000007</v>
      </c>
      <c r="G1733" s="7">
        <f t="shared" si="302"/>
        <v>7.3000000000000007</v>
      </c>
      <c r="H1733" s="15">
        <f t="shared" si="303"/>
        <v>9.3000000000000007</v>
      </c>
      <c r="I1733" s="11">
        <f>IFERROR(F1733/SQRT(F1733^2+U1733), "X")</f>
        <v>9.0298027686575244E-2</v>
      </c>
      <c r="J1733" s="32">
        <f>IFERROR(SQRT((1-I1733^2)/U1733), "X")</f>
        <v>1.0879280444165692E-2</v>
      </c>
      <c r="K1733" s="32">
        <f t="shared" si="304"/>
        <v>91.917843751907043</v>
      </c>
      <c r="L1733" s="8">
        <v>0</v>
      </c>
      <c r="M1733" s="9">
        <v>1</v>
      </c>
      <c r="N1733" s="8">
        <v>0</v>
      </c>
      <c r="O1733" s="9">
        <v>0</v>
      </c>
      <c r="P1733" s="9">
        <v>0</v>
      </c>
      <c r="Q1733" s="9">
        <v>1</v>
      </c>
      <c r="R1733" s="9">
        <v>0</v>
      </c>
      <c r="S1733" s="8">
        <v>8394</v>
      </c>
      <c r="T1733" s="9">
        <v>13</v>
      </c>
      <c r="U1733" s="9">
        <f t="shared" si="305"/>
        <v>8380</v>
      </c>
      <c r="V1733" s="9">
        <f>COUNTIF(B:B,B1733)</f>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307"/>
        <v>0.11499999999999999</v>
      </c>
      <c r="AL1733" s="32">
        <f t="shared" si="307"/>
        <v>0.11499999999999999</v>
      </c>
      <c r="AM1733" s="32">
        <f t="shared" si="30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0</v>
      </c>
      <c r="BV1733">
        <v>1</v>
      </c>
      <c r="BW1733">
        <v>0</v>
      </c>
      <c r="BX1733">
        <v>0</v>
      </c>
      <c r="BY1733" s="17">
        <v>0</v>
      </c>
      <c r="BZ1733">
        <v>0</v>
      </c>
      <c r="CA1733">
        <v>0</v>
      </c>
      <c r="CB1733">
        <v>0</v>
      </c>
      <c r="CC1733">
        <v>0</v>
      </c>
      <c r="CD1733">
        <v>0</v>
      </c>
      <c r="CE1733">
        <v>0</v>
      </c>
      <c r="CF1733">
        <v>0</v>
      </c>
      <c r="CG1733">
        <v>1</v>
      </c>
      <c r="CH1733">
        <v>1</v>
      </c>
      <c r="CI1733">
        <v>0</v>
      </c>
      <c r="CJ1733">
        <v>0</v>
      </c>
      <c r="CK1733">
        <v>0</v>
      </c>
      <c r="CL1733">
        <v>0</v>
      </c>
      <c r="CM1733">
        <v>0</v>
      </c>
      <c r="CN1733">
        <v>0</v>
      </c>
      <c r="CO1733">
        <v>0</v>
      </c>
      <c r="CP1733" s="17">
        <v>1</v>
      </c>
      <c r="CQ1733">
        <v>3.0070000000000001</v>
      </c>
      <c r="CR1733">
        <v>261</v>
      </c>
      <c r="CS1733">
        <v>1</v>
      </c>
      <c r="CT1733">
        <v>0</v>
      </c>
      <c r="CU1733">
        <v>22</v>
      </c>
      <c r="DA1733" s="33" t="s">
        <v>85</v>
      </c>
    </row>
    <row r="1734" spans="1:105" x14ac:dyDescent="0.25">
      <c r="A1734">
        <v>1733</v>
      </c>
      <c r="B1734">
        <v>114</v>
      </c>
      <c r="C1734" s="24" t="s">
        <v>4343</v>
      </c>
      <c r="D1734" s="12">
        <v>10.7</v>
      </c>
      <c r="E1734" s="13">
        <v>0.9</v>
      </c>
      <c r="F1734" s="7">
        <f t="shared" si="301"/>
        <v>11.888888888888888</v>
      </c>
      <c r="G1734" s="7">
        <f t="shared" si="302"/>
        <v>9.7999999999999989</v>
      </c>
      <c r="H1734" s="15">
        <f t="shared" si="303"/>
        <v>11.6</v>
      </c>
      <c r="I1734" s="11">
        <f>IFERROR(F1734/SQRT(F1734^2+U1734), "X")</f>
        <v>0.12879149265312193</v>
      </c>
      <c r="J1734" s="32">
        <f>IFERROR(SQRT((1-I1734^2)/U1734), "X")</f>
        <v>1.083292928858035E-2</v>
      </c>
      <c r="K1734" s="32">
        <f t="shared" si="304"/>
        <v>92.311135184290436</v>
      </c>
      <c r="L1734" s="8">
        <v>0</v>
      </c>
      <c r="M1734" s="9">
        <v>1</v>
      </c>
      <c r="N1734" s="8">
        <v>0</v>
      </c>
      <c r="O1734" s="9">
        <v>0</v>
      </c>
      <c r="P1734" s="9">
        <v>0</v>
      </c>
      <c r="Q1734" s="9">
        <v>1</v>
      </c>
      <c r="R1734" s="9">
        <v>0</v>
      </c>
      <c r="S1734" s="8">
        <v>8394</v>
      </c>
      <c r="T1734" s="9">
        <v>13</v>
      </c>
      <c r="U1734" s="9">
        <f t="shared" si="305"/>
        <v>8380</v>
      </c>
      <c r="V1734" s="9">
        <f>COUNTIF(B:B,B1734)</f>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307"/>
        <v>0.11499999999999999</v>
      </c>
      <c r="AL1734" s="32">
        <f t="shared" si="307"/>
        <v>0.11499999999999999</v>
      </c>
      <c r="AM1734" s="32">
        <f t="shared" si="30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0</v>
      </c>
      <c r="BV1734">
        <v>1</v>
      </c>
      <c r="BW1734">
        <v>0</v>
      </c>
      <c r="BX1734">
        <v>0</v>
      </c>
      <c r="BY1734" s="17">
        <v>0</v>
      </c>
      <c r="BZ1734">
        <v>0</v>
      </c>
      <c r="CA1734">
        <v>0</v>
      </c>
      <c r="CB1734">
        <v>0</v>
      </c>
      <c r="CC1734">
        <v>0</v>
      </c>
      <c r="CD1734">
        <v>0</v>
      </c>
      <c r="CE1734">
        <v>0</v>
      </c>
      <c r="CF1734">
        <v>0</v>
      </c>
      <c r="CG1734">
        <v>1</v>
      </c>
      <c r="CH1734">
        <v>1</v>
      </c>
      <c r="CI1734">
        <v>0</v>
      </c>
      <c r="CJ1734">
        <v>0</v>
      </c>
      <c r="CK1734">
        <v>0</v>
      </c>
      <c r="CL1734">
        <v>0</v>
      </c>
      <c r="CM1734">
        <v>0</v>
      </c>
      <c r="CN1734">
        <v>0</v>
      </c>
      <c r="CO1734">
        <v>0</v>
      </c>
      <c r="CP1734" s="17">
        <v>1</v>
      </c>
      <c r="CQ1734">
        <v>3.0070000000000001</v>
      </c>
      <c r="CR1734">
        <v>261</v>
      </c>
      <c r="CS1734">
        <v>1</v>
      </c>
      <c r="CT1734">
        <v>0</v>
      </c>
      <c r="CU1734">
        <v>22</v>
      </c>
      <c r="DA1734" s="33" t="s">
        <v>85</v>
      </c>
    </row>
    <row r="1735" spans="1:105" x14ac:dyDescent="0.25">
      <c r="A1735">
        <v>1734</v>
      </c>
      <c r="B1735">
        <v>114</v>
      </c>
      <c r="C1735" s="24" t="s">
        <v>4343</v>
      </c>
      <c r="D1735" s="12">
        <v>15.9</v>
      </c>
      <c r="E1735" s="13">
        <v>6.9</v>
      </c>
      <c r="F1735" s="7">
        <f t="shared" si="301"/>
        <v>2.3043478260869565</v>
      </c>
      <c r="G1735" s="7">
        <f t="shared" si="302"/>
        <v>9</v>
      </c>
      <c r="H1735" s="15">
        <f t="shared" si="303"/>
        <v>22.8</v>
      </c>
      <c r="I1735" s="11">
        <f>IFERROR(F1735/SQRT(F1735^2+U1735), "X")</f>
        <v>2.5164509616236667E-2</v>
      </c>
      <c r="J1735" s="32">
        <f>IFERROR(SQRT((1-I1735^2)/U1735), "X")</f>
        <v>1.0920447569310253E-2</v>
      </c>
      <c r="K1735" s="32">
        <f t="shared" si="304"/>
        <v>91.571338413848636</v>
      </c>
      <c r="L1735" s="8">
        <v>0</v>
      </c>
      <c r="M1735" s="9">
        <v>1</v>
      </c>
      <c r="N1735" s="8">
        <v>0</v>
      </c>
      <c r="O1735" s="9">
        <v>0</v>
      </c>
      <c r="P1735" s="9">
        <v>0</v>
      </c>
      <c r="Q1735" s="9">
        <v>1</v>
      </c>
      <c r="R1735" s="9">
        <v>0</v>
      </c>
      <c r="S1735" s="8">
        <v>8394</v>
      </c>
      <c r="T1735" s="9">
        <v>13</v>
      </c>
      <c r="U1735" s="9">
        <f t="shared" si="305"/>
        <v>8380</v>
      </c>
      <c r="V1735" s="9">
        <f>COUNTIF(B:B,B1735)</f>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307"/>
        <v>0.11499999999999999</v>
      </c>
      <c r="AL1735" s="32">
        <f t="shared" si="307"/>
        <v>0.11499999999999999</v>
      </c>
      <c r="AM1735" s="32">
        <f t="shared" si="30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0</v>
      </c>
      <c r="BU1735">
        <v>1</v>
      </c>
      <c r="BV1735">
        <v>1</v>
      </c>
      <c r="BW1735">
        <v>0</v>
      </c>
      <c r="BX1735">
        <v>0</v>
      </c>
      <c r="BY1735" s="17">
        <v>0</v>
      </c>
      <c r="BZ1735">
        <v>1</v>
      </c>
      <c r="CA1735">
        <v>0</v>
      </c>
      <c r="CB1735">
        <v>0</v>
      </c>
      <c r="CC1735">
        <v>0</v>
      </c>
      <c r="CD1735">
        <v>0</v>
      </c>
      <c r="CE1735">
        <v>0</v>
      </c>
      <c r="CF1735">
        <v>0</v>
      </c>
      <c r="CG1735">
        <v>1</v>
      </c>
      <c r="CH1735">
        <v>1</v>
      </c>
      <c r="CI1735">
        <v>0</v>
      </c>
      <c r="CJ1735">
        <v>0</v>
      </c>
      <c r="CK1735">
        <v>0</v>
      </c>
      <c r="CL1735">
        <v>0</v>
      </c>
      <c r="CM1735">
        <v>0</v>
      </c>
      <c r="CN1735">
        <v>0</v>
      </c>
      <c r="CO1735">
        <v>0</v>
      </c>
      <c r="CP1735" s="17">
        <v>1</v>
      </c>
      <c r="CQ1735">
        <v>3.0070000000000001</v>
      </c>
      <c r="CR1735">
        <v>261</v>
      </c>
      <c r="CS1735">
        <v>1</v>
      </c>
      <c r="CT1735">
        <v>0</v>
      </c>
      <c r="CU1735">
        <v>22</v>
      </c>
      <c r="DA1735" s="33" t="s">
        <v>85</v>
      </c>
    </row>
    <row r="1736" spans="1:105" x14ac:dyDescent="0.25">
      <c r="A1736">
        <v>1735</v>
      </c>
      <c r="B1736">
        <v>114</v>
      </c>
      <c r="C1736" s="24" t="s">
        <v>4343</v>
      </c>
      <c r="D1736" s="12">
        <v>12.5</v>
      </c>
      <c r="E1736" s="13">
        <v>3.4</v>
      </c>
      <c r="F1736" s="7">
        <f t="shared" si="301"/>
        <v>3.6764705882352944</v>
      </c>
      <c r="G1736" s="7">
        <f t="shared" si="302"/>
        <v>9.1</v>
      </c>
      <c r="H1736" s="15">
        <f t="shared" si="303"/>
        <v>15.9</v>
      </c>
      <c r="I1736" s="11">
        <f>IFERROR(F1736/SQRT(F1736^2+U1736), "X")</f>
        <v>4.0129072623231642E-2</v>
      </c>
      <c r="J1736" s="32">
        <f>IFERROR(SQRT((1-I1736^2)/U1736), "X")</f>
        <v>1.0915107753519006E-2</v>
      </c>
      <c r="K1736" s="32">
        <f t="shared" si="304"/>
        <v>91.616136329721741</v>
      </c>
      <c r="L1736" s="8">
        <v>0</v>
      </c>
      <c r="M1736" s="9">
        <v>1</v>
      </c>
      <c r="N1736" s="8">
        <v>0</v>
      </c>
      <c r="O1736" s="9">
        <v>0</v>
      </c>
      <c r="P1736" s="9">
        <v>0</v>
      </c>
      <c r="Q1736" s="9">
        <v>1</v>
      </c>
      <c r="R1736" s="9">
        <v>0</v>
      </c>
      <c r="S1736" s="8">
        <v>8394</v>
      </c>
      <c r="T1736" s="9">
        <v>13</v>
      </c>
      <c r="U1736" s="9">
        <f t="shared" si="305"/>
        <v>8380</v>
      </c>
      <c r="V1736" s="9">
        <f>COUNTIF(B:B,B1736)</f>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307"/>
        <v>0.11499999999999999</v>
      </c>
      <c r="AL1736" s="32">
        <f t="shared" si="307"/>
        <v>0.11499999999999999</v>
      </c>
      <c r="AM1736" s="32">
        <f t="shared" si="30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0</v>
      </c>
      <c r="BU1736">
        <v>1</v>
      </c>
      <c r="BV1736">
        <v>1</v>
      </c>
      <c r="BW1736">
        <v>0</v>
      </c>
      <c r="BX1736">
        <v>0</v>
      </c>
      <c r="BY1736" s="17">
        <v>0</v>
      </c>
      <c r="BZ1736">
        <v>1</v>
      </c>
      <c r="CA1736">
        <v>0</v>
      </c>
      <c r="CB1736">
        <v>0</v>
      </c>
      <c r="CC1736">
        <v>0</v>
      </c>
      <c r="CD1736">
        <v>0</v>
      </c>
      <c r="CE1736">
        <v>0</v>
      </c>
      <c r="CF1736">
        <v>0</v>
      </c>
      <c r="CG1736">
        <v>1</v>
      </c>
      <c r="CH1736">
        <v>1</v>
      </c>
      <c r="CI1736">
        <v>0</v>
      </c>
      <c r="CJ1736">
        <v>0</v>
      </c>
      <c r="CK1736">
        <v>0</v>
      </c>
      <c r="CL1736">
        <v>0</v>
      </c>
      <c r="CM1736">
        <v>0</v>
      </c>
      <c r="CN1736">
        <v>0</v>
      </c>
      <c r="CO1736">
        <v>0</v>
      </c>
      <c r="CP1736" s="17">
        <v>1</v>
      </c>
      <c r="CQ1736">
        <v>3.0070000000000001</v>
      </c>
      <c r="CR1736">
        <v>261</v>
      </c>
      <c r="CS1736">
        <v>1</v>
      </c>
      <c r="CT1736">
        <v>0</v>
      </c>
      <c r="CU1736">
        <v>22</v>
      </c>
      <c r="DA1736" s="33" t="s">
        <v>85</v>
      </c>
    </row>
    <row r="1737" spans="1:105" x14ac:dyDescent="0.25">
      <c r="A1737">
        <v>1736</v>
      </c>
      <c r="B1737">
        <v>114</v>
      </c>
      <c r="C1737" s="24" t="s">
        <v>4343</v>
      </c>
      <c r="D1737" s="12">
        <v>13.3</v>
      </c>
      <c r="E1737" s="13">
        <v>2.5</v>
      </c>
      <c r="F1737" s="7">
        <f t="shared" si="301"/>
        <v>5.32</v>
      </c>
      <c r="G1737" s="7">
        <f t="shared" si="302"/>
        <v>10.8</v>
      </c>
      <c r="H1737" s="15">
        <f t="shared" si="303"/>
        <v>15.8</v>
      </c>
      <c r="I1737" s="11">
        <f>IFERROR(F1737/SQRT(F1737^2+U1737), "X")</f>
        <v>5.8017294289597149E-2</v>
      </c>
      <c r="J1737" s="32">
        <f>IFERROR(SQRT((1-I1737^2)/U1737), "X")</f>
        <v>1.0905506445412997E-2</v>
      </c>
      <c r="K1737" s="32">
        <f t="shared" si="304"/>
        <v>91.696796018181573</v>
      </c>
      <c r="L1737" s="8">
        <v>0</v>
      </c>
      <c r="M1737" s="9">
        <v>1</v>
      </c>
      <c r="N1737" s="8">
        <v>0</v>
      </c>
      <c r="O1737" s="9">
        <v>0</v>
      </c>
      <c r="P1737" s="9">
        <v>0</v>
      </c>
      <c r="Q1737" s="9">
        <v>1</v>
      </c>
      <c r="R1737" s="9">
        <v>0</v>
      </c>
      <c r="S1737" s="8">
        <v>8394</v>
      </c>
      <c r="T1737" s="9">
        <v>13</v>
      </c>
      <c r="U1737" s="9">
        <f t="shared" si="305"/>
        <v>8380</v>
      </c>
      <c r="V1737" s="9">
        <f>COUNTIF(B:B,B1737)</f>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307"/>
        <v>0.11499999999999999</v>
      </c>
      <c r="AL1737" s="32">
        <f t="shared" si="307"/>
        <v>0.11499999999999999</v>
      </c>
      <c r="AM1737" s="32">
        <f t="shared" si="30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0</v>
      </c>
      <c r="BU1737">
        <v>1</v>
      </c>
      <c r="BV1737">
        <v>1</v>
      </c>
      <c r="BW1737">
        <v>0</v>
      </c>
      <c r="BX1737">
        <v>0</v>
      </c>
      <c r="BY1737" s="17">
        <v>0</v>
      </c>
      <c r="BZ1737">
        <v>1</v>
      </c>
      <c r="CA1737">
        <v>0</v>
      </c>
      <c r="CB1737">
        <v>0</v>
      </c>
      <c r="CC1737">
        <v>0</v>
      </c>
      <c r="CD1737">
        <v>0</v>
      </c>
      <c r="CE1737">
        <v>0</v>
      </c>
      <c r="CF1737">
        <v>0</v>
      </c>
      <c r="CG1737">
        <v>1</v>
      </c>
      <c r="CH1737">
        <v>1</v>
      </c>
      <c r="CI1737">
        <v>0</v>
      </c>
      <c r="CJ1737">
        <v>0</v>
      </c>
      <c r="CK1737">
        <v>0</v>
      </c>
      <c r="CL1737">
        <v>0</v>
      </c>
      <c r="CM1737">
        <v>0</v>
      </c>
      <c r="CN1737">
        <v>0</v>
      </c>
      <c r="CO1737">
        <v>0</v>
      </c>
      <c r="CP1737" s="17">
        <v>1</v>
      </c>
      <c r="CQ1737">
        <v>3.0070000000000001</v>
      </c>
      <c r="CR1737">
        <v>261</v>
      </c>
      <c r="CS1737">
        <v>1</v>
      </c>
      <c r="CT1737">
        <v>0</v>
      </c>
      <c r="CU1737">
        <v>22</v>
      </c>
      <c r="DA1737" s="33" t="s">
        <v>85</v>
      </c>
    </row>
    <row r="1738" spans="1:105" x14ac:dyDescent="0.25">
      <c r="A1738">
        <v>1737</v>
      </c>
      <c r="B1738">
        <v>114</v>
      </c>
      <c r="C1738" s="24" t="s">
        <v>4343</v>
      </c>
      <c r="D1738" s="12">
        <v>5.4</v>
      </c>
      <c r="E1738" s="13">
        <v>1.9</v>
      </c>
      <c r="F1738" s="7">
        <f t="shared" si="301"/>
        <v>2.8421052631578951</v>
      </c>
      <c r="G1738" s="7">
        <f t="shared" si="302"/>
        <v>3.5000000000000004</v>
      </c>
      <c r="H1738" s="15">
        <f t="shared" si="303"/>
        <v>7.3000000000000007</v>
      </c>
      <c r="I1738" s="11">
        <f>IFERROR(F1738/SQRT(F1738^2+U1738), "X")</f>
        <v>3.3710413507545459E-2</v>
      </c>
      <c r="J1738" s="32">
        <f>IFERROR(SQRT((1-I1738^2)/U1738), "X")</f>
        <v>1.1861071419321549E-2</v>
      </c>
      <c r="K1738" s="32">
        <f t="shared" si="304"/>
        <v>84.309415620836035</v>
      </c>
      <c r="L1738" s="8">
        <v>0</v>
      </c>
      <c r="M1738" s="9">
        <v>1</v>
      </c>
      <c r="N1738" s="8">
        <v>0</v>
      </c>
      <c r="O1738" s="9">
        <v>0</v>
      </c>
      <c r="P1738" s="9">
        <v>0</v>
      </c>
      <c r="Q1738" s="9">
        <v>1</v>
      </c>
      <c r="R1738" s="9">
        <v>0</v>
      </c>
      <c r="S1738" s="8">
        <v>7113</v>
      </c>
      <c r="T1738" s="9">
        <v>12</v>
      </c>
      <c r="U1738" s="9">
        <f t="shared" si="305"/>
        <v>7100</v>
      </c>
      <c r="V1738" s="9">
        <f>COUNTIF(B:B,B1738)</f>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307"/>
        <v>0.11499999999999999</v>
      </c>
      <c r="AL1738" s="32">
        <f t="shared" si="307"/>
        <v>0.11499999999999999</v>
      </c>
      <c r="AM1738" s="32">
        <f t="shared" si="30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0</v>
      </c>
      <c r="BV1738">
        <v>1</v>
      </c>
      <c r="BW1738">
        <v>0</v>
      </c>
      <c r="BX1738">
        <v>0</v>
      </c>
      <c r="BY1738" s="17">
        <v>0</v>
      </c>
      <c r="BZ1738">
        <v>0</v>
      </c>
      <c r="CA1738">
        <v>0</v>
      </c>
      <c r="CB1738">
        <v>0</v>
      </c>
      <c r="CC1738">
        <v>0</v>
      </c>
      <c r="CD1738">
        <v>0</v>
      </c>
      <c r="CE1738">
        <v>0</v>
      </c>
      <c r="CF1738">
        <v>0</v>
      </c>
      <c r="CG1738">
        <v>1</v>
      </c>
      <c r="CH1738">
        <v>1</v>
      </c>
      <c r="CI1738">
        <v>0</v>
      </c>
      <c r="CJ1738">
        <v>0</v>
      </c>
      <c r="CK1738">
        <v>0</v>
      </c>
      <c r="CL1738">
        <v>0</v>
      </c>
      <c r="CM1738">
        <v>0</v>
      </c>
      <c r="CN1738">
        <v>0</v>
      </c>
      <c r="CO1738">
        <v>0</v>
      </c>
      <c r="CP1738" s="17">
        <v>1</v>
      </c>
      <c r="CQ1738">
        <v>3.0070000000000001</v>
      </c>
      <c r="CR1738">
        <v>261</v>
      </c>
      <c r="CS1738">
        <v>1</v>
      </c>
      <c r="CT1738">
        <v>0</v>
      </c>
      <c r="CU1738">
        <v>22</v>
      </c>
      <c r="DA1738" s="33" t="s">
        <v>85</v>
      </c>
    </row>
    <row r="1739" spans="1:105" x14ac:dyDescent="0.25">
      <c r="A1739">
        <v>1738</v>
      </c>
      <c r="B1739">
        <v>114</v>
      </c>
      <c r="C1739" s="24" t="s">
        <v>4343</v>
      </c>
      <c r="D1739" s="12">
        <v>7.8</v>
      </c>
      <c r="E1739" s="13">
        <v>1.2</v>
      </c>
      <c r="F1739" s="7">
        <f t="shared" si="301"/>
        <v>6.5</v>
      </c>
      <c r="G1739" s="7">
        <f t="shared" si="302"/>
        <v>6.6</v>
      </c>
      <c r="H1739" s="15">
        <f t="shared" si="303"/>
        <v>9</v>
      </c>
      <c r="I1739" s="11">
        <f>IFERROR(F1739/SQRT(F1739^2+U1739), "X")</f>
        <v>7.6912306022765359E-2</v>
      </c>
      <c r="J1739" s="32">
        <f>IFERROR(SQRT((1-I1739^2)/U1739), "X")</f>
        <v>1.1832662465040824E-2</v>
      </c>
      <c r="K1739" s="32">
        <f t="shared" si="304"/>
        <v>84.511833490937818</v>
      </c>
      <c r="L1739" s="8">
        <v>0</v>
      </c>
      <c r="M1739" s="9">
        <v>1</v>
      </c>
      <c r="N1739" s="8">
        <v>0</v>
      </c>
      <c r="O1739" s="9">
        <v>0</v>
      </c>
      <c r="P1739" s="9">
        <v>0</v>
      </c>
      <c r="Q1739" s="9">
        <v>1</v>
      </c>
      <c r="R1739" s="9">
        <v>0</v>
      </c>
      <c r="S1739" s="8">
        <v>7113</v>
      </c>
      <c r="T1739" s="9">
        <v>12</v>
      </c>
      <c r="U1739" s="9">
        <f t="shared" si="305"/>
        <v>7100</v>
      </c>
      <c r="V1739" s="9">
        <f>COUNTIF(B:B,B1739)</f>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307"/>
        <v>0.11499999999999999</v>
      </c>
      <c r="AL1739" s="32">
        <f t="shared" si="307"/>
        <v>0.11499999999999999</v>
      </c>
      <c r="AM1739" s="32">
        <f t="shared" si="30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0</v>
      </c>
      <c r="BV1739">
        <v>1</v>
      </c>
      <c r="BW1739">
        <v>0</v>
      </c>
      <c r="BX1739">
        <v>0</v>
      </c>
      <c r="BY1739" s="17">
        <v>0</v>
      </c>
      <c r="BZ1739">
        <v>0</v>
      </c>
      <c r="CA1739">
        <v>0</v>
      </c>
      <c r="CB1739">
        <v>0</v>
      </c>
      <c r="CC1739">
        <v>0</v>
      </c>
      <c r="CD1739">
        <v>0</v>
      </c>
      <c r="CE1739">
        <v>0</v>
      </c>
      <c r="CF1739">
        <v>0</v>
      </c>
      <c r="CG1739">
        <v>1</v>
      </c>
      <c r="CH1739">
        <v>1</v>
      </c>
      <c r="CI1739">
        <v>0</v>
      </c>
      <c r="CJ1739">
        <v>0</v>
      </c>
      <c r="CK1739">
        <v>0</v>
      </c>
      <c r="CL1739">
        <v>0</v>
      </c>
      <c r="CM1739">
        <v>0</v>
      </c>
      <c r="CN1739">
        <v>0</v>
      </c>
      <c r="CO1739">
        <v>0</v>
      </c>
      <c r="CP1739" s="17">
        <v>1</v>
      </c>
      <c r="CQ1739">
        <v>3.0070000000000001</v>
      </c>
      <c r="CR1739">
        <v>261</v>
      </c>
      <c r="CS1739">
        <v>1</v>
      </c>
      <c r="CT1739">
        <v>0</v>
      </c>
      <c r="CU1739">
        <v>22</v>
      </c>
      <c r="DA1739" s="33" t="s">
        <v>85</v>
      </c>
    </row>
    <row r="1740" spans="1:105" x14ac:dyDescent="0.25">
      <c r="A1740">
        <v>1739</v>
      </c>
      <c r="B1740">
        <v>114</v>
      </c>
      <c r="C1740" s="24" t="s">
        <v>4343</v>
      </c>
      <c r="D1740" s="12">
        <v>10.199999999999999</v>
      </c>
      <c r="E1740" s="13">
        <v>1</v>
      </c>
      <c r="F1740" s="7">
        <f t="shared" si="301"/>
        <v>10.199999999999999</v>
      </c>
      <c r="G1740" s="7">
        <f t="shared" si="302"/>
        <v>9.1999999999999993</v>
      </c>
      <c r="H1740" s="15">
        <f t="shared" si="303"/>
        <v>11.2</v>
      </c>
      <c r="I1740" s="11">
        <f>IFERROR(F1740/SQRT(F1740^2+U1740), "X")</f>
        <v>0.12017444192261993</v>
      </c>
      <c r="J1740" s="32">
        <f>IFERROR(SQRT((1-I1740^2)/U1740), "X")</f>
        <v>1.1781808031629405E-2</v>
      </c>
      <c r="K1740" s="32">
        <f t="shared" si="304"/>
        <v>84.876616332179495</v>
      </c>
      <c r="L1740" s="8">
        <v>0</v>
      </c>
      <c r="M1740" s="9">
        <v>1</v>
      </c>
      <c r="N1740" s="8">
        <v>0</v>
      </c>
      <c r="O1740" s="9">
        <v>0</v>
      </c>
      <c r="P1740" s="9">
        <v>0</v>
      </c>
      <c r="Q1740" s="9">
        <v>1</v>
      </c>
      <c r="R1740" s="9">
        <v>0</v>
      </c>
      <c r="S1740" s="8">
        <v>7113</v>
      </c>
      <c r="T1740" s="9">
        <v>12</v>
      </c>
      <c r="U1740" s="9">
        <f t="shared" si="305"/>
        <v>7100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307"/>
        <v>0.11499999999999999</v>
      </c>
      <c r="AL1740" s="32">
        <f t="shared" si="307"/>
        <v>0.11499999999999999</v>
      </c>
      <c r="AM1740" s="32">
        <f t="shared" si="30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0</v>
      </c>
      <c r="BV1740">
        <v>1</v>
      </c>
      <c r="BW1740">
        <v>0</v>
      </c>
      <c r="BX1740">
        <v>0</v>
      </c>
      <c r="BY1740" s="17">
        <v>0</v>
      </c>
      <c r="BZ1740">
        <v>0</v>
      </c>
      <c r="CA1740">
        <v>0</v>
      </c>
      <c r="CB1740">
        <v>0</v>
      </c>
      <c r="CC1740">
        <v>0</v>
      </c>
      <c r="CD1740">
        <v>0</v>
      </c>
      <c r="CE1740">
        <v>0</v>
      </c>
      <c r="CF1740">
        <v>0</v>
      </c>
      <c r="CG1740">
        <v>1</v>
      </c>
      <c r="CH1740">
        <v>1</v>
      </c>
      <c r="CI1740">
        <v>0</v>
      </c>
      <c r="CJ1740">
        <v>0</v>
      </c>
      <c r="CK1740">
        <v>0</v>
      </c>
      <c r="CL1740">
        <v>0</v>
      </c>
      <c r="CM1740">
        <v>0</v>
      </c>
      <c r="CN1740">
        <v>0</v>
      </c>
      <c r="CO1740">
        <v>0</v>
      </c>
      <c r="CP1740" s="17">
        <v>1</v>
      </c>
      <c r="CQ1740">
        <v>3.0070000000000001</v>
      </c>
      <c r="CR1740">
        <v>261</v>
      </c>
      <c r="CS1740">
        <v>1</v>
      </c>
      <c r="CT1740">
        <v>0</v>
      </c>
      <c r="CU1740">
        <v>22</v>
      </c>
      <c r="DA1740" s="33" t="s">
        <v>85</v>
      </c>
    </row>
    <row r="1741" spans="1:105" x14ac:dyDescent="0.25">
      <c r="A1741">
        <v>1740</v>
      </c>
      <c r="B1741">
        <v>114</v>
      </c>
      <c r="C1741" s="24" t="s">
        <v>4343</v>
      </c>
      <c r="D1741" s="12">
        <v>10</v>
      </c>
      <c r="E1741" s="13">
        <v>9</v>
      </c>
      <c r="F1741" s="7">
        <f t="shared" si="301"/>
        <v>1.1111111111111112</v>
      </c>
      <c r="G1741" s="7">
        <f t="shared" si="302"/>
        <v>1</v>
      </c>
      <c r="H1741" s="15">
        <f t="shared" si="303"/>
        <v>19</v>
      </c>
      <c r="I1741" s="11">
        <f>IFERROR(F1741/SQRT(F1741^2+U1741), "X")</f>
        <v>1.3185316568747248E-2</v>
      </c>
      <c r="J1741" s="32">
        <f>IFERROR(SQRT((1-I1741^2)/U1741), "X")</f>
        <v>1.1866784911872522E-2</v>
      </c>
      <c r="K1741" s="32">
        <f t="shared" si="304"/>
        <v>84.268823226037966</v>
      </c>
      <c r="L1741" s="8">
        <v>0</v>
      </c>
      <c r="M1741" s="9">
        <v>1</v>
      </c>
      <c r="N1741" s="8">
        <v>0</v>
      </c>
      <c r="O1741" s="9">
        <v>0</v>
      </c>
      <c r="P1741" s="9">
        <v>0</v>
      </c>
      <c r="Q1741" s="9">
        <v>1</v>
      </c>
      <c r="R1741" s="9">
        <v>0</v>
      </c>
      <c r="S1741" s="8">
        <v>7113</v>
      </c>
      <c r="T1741" s="9">
        <v>12</v>
      </c>
      <c r="U1741" s="9">
        <f t="shared" si="305"/>
        <v>7100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307"/>
        <v>0.11499999999999999</v>
      </c>
      <c r="AL1741" s="32">
        <f t="shared" si="307"/>
        <v>0.11499999999999999</v>
      </c>
      <c r="AM1741" s="32">
        <f t="shared" si="30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0</v>
      </c>
      <c r="BU1741">
        <v>1</v>
      </c>
      <c r="BV1741">
        <v>1</v>
      </c>
      <c r="BW1741">
        <v>0</v>
      </c>
      <c r="BX1741">
        <v>0</v>
      </c>
      <c r="BY1741" s="17">
        <v>0</v>
      </c>
      <c r="BZ1741">
        <v>1</v>
      </c>
      <c r="CA1741">
        <v>0</v>
      </c>
      <c r="CB1741">
        <v>0</v>
      </c>
      <c r="CC1741">
        <v>0</v>
      </c>
      <c r="CD1741">
        <v>0</v>
      </c>
      <c r="CE1741">
        <v>0</v>
      </c>
      <c r="CF1741">
        <v>0</v>
      </c>
      <c r="CG1741">
        <v>1</v>
      </c>
      <c r="CH1741">
        <v>1</v>
      </c>
      <c r="CI1741">
        <v>0</v>
      </c>
      <c r="CJ1741">
        <v>0</v>
      </c>
      <c r="CK1741">
        <v>0</v>
      </c>
      <c r="CL1741">
        <v>0</v>
      </c>
      <c r="CM1741">
        <v>0</v>
      </c>
      <c r="CN1741">
        <v>0</v>
      </c>
      <c r="CO1741">
        <v>0</v>
      </c>
      <c r="CP1741" s="17">
        <v>1</v>
      </c>
      <c r="CQ1741">
        <v>3.0070000000000001</v>
      </c>
      <c r="CR1741">
        <v>261</v>
      </c>
      <c r="CS1741">
        <v>1</v>
      </c>
      <c r="CT1741">
        <v>0</v>
      </c>
      <c r="CU1741">
        <v>22</v>
      </c>
      <c r="DA1741" s="33" t="s">
        <v>85</v>
      </c>
    </row>
    <row r="1742" spans="1:105" x14ac:dyDescent="0.25">
      <c r="A1742">
        <v>1741</v>
      </c>
      <c r="B1742">
        <v>114</v>
      </c>
      <c r="C1742" s="24" t="s">
        <v>4343</v>
      </c>
      <c r="D1742" s="12">
        <v>12.1</v>
      </c>
      <c r="E1742" s="13">
        <v>4</v>
      </c>
      <c r="F1742" s="7">
        <f t="shared" si="301"/>
        <v>3.0249999999999999</v>
      </c>
      <c r="G1742" s="7">
        <f t="shared" si="302"/>
        <v>8.1</v>
      </c>
      <c r="H1742" s="15">
        <f t="shared" si="303"/>
        <v>16.100000000000001</v>
      </c>
      <c r="I1742" s="11">
        <f>IFERROR(F1742/SQRT(F1742^2+U1742), "X")</f>
        <v>3.5877033078331372E-2</v>
      </c>
      <c r="J1742" s="32">
        <f>IFERROR(SQRT((1-I1742^2)/U1742), "X")</f>
        <v>1.1860176224241776E-2</v>
      </c>
      <c r="K1742" s="32">
        <f t="shared" si="304"/>
        <v>84.315779217178559</v>
      </c>
      <c r="L1742" s="8">
        <v>0</v>
      </c>
      <c r="M1742" s="9">
        <v>1</v>
      </c>
      <c r="N1742" s="8">
        <v>0</v>
      </c>
      <c r="O1742" s="9">
        <v>0</v>
      </c>
      <c r="P1742" s="9">
        <v>0</v>
      </c>
      <c r="Q1742" s="9">
        <v>1</v>
      </c>
      <c r="R1742" s="9">
        <v>0</v>
      </c>
      <c r="S1742" s="8">
        <v>7113</v>
      </c>
      <c r="T1742" s="9">
        <v>12</v>
      </c>
      <c r="U1742" s="9">
        <f t="shared" si="305"/>
        <v>7100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307"/>
        <v>0.11499999999999999</v>
      </c>
      <c r="AL1742" s="32">
        <f t="shared" si="307"/>
        <v>0.11499999999999999</v>
      </c>
      <c r="AM1742" s="32">
        <f t="shared" si="30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0</v>
      </c>
      <c r="BU1742">
        <v>1</v>
      </c>
      <c r="BV1742">
        <v>1</v>
      </c>
      <c r="BW1742">
        <v>0</v>
      </c>
      <c r="BX1742">
        <v>0</v>
      </c>
      <c r="BY1742" s="17">
        <v>0</v>
      </c>
      <c r="BZ1742">
        <v>1</v>
      </c>
      <c r="CA1742">
        <v>0</v>
      </c>
      <c r="CB1742">
        <v>0</v>
      </c>
      <c r="CC1742">
        <v>0</v>
      </c>
      <c r="CD1742">
        <v>0</v>
      </c>
      <c r="CE1742">
        <v>0</v>
      </c>
      <c r="CF1742">
        <v>0</v>
      </c>
      <c r="CG1742">
        <v>1</v>
      </c>
      <c r="CH1742">
        <v>1</v>
      </c>
      <c r="CI1742">
        <v>0</v>
      </c>
      <c r="CJ1742">
        <v>0</v>
      </c>
      <c r="CK1742">
        <v>0</v>
      </c>
      <c r="CL1742">
        <v>0</v>
      </c>
      <c r="CM1742">
        <v>0</v>
      </c>
      <c r="CN1742">
        <v>0</v>
      </c>
      <c r="CO1742">
        <v>0</v>
      </c>
      <c r="CP1742" s="17">
        <v>1</v>
      </c>
      <c r="CQ1742">
        <v>3.0070000000000001</v>
      </c>
      <c r="CR1742">
        <v>261</v>
      </c>
      <c r="CS1742">
        <v>1</v>
      </c>
      <c r="CT1742">
        <v>0</v>
      </c>
      <c r="CU1742">
        <v>22</v>
      </c>
      <c r="DA1742" s="33" t="s">
        <v>85</v>
      </c>
    </row>
    <row r="1743" spans="1:105" x14ac:dyDescent="0.25">
      <c r="A1743">
        <v>1742</v>
      </c>
      <c r="B1743">
        <v>114</v>
      </c>
      <c r="C1743" s="24" t="s">
        <v>4343</v>
      </c>
      <c r="D1743" s="12">
        <v>11.5</v>
      </c>
      <c r="E1743" s="13">
        <v>2.8</v>
      </c>
      <c r="F1743" s="7">
        <f t="shared" si="301"/>
        <v>4.1071428571428577</v>
      </c>
      <c r="G1743" s="7">
        <f t="shared" si="302"/>
        <v>8.6999999999999993</v>
      </c>
      <c r="H1743" s="15">
        <f t="shared" si="303"/>
        <v>14.3</v>
      </c>
      <c r="I1743" s="11">
        <f>IFERROR(F1743/SQRT(F1743^2+U1743), "X")</f>
        <v>4.8685017965528467E-2</v>
      </c>
      <c r="J1743" s="32">
        <f>IFERROR(SQRT((1-I1743^2)/U1743), "X")</f>
        <v>1.1853743504650408E-2</v>
      </c>
      <c r="K1743" s="32">
        <f t="shared" si="304"/>
        <v>84.361535206804874</v>
      </c>
      <c r="L1743" s="8">
        <v>0</v>
      </c>
      <c r="M1743" s="9">
        <v>1</v>
      </c>
      <c r="N1743" s="8">
        <v>0</v>
      </c>
      <c r="O1743" s="9">
        <v>0</v>
      </c>
      <c r="P1743" s="9">
        <v>0</v>
      </c>
      <c r="Q1743" s="9">
        <v>1</v>
      </c>
      <c r="R1743" s="9">
        <v>0</v>
      </c>
      <c r="S1743" s="8">
        <v>7113</v>
      </c>
      <c r="T1743" s="9">
        <v>12</v>
      </c>
      <c r="U1743" s="9">
        <f t="shared" si="305"/>
        <v>7100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307"/>
        <v>0.11499999999999999</v>
      </c>
      <c r="AL1743" s="32">
        <f t="shared" si="307"/>
        <v>0.11499999999999999</v>
      </c>
      <c r="AM1743" s="32">
        <f t="shared" si="30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0</v>
      </c>
      <c r="BU1743">
        <v>1</v>
      </c>
      <c r="BV1743">
        <v>1</v>
      </c>
      <c r="BW1743">
        <v>0</v>
      </c>
      <c r="BX1743">
        <v>0</v>
      </c>
      <c r="BY1743" s="17">
        <v>0</v>
      </c>
      <c r="BZ1743">
        <v>1</v>
      </c>
      <c r="CA1743">
        <v>0</v>
      </c>
      <c r="CB1743">
        <v>0</v>
      </c>
      <c r="CC1743">
        <v>0</v>
      </c>
      <c r="CD1743">
        <v>0</v>
      </c>
      <c r="CE1743">
        <v>0</v>
      </c>
      <c r="CF1743">
        <v>0</v>
      </c>
      <c r="CG1743">
        <v>1</v>
      </c>
      <c r="CH1743">
        <v>1</v>
      </c>
      <c r="CI1743">
        <v>0</v>
      </c>
      <c r="CJ1743">
        <v>0</v>
      </c>
      <c r="CK1743">
        <v>0</v>
      </c>
      <c r="CL1743">
        <v>0</v>
      </c>
      <c r="CM1743">
        <v>0</v>
      </c>
      <c r="CN1743">
        <v>0</v>
      </c>
      <c r="CO1743">
        <v>0</v>
      </c>
      <c r="CP1743" s="17">
        <v>1</v>
      </c>
      <c r="CQ1743">
        <v>3.0070000000000001</v>
      </c>
      <c r="CR1743">
        <v>261</v>
      </c>
      <c r="CS1743">
        <v>1</v>
      </c>
      <c r="CT1743">
        <v>0</v>
      </c>
      <c r="CU1743">
        <v>22</v>
      </c>
      <c r="DA1743" s="33" t="s">
        <v>85</v>
      </c>
    </row>
    <row r="1744" spans="1:105" x14ac:dyDescent="0.25">
      <c r="A1744">
        <v>1743</v>
      </c>
      <c r="B1744">
        <v>115</v>
      </c>
      <c r="C1744" s="24" t="s">
        <v>4347</v>
      </c>
      <c r="D1744" s="12">
        <v>7.2380529476360866</v>
      </c>
      <c r="E1744" s="13">
        <v>9.6507372635147817E-2</v>
      </c>
      <c r="F1744" s="7">
        <v>75</v>
      </c>
      <c r="G1744" s="7">
        <f t="shared" si="302"/>
        <v>7.1415455750009391</v>
      </c>
      <c r="H1744" s="15">
        <f t="shared" si="303"/>
        <v>7.3345603202712342</v>
      </c>
      <c r="I1744" s="11">
        <f>IFERROR(F1744/SQRT(F1744^2+U1744), "X")</f>
        <v>9.1425894749748507E-2</v>
      </c>
      <c r="J1744" s="32">
        <f>IFERROR(SQRT((1-I1744^2)/U1744), "X")</f>
        <v>1.2190119299966468E-3</v>
      </c>
      <c r="K1744" s="32">
        <f t="shared" si="304"/>
        <v>820.33651631510338</v>
      </c>
      <c r="L1744" s="8">
        <v>1</v>
      </c>
      <c r="M1744" s="9">
        <v>0</v>
      </c>
      <c r="N1744" s="8">
        <v>0</v>
      </c>
      <c r="O1744" s="9">
        <v>0</v>
      </c>
      <c r="P1744" s="9">
        <v>1</v>
      </c>
      <c r="Q1744" s="9">
        <v>0</v>
      </c>
      <c r="R1744" s="9">
        <v>0</v>
      </c>
      <c r="S1744" s="8">
        <v>667341</v>
      </c>
      <c r="T1744" s="9">
        <v>13</v>
      </c>
      <c r="U1744" s="9">
        <f t="shared" si="305"/>
        <v>667327</v>
      </c>
      <c r="V1744" s="9">
        <f>COUNTIF(B:B,B1744)</f>
        <v>12</v>
      </c>
      <c r="W1744" s="7">
        <f>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308">1-AQ1744</f>
        <v>0.31599999999999995</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v>0</v>
      </c>
      <c r="BU1744" s="17">
        <v>0</v>
      </c>
      <c r="BV1744">
        <v>0</v>
      </c>
      <c r="BW1744">
        <v>1</v>
      </c>
      <c r="BX1744">
        <v>0</v>
      </c>
      <c r="BY1744" s="17">
        <v>0</v>
      </c>
      <c r="BZ1744">
        <v>0</v>
      </c>
      <c r="CA1744">
        <v>0</v>
      </c>
      <c r="CB1744">
        <v>0</v>
      </c>
      <c r="CC1744">
        <v>0</v>
      </c>
      <c r="CD1744" s="17">
        <v>0</v>
      </c>
      <c r="CE1744">
        <v>0</v>
      </c>
      <c r="CF1744">
        <v>0</v>
      </c>
      <c r="CG1744">
        <v>1</v>
      </c>
      <c r="CH1744">
        <v>1</v>
      </c>
      <c r="CI1744">
        <v>1</v>
      </c>
      <c r="CJ1744">
        <v>0</v>
      </c>
      <c r="CK1744">
        <v>1</v>
      </c>
      <c r="CL1744">
        <v>1</v>
      </c>
      <c r="CM1744">
        <v>0</v>
      </c>
      <c r="CN1744">
        <v>0</v>
      </c>
      <c r="CO1744">
        <v>0</v>
      </c>
      <c r="CP1744" s="17">
        <v>0</v>
      </c>
      <c r="CQ1744">
        <v>2.4889999999999999</v>
      </c>
      <c r="CR1744">
        <v>423</v>
      </c>
      <c r="CS1744">
        <v>1</v>
      </c>
      <c r="CT1744">
        <v>0</v>
      </c>
      <c r="CU1744">
        <v>20</v>
      </c>
      <c r="DA1744" s="33" t="s">
        <v>85</v>
      </c>
    </row>
    <row r="1745" spans="1:105" x14ac:dyDescent="0.25">
      <c r="A1745">
        <v>1744</v>
      </c>
      <c r="B1745">
        <v>115</v>
      </c>
      <c r="C1745" s="24" t="s">
        <v>4347</v>
      </c>
      <c r="D1745" s="12">
        <v>5.5250146915888587</v>
      </c>
      <c r="E1745" s="13">
        <v>4.6041789096573818E-2</v>
      </c>
      <c r="F1745" s="7">
        <v>120</v>
      </c>
      <c r="G1745" s="7">
        <f t="shared" si="302"/>
        <v>5.4789729024922851</v>
      </c>
      <c r="H1745" s="15">
        <f t="shared" si="303"/>
        <v>5.5710564806854324</v>
      </c>
      <c r="I1745" s="11">
        <f>IFERROR(F1745/SQRT(F1745^2+U1745), "X")</f>
        <v>0.14533693551803467</v>
      </c>
      <c r="J1745" s="32">
        <f>IFERROR(SQRT((1-I1745^2)/U1745), "X")</f>
        <v>1.2111411293169556E-3</v>
      </c>
      <c r="K1745" s="32">
        <f t="shared" si="304"/>
        <v>825.66760866586014</v>
      </c>
      <c r="L1745" s="8">
        <v>1</v>
      </c>
      <c r="M1745" s="9">
        <v>0</v>
      </c>
      <c r="N1745" s="8">
        <v>0</v>
      </c>
      <c r="O1745" s="9">
        <v>0</v>
      </c>
      <c r="P1745" s="9">
        <v>1</v>
      </c>
      <c r="Q1745" s="9">
        <v>0</v>
      </c>
      <c r="R1745" s="9">
        <v>0</v>
      </c>
      <c r="S1745" s="8">
        <v>667341</v>
      </c>
      <c r="T1745" s="9">
        <v>13</v>
      </c>
      <c r="U1745" s="9">
        <f t="shared" si="305"/>
        <v>667327</v>
      </c>
      <c r="V1745" s="9">
        <f>COUNTIF(B:B,B1745)</f>
        <v>12</v>
      </c>
      <c r="W1745" s="7">
        <f>BM1745-X1745-6</f>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308"/>
        <v>0.31599999999999995</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v>0</v>
      </c>
      <c r="BU1745" s="17">
        <v>0</v>
      </c>
      <c r="BV1745">
        <v>0</v>
      </c>
      <c r="BW1745">
        <v>1</v>
      </c>
      <c r="BX1745">
        <v>0</v>
      </c>
      <c r="BY1745" s="17">
        <v>0</v>
      </c>
      <c r="BZ1745">
        <v>0</v>
      </c>
      <c r="CA1745">
        <v>0</v>
      </c>
      <c r="CB1745">
        <v>0</v>
      </c>
      <c r="CC1745">
        <v>0</v>
      </c>
      <c r="CD1745" s="17">
        <v>0</v>
      </c>
      <c r="CE1745">
        <v>0</v>
      </c>
      <c r="CF1745">
        <v>0</v>
      </c>
      <c r="CG1745">
        <v>1</v>
      </c>
      <c r="CH1745">
        <v>1</v>
      </c>
      <c r="CI1745">
        <v>1</v>
      </c>
      <c r="CJ1745">
        <v>0</v>
      </c>
      <c r="CK1745">
        <v>1</v>
      </c>
      <c r="CL1745">
        <v>1</v>
      </c>
      <c r="CM1745">
        <v>0</v>
      </c>
      <c r="CN1745">
        <v>0</v>
      </c>
      <c r="CO1745">
        <v>0</v>
      </c>
      <c r="CP1745" s="17">
        <v>0</v>
      </c>
      <c r="CQ1745">
        <v>2.4889999999999999</v>
      </c>
      <c r="CR1745">
        <v>423</v>
      </c>
      <c r="CS1745">
        <v>1</v>
      </c>
      <c r="CT1745">
        <v>0</v>
      </c>
      <c r="CU1745">
        <v>20</v>
      </c>
      <c r="DA1745" s="33" t="s">
        <v>85</v>
      </c>
    </row>
    <row r="1746" spans="1:105" x14ac:dyDescent="0.25">
      <c r="A1746">
        <v>1745</v>
      </c>
      <c r="B1746">
        <v>115</v>
      </c>
      <c r="C1746" s="24" t="s">
        <v>4347</v>
      </c>
      <c r="D1746" s="12">
        <v>6.7522291599108941</v>
      </c>
      <c r="E1746" s="13">
        <v>2.8134288166295391E-2</v>
      </c>
      <c r="F1746" s="7">
        <v>240</v>
      </c>
      <c r="G1746" s="7">
        <f t="shared" si="302"/>
        <v>6.7240948717445983</v>
      </c>
      <c r="H1746" s="15">
        <f t="shared" si="303"/>
        <v>6.7803634480771899</v>
      </c>
      <c r="I1746" s="11">
        <f>IFERROR(F1746/SQRT(F1746^2+U1746), "X")</f>
        <v>0.28187989691911269</v>
      </c>
      <c r="J1746" s="32">
        <f>IFERROR(SQRT((1-I1746^2)/U1746), "X")</f>
        <v>1.1744995704963028E-3</v>
      </c>
      <c r="K1746" s="32">
        <f t="shared" si="304"/>
        <v>851.4264501411734</v>
      </c>
      <c r="L1746" s="8">
        <v>1</v>
      </c>
      <c r="M1746" s="9">
        <v>0</v>
      </c>
      <c r="N1746" s="8">
        <v>0</v>
      </c>
      <c r="O1746" s="9">
        <v>0</v>
      </c>
      <c r="P1746" s="9">
        <v>1</v>
      </c>
      <c r="Q1746" s="9">
        <v>0</v>
      </c>
      <c r="R1746" s="9">
        <v>0</v>
      </c>
      <c r="S1746" s="8">
        <v>667341</v>
      </c>
      <c r="T1746" s="9">
        <v>13</v>
      </c>
      <c r="U1746" s="9">
        <f t="shared" si="305"/>
        <v>667327</v>
      </c>
      <c r="V1746" s="9">
        <f>COUNTIF(B:B,B1746)</f>
        <v>12</v>
      </c>
      <c r="W1746" s="7">
        <f>BM1746-X1746-6</f>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308"/>
        <v>0.31599999999999995</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v>0</v>
      </c>
      <c r="BU1746" s="17">
        <v>0</v>
      </c>
      <c r="BV1746">
        <v>0</v>
      </c>
      <c r="BW1746">
        <v>1</v>
      </c>
      <c r="BX1746">
        <v>0</v>
      </c>
      <c r="BY1746" s="17">
        <v>0</v>
      </c>
      <c r="BZ1746">
        <v>0</v>
      </c>
      <c r="CA1746">
        <v>0</v>
      </c>
      <c r="CB1746">
        <v>0</v>
      </c>
      <c r="CC1746">
        <v>0</v>
      </c>
      <c r="CD1746" s="17">
        <v>0</v>
      </c>
      <c r="CE1746">
        <v>0</v>
      </c>
      <c r="CF1746">
        <v>0</v>
      </c>
      <c r="CG1746">
        <v>1</v>
      </c>
      <c r="CH1746">
        <v>1</v>
      </c>
      <c r="CI1746">
        <v>1</v>
      </c>
      <c r="CJ1746">
        <v>0</v>
      </c>
      <c r="CK1746">
        <v>1</v>
      </c>
      <c r="CL1746">
        <v>1</v>
      </c>
      <c r="CM1746">
        <v>0</v>
      </c>
      <c r="CN1746">
        <v>0</v>
      </c>
      <c r="CO1746">
        <v>0</v>
      </c>
      <c r="CP1746" s="17">
        <v>0</v>
      </c>
      <c r="CQ1746">
        <v>2.4889999999999999</v>
      </c>
      <c r="CR1746">
        <v>423</v>
      </c>
      <c r="CS1746">
        <v>1</v>
      </c>
      <c r="CT1746">
        <v>0</v>
      </c>
      <c r="CU1746">
        <v>20</v>
      </c>
      <c r="DA1746" s="33" t="s">
        <v>85</v>
      </c>
    </row>
    <row r="1747" spans="1:105" x14ac:dyDescent="0.25">
      <c r="A1747">
        <v>1746</v>
      </c>
      <c r="B1747">
        <v>115</v>
      </c>
      <c r="C1747" s="24" t="s">
        <v>4347</v>
      </c>
      <c r="D1747" s="12">
        <v>6.3788965157105082</v>
      </c>
      <c r="E1747" s="13">
        <v>2.9901077417393011E-2</v>
      </c>
      <c r="F1747" s="7">
        <v>213.33333333333329</v>
      </c>
      <c r="G1747" s="7">
        <f t="shared" si="302"/>
        <v>6.3489954382931151</v>
      </c>
      <c r="H1747" s="15">
        <f t="shared" si="303"/>
        <v>6.4087975931279013</v>
      </c>
      <c r="I1747" s="11">
        <f>IFERROR(F1747/SQRT(F1747^2+U1747), "X")</f>
        <v>0.25267557571283156</v>
      </c>
      <c r="J1747" s="32">
        <f>IFERROR(SQRT((1-I1747^2)/U1747), "X")</f>
        <v>1.1844167611538984E-3</v>
      </c>
      <c r="K1747" s="32">
        <f t="shared" si="304"/>
        <v>844.29740678928476</v>
      </c>
      <c r="L1747" s="8">
        <v>1</v>
      </c>
      <c r="M1747" s="9">
        <v>0</v>
      </c>
      <c r="N1747" s="8">
        <v>0</v>
      </c>
      <c r="O1747" s="9">
        <v>0</v>
      </c>
      <c r="P1747" s="9">
        <v>1</v>
      </c>
      <c r="Q1747" s="9">
        <v>0</v>
      </c>
      <c r="R1747" s="9">
        <v>0</v>
      </c>
      <c r="S1747" s="8">
        <v>667341</v>
      </c>
      <c r="T1747" s="9">
        <v>13</v>
      </c>
      <c r="U1747" s="9">
        <f t="shared" si="305"/>
        <v>667327</v>
      </c>
      <c r="V1747" s="9">
        <f>COUNTIF(B:B,B1747)</f>
        <v>12</v>
      </c>
      <c r="W1747" s="7">
        <f>BM1747-X1747-6</f>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308"/>
        <v>0.31599999999999995</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v>0</v>
      </c>
      <c r="BU1747" s="17">
        <v>0</v>
      </c>
      <c r="BV1747">
        <v>0</v>
      </c>
      <c r="BW1747">
        <v>1</v>
      </c>
      <c r="BX1747">
        <v>0</v>
      </c>
      <c r="BY1747" s="17">
        <v>0</v>
      </c>
      <c r="BZ1747">
        <v>0</v>
      </c>
      <c r="CA1747">
        <v>0</v>
      </c>
      <c r="CB1747">
        <v>0</v>
      </c>
      <c r="CC1747">
        <v>0</v>
      </c>
      <c r="CD1747" s="17">
        <v>0</v>
      </c>
      <c r="CE1747">
        <v>0</v>
      </c>
      <c r="CF1747">
        <v>0</v>
      </c>
      <c r="CG1747">
        <v>1</v>
      </c>
      <c r="CH1747">
        <v>1</v>
      </c>
      <c r="CI1747">
        <v>1</v>
      </c>
      <c r="CJ1747">
        <v>0</v>
      </c>
      <c r="CK1747">
        <v>1</v>
      </c>
      <c r="CL1747">
        <v>1</v>
      </c>
      <c r="CM1747">
        <v>0</v>
      </c>
      <c r="CN1747">
        <v>0</v>
      </c>
      <c r="CO1747">
        <v>0</v>
      </c>
      <c r="CP1747" s="17">
        <v>0</v>
      </c>
      <c r="CQ1747">
        <v>2.4889999999999999</v>
      </c>
      <c r="CR1747">
        <v>423</v>
      </c>
      <c r="CS1747">
        <v>1</v>
      </c>
      <c r="CT1747">
        <v>0</v>
      </c>
      <c r="CU1747">
        <v>20</v>
      </c>
      <c r="DA1747" s="33" t="s">
        <v>85</v>
      </c>
    </row>
    <row r="1748" spans="1:105" x14ac:dyDescent="0.25">
      <c r="A1748">
        <v>1747</v>
      </c>
      <c r="B1748">
        <v>115</v>
      </c>
      <c r="C1748" s="24" t="s">
        <v>4347</v>
      </c>
      <c r="D1748" s="12">
        <v>5.3565375285273831</v>
      </c>
      <c r="E1748" s="13">
        <v>0.24347897856942649</v>
      </c>
      <c r="F1748" s="7">
        <v>22</v>
      </c>
      <c r="G1748" s="7">
        <f t="shared" si="302"/>
        <v>5.1130585499579562</v>
      </c>
      <c r="H1748" s="15">
        <f t="shared" si="303"/>
        <v>5.60001650709681</v>
      </c>
      <c r="I1748" s="11">
        <f>IFERROR(F1748/SQRT(F1748^2+U1748), "X")</f>
        <v>6.0930140902504829E-2</v>
      </c>
      <c r="J1748" s="32">
        <f>IFERROR(SQRT((1-I1748^2)/U1748), "X")</f>
        <v>2.7695518592047649E-3</v>
      </c>
      <c r="K1748" s="32">
        <f t="shared" si="304"/>
        <v>361.06924543638439</v>
      </c>
      <c r="L1748" s="8">
        <v>1</v>
      </c>
      <c r="M1748" s="9">
        <v>0</v>
      </c>
      <c r="N1748" s="8">
        <v>0</v>
      </c>
      <c r="O1748" s="9">
        <v>0</v>
      </c>
      <c r="P1748" s="9">
        <v>1</v>
      </c>
      <c r="Q1748" s="9">
        <v>0</v>
      </c>
      <c r="R1748" s="9">
        <v>0</v>
      </c>
      <c r="S1748" s="8">
        <v>129901</v>
      </c>
      <c r="T1748" s="9">
        <v>13</v>
      </c>
      <c r="U1748" s="9">
        <f t="shared" si="305"/>
        <v>129887</v>
      </c>
      <c r="V1748" s="9">
        <f>COUNTIF(B:B,B1748)</f>
        <v>12</v>
      </c>
      <c r="W1748" s="7">
        <f>BM1748-X1748-6</f>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308"/>
        <v>0.26500000000000001</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v>0</v>
      </c>
      <c r="BU1748" s="17">
        <v>0</v>
      </c>
      <c r="BV1748">
        <v>0</v>
      </c>
      <c r="BW1748">
        <v>1</v>
      </c>
      <c r="BX1748">
        <v>0</v>
      </c>
      <c r="BY1748" s="17">
        <v>0</v>
      </c>
      <c r="BZ1748">
        <v>0</v>
      </c>
      <c r="CA1748">
        <v>0</v>
      </c>
      <c r="CB1748">
        <v>0</v>
      </c>
      <c r="CC1748">
        <v>0</v>
      </c>
      <c r="CD1748" s="17">
        <v>0</v>
      </c>
      <c r="CE1748">
        <v>0</v>
      </c>
      <c r="CF1748">
        <v>0</v>
      </c>
      <c r="CG1748">
        <v>1</v>
      </c>
      <c r="CH1748">
        <v>1</v>
      </c>
      <c r="CI1748">
        <v>1</v>
      </c>
      <c r="CJ1748">
        <v>0</v>
      </c>
      <c r="CK1748">
        <v>1</v>
      </c>
      <c r="CL1748">
        <v>1</v>
      </c>
      <c r="CM1748">
        <v>0</v>
      </c>
      <c r="CN1748">
        <v>0</v>
      </c>
      <c r="CO1748">
        <v>0</v>
      </c>
      <c r="CP1748" s="17">
        <v>0</v>
      </c>
      <c r="CQ1748">
        <v>2.4889999999999999</v>
      </c>
      <c r="CR1748">
        <v>423</v>
      </c>
      <c r="CS1748">
        <v>1</v>
      </c>
      <c r="CT1748">
        <v>0</v>
      </c>
      <c r="CU1748">
        <v>20</v>
      </c>
      <c r="DA1748" s="33" t="s">
        <v>85</v>
      </c>
    </row>
    <row r="1749" spans="1:105" x14ac:dyDescent="0.25">
      <c r="A1749">
        <v>1748</v>
      </c>
      <c r="B1749">
        <v>115</v>
      </c>
      <c r="C1749" s="24" t="s">
        <v>4347</v>
      </c>
      <c r="D1749" s="12">
        <v>4.4447802172789874</v>
      </c>
      <c r="E1749" s="13">
        <v>0.1403614805456522</v>
      </c>
      <c r="F1749" s="7">
        <v>31.666666666666671</v>
      </c>
      <c r="G1749" s="7">
        <f t="shared" si="302"/>
        <v>4.3044187367333349</v>
      </c>
      <c r="H1749" s="15">
        <f t="shared" si="303"/>
        <v>4.58514169782464</v>
      </c>
      <c r="I1749" s="11">
        <f>IFERROR(F1749/SQRT(F1749^2+U1749), "X")</f>
        <v>8.7528499894592424E-2</v>
      </c>
      <c r="J1749" s="32">
        <f>IFERROR(SQRT((1-I1749^2)/U1749), "X")</f>
        <v>2.7640578914081815E-3</v>
      </c>
      <c r="K1749" s="32">
        <f t="shared" si="304"/>
        <v>361.78692317132993</v>
      </c>
      <c r="L1749" s="8">
        <v>1</v>
      </c>
      <c r="M1749" s="9">
        <v>0</v>
      </c>
      <c r="N1749" s="8">
        <v>0</v>
      </c>
      <c r="O1749" s="9">
        <v>0</v>
      </c>
      <c r="P1749" s="9">
        <v>1</v>
      </c>
      <c r="Q1749" s="9">
        <v>0</v>
      </c>
      <c r="R1749" s="9">
        <v>0</v>
      </c>
      <c r="S1749" s="8">
        <v>129901</v>
      </c>
      <c r="T1749" s="9">
        <v>13</v>
      </c>
      <c r="U1749" s="9">
        <f t="shared" si="305"/>
        <v>129887</v>
      </c>
      <c r="V1749" s="9">
        <f>COUNTIF(B:B,B1749)</f>
        <v>12</v>
      </c>
      <c r="W1749" s="7">
        <f>BM1749-X1749-6</f>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308"/>
        <v>0.26500000000000001</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v>0</v>
      </c>
      <c r="BU1749" s="17">
        <v>0</v>
      </c>
      <c r="BV1749">
        <v>0</v>
      </c>
      <c r="BW1749">
        <v>1</v>
      </c>
      <c r="BX1749">
        <v>0</v>
      </c>
      <c r="BY1749" s="17">
        <v>0</v>
      </c>
      <c r="BZ1749">
        <v>0</v>
      </c>
      <c r="CA1749">
        <v>0</v>
      </c>
      <c r="CB1749">
        <v>0</v>
      </c>
      <c r="CC1749">
        <v>0</v>
      </c>
      <c r="CD1749" s="17">
        <v>0</v>
      </c>
      <c r="CE1749">
        <v>0</v>
      </c>
      <c r="CF1749">
        <v>0</v>
      </c>
      <c r="CG1749">
        <v>1</v>
      </c>
      <c r="CH1749">
        <v>1</v>
      </c>
      <c r="CI1749">
        <v>1</v>
      </c>
      <c r="CJ1749">
        <v>0</v>
      </c>
      <c r="CK1749">
        <v>1</v>
      </c>
      <c r="CL1749">
        <v>1</v>
      </c>
      <c r="CM1749">
        <v>0</v>
      </c>
      <c r="CN1749">
        <v>0</v>
      </c>
      <c r="CO1749">
        <v>0</v>
      </c>
      <c r="CP1749" s="17">
        <v>0</v>
      </c>
      <c r="CQ1749">
        <v>2.4889999999999999</v>
      </c>
      <c r="CR1749">
        <v>423</v>
      </c>
      <c r="CS1749">
        <v>1</v>
      </c>
      <c r="CT1749">
        <v>0</v>
      </c>
      <c r="CU1749">
        <v>20</v>
      </c>
      <c r="DA1749" s="33" t="s">
        <v>85</v>
      </c>
    </row>
    <row r="1750" spans="1:105" x14ac:dyDescent="0.25">
      <c r="A1750">
        <v>1749</v>
      </c>
      <c r="B1750">
        <v>115</v>
      </c>
      <c r="C1750" s="24" t="s">
        <v>4347</v>
      </c>
      <c r="D1750" s="12">
        <v>5.6418018551802618</v>
      </c>
      <c r="E1750" s="13">
        <v>0.1301954274272368</v>
      </c>
      <c r="F1750" s="7">
        <v>43.333333333333343</v>
      </c>
      <c r="G1750" s="7">
        <f t="shared" si="302"/>
        <v>5.5116064277530246</v>
      </c>
      <c r="H1750" s="15">
        <f t="shared" si="303"/>
        <v>5.771997282607499</v>
      </c>
      <c r="I1750" s="11">
        <f>IFERROR(F1750/SQRT(F1750^2+U1750), "X")</f>
        <v>0.11937748651926537</v>
      </c>
      <c r="J1750" s="32">
        <f>IFERROR(SQRT((1-I1750^2)/U1750), "X")</f>
        <v>2.7548650735215083E-3</v>
      </c>
      <c r="K1750" s="32">
        <f t="shared" si="304"/>
        <v>362.99418422032295</v>
      </c>
      <c r="L1750" s="8">
        <v>1</v>
      </c>
      <c r="M1750" s="9">
        <v>0</v>
      </c>
      <c r="N1750" s="8">
        <v>0</v>
      </c>
      <c r="O1750" s="9">
        <v>0</v>
      </c>
      <c r="P1750" s="9">
        <v>1</v>
      </c>
      <c r="Q1750" s="9">
        <v>0</v>
      </c>
      <c r="R1750" s="9">
        <v>0</v>
      </c>
      <c r="S1750" s="8">
        <v>129901</v>
      </c>
      <c r="T1750" s="9">
        <v>13</v>
      </c>
      <c r="U1750" s="9">
        <f t="shared" si="305"/>
        <v>129887</v>
      </c>
      <c r="V1750" s="9">
        <f>COUNTIF(B:B,B1750)</f>
        <v>12</v>
      </c>
      <c r="W1750" s="7">
        <f>BM1750-X1750-6</f>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308"/>
        <v>0.26500000000000001</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v>0</v>
      </c>
      <c r="BU1750" s="17">
        <v>0</v>
      </c>
      <c r="BV1750">
        <v>0</v>
      </c>
      <c r="BW1750">
        <v>1</v>
      </c>
      <c r="BX1750">
        <v>0</v>
      </c>
      <c r="BY1750" s="17">
        <v>0</v>
      </c>
      <c r="BZ1750">
        <v>0</v>
      </c>
      <c r="CA1750">
        <v>0</v>
      </c>
      <c r="CB1750">
        <v>0</v>
      </c>
      <c r="CC1750">
        <v>0</v>
      </c>
      <c r="CD1750" s="17">
        <v>0</v>
      </c>
      <c r="CE1750">
        <v>0</v>
      </c>
      <c r="CF1750">
        <v>0</v>
      </c>
      <c r="CG1750">
        <v>1</v>
      </c>
      <c r="CH1750">
        <v>1</v>
      </c>
      <c r="CI1750">
        <v>1</v>
      </c>
      <c r="CJ1750">
        <v>0</v>
      </c>
      <c r="CK1750">
        <v>1</v>
      </c>
      <c r="CL1750">
        <v>1</v>
      </c>
      <c r="CM1750">
        <v>0</v>
      </c>
      <c r="CN1750">
        <v>0</v>
      </c>
      <c r="CO1750">
        <v>0</v>
      </c>
      <c r="CP1750" s="17">
        <v>0</v>
      </c>
      <c r="CQ1750">
        <v>2.4889999999999999</v>
      </c>
      <c r="CR1750">
        <v>423</v>
      </c>
      <c r="CS1750">
        <v>1</v>
      </c>
      <c r="CT1750">
        <v>0</v>
      </c>
      <c r="CU1750">
        <v>20</v>
      </c>
      <c r="DA1750" s="33" t="s">
        <v>85</v>
      </c>
    </row>
    <row r="1751" spans="1:105" x14ac:dyDescent="0.25">
      <c r="A1751">
        <v>1750</v>
      </c>
      <c r="B1751">
        <v>115</v>
      </c>
      <c r="C1751" s="24" t="s">
        <v>4347</v>
      </c>
      <c r="D1751" s="12">
        <v>5.6310172766642408</v>
      </c>
      <c r="E1751" s="13">
        <v>0.1228585587635834</v>
      </c>
      <c r="F1751" s="7">
        <v>45.833333333333343</v>
      </c>
      <c r="G1751" s="7">
        <f t="shared" si="302"/>
        <v>5.508158717900657</v>
      </c>
      <c r="H1751" s="15">
        <f t="shared" si="303"/>
        <v>5.7538758354278245</v>
      </c>
      <c r="I1751" s="11">
        <f>IFERROR(F1751/SQRT(F1751^2+U1751), "X")</f>
        <v>0.12615797869420806</v>
      </c>
      <c r="J1751" s="32">
        <f>IFERROR(SQRT((1-I1751^2)/U1751), "X")</f>
        <v>2.7525377169645387E-3</v>
      </c>
      <c r="K1751" s="32">
        <f t="shared" si="304"/>
        <v>363.30110713352423</v>
      </c>
      <c r="L1751" s="8">
        <v>1</v>
      </c>
      <c r="M1751" s="9">
        <v>0</v>
      </c>
      <c r="N1751" s="8">
        <v>0</v>
      </c>
      <c r="O1751" s="9">
        <v>0</v>
      </c>
      <c r="P1751" s="9">
        <v>1</v>
      </c>
      <c r="Q1751" s="9">
        <v>0</v>
      </c>
      <c r="R1751" s="9">
        <v>0</v>
      </c>
      <c r="S1751" s="8">
        <v>129901</v>
      </c>
      <c r="T1751" s="9">
        <v>13</v>
      </c>
      <c r="U1751" s="9">
        <f t="shared" si="305"/>
        <v>129887</v>
      </c>
      <c r="V1751" s="9">
        <f>COUNTIF(B:B,B1751)</f>
        <v>12</v>
      </c>
      <c r="W1751" s="7">
        <f>BM1751-X1751-6</f>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308"/>
        <v>0.26500000000000001</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v>0</v>
      </c>
      <c r="BU1751" s="17">
        <v>0</v>
      </c>
      <c r="BV1751">
        <v>0</v>
      </c>
      <c r="BW1751">
        <v>1</v>
      </c>
      <c r="BX1751">
        <v>0</v>
      </c>
      <c r="BY1751" s="17">
        <v>0</v>
      </c>
      <c r="BZ1751">
        <v>0</v>
      </c>
      <c r="CA1751">
        <v>0</v>
      </c>
      <c r="CB1751">
        <v>0</v>
      </c>
      <c r="CC1751">
        <v>0</v>
      </c>
      <c r="CD1751" s="17">
        <v>0</v>
      </c>
      <c r="CE1751">
        <v>0</v>
      </c>
      <c r="CF1751">
        <v>0</v>
      </c>
      <c r="CG1751">
        <v>1</v>
      </c>
      <c r="CH1751">
        <v>1</v>
      </c>
      <c r="CI1751">
        <v>1</v>
      </c>
      <c r="CJ1751">
        <v>0</v>
      </c>
      <c r="CK1751">
        <v>1</v>
      </c>
      <c r="CL1751">
        <v>1</v>
      </c>
      <c r="CM1751">
        <v>0</v>
      </c>
      <c r="CN1751">
        <v>0</v>
      </c>
      <c r="CO1751">
        <v>0</v>
      </c>
      <c r="CP1751" s="17">
        <v>0</v>
      </c>
      <c r="CQ1751">
        <v>2.4889999999999999</v>
      </c>
      <c r="CR1751">
        <v>423</v>
      </c>
      <c r="CS1751">
        <v>1</v>
      </c>
      <c r="CT1751">
        <v>0</v>
      </c>
      <c r="CU1751">
        <v>20</v>
      </c>
      <c r="DA1751" s="33" t="s">
        <v>85</v>
      </c>
    </row>
    <row r="1752" spans="1:105" x14ac:dyDescent="0.25">
      <c r="A1752">
        <v>1751</v>
      </c>
      <c r="B1752">
        <v>115</v>
      </c>
      <c r="C1752" s="24" t="s">
        <v>4347</v>
      </c>
      <c r="D1752" s="12">
        <v>4.4030650891055068</v>
      </c>
      <c r="E1752" s="13">
        <v>0.24461472717252819</v>
      </c>
      <c r="F1752" s="7">
        <v>18</v>
      </c>
      <c r="G1752" s="7">
        <f t="shared" si="302"/>
        <v>4.1584503619329789</v>
      </c>
      <c r="H1752" s="15">
        <f t="shared" si="303"/>
        <v>4.6476798162780346</v>
      </c>
      <c r="I1752" s="11">
        <f>IFERROR(F1752/SQRT(F1752^2+U1752), "X")</f>
        <v>4.9882552463261703E-2</v>
      </c>
      <c r="J1752" s="32">
        <f>IFERROR(SQRT((1-I1752^2)/U1752), "X")</f>
        <v>2.77125291462565E-3</v>
      </c>
      <c r="K1752" s="32">
        <f t="shared" si="304"/>
        <v>360.84761326632048</v>
      </c>
      <c r="L1752" s="8">
        <v>1</v>
      </c>
      <c r="M1752" s="9">
        <v>0</v>
      </c>
      <c r="N1752" s="8">
        <v>0</v>
      </c>
      <c r="O1752" s="9">
        <v>0</v>
      </c>
      <c r="P1752" s="9">
        <v>1</v>
      </c>
      <c r="Q1752" s="9">
        <v>0</v>
      </c>
      <c r="R1752" s="9">
        <v>0</v>
      </c>
      <c r="S1752" s="8">
        <v>129901</v>
      </c>
      <c r="T1752" s="9">
        <v>13</v>
      </c>
      <c r="U1752" s="9">
        <f t="shared" si="305"/>
        <v>129887</v>
      </c>
      <c r="V1752" s="9">
        <f>COUNTIF(B:B,B1752)</f>
        <v>12</v>
      </c>
      <c r="W1752" s="7">
        <f>BM1752-X1752-6</f>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308"/>
        <v>0.26500000000000001</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v>0</v>
      </c>
      <c r="BU1752" s="17">
        <v>0</v>
      </c>
      <c r="BV1752">
        <v>0</v>
      </c>
      <c r="BW1752">
        <v>1</v>
      </c>
      <c r="BX1752">
        <v>0</v>
      </c>
      <c r="BY1752" s="17">
        <v>0</v>
      </c>
      <c r="BZ1752">
        <v>0</v>
      </c>
      <c r="CA1752">
        <v>0</v>
      </c>
      <c r="CB1752">
        <v>0</v>
      </c>
      <c r="CC1752">
        <v>0</v>
      </c>
      <c r="CD1752" s="17">
        <v>0</v>
      </c>
      <c r="CE1752">
        <v>0</v>
      </c>
      <c r="CF1752">
        <v>0</v>
      </c>
      <c r="CG1752">
        <v>1</v>
      </c>
      <c r="CH1752">
        <v>1</v>
      </c>
      <c r="CI1752">
        <v>1</v>
      </c>
      <c r="CJ1752">
        <v>0</v>
      </c>
      <c r="CK1752">
        <v>1</v>
      </c>
      <c r="CL1752">
        <v>1</v>
      </c>
      <c r="CM1752">
        <v>0</v>
      </c>
      <c r="CN1752">
        <v>0</v>
      </c>
      <c r="CO1752">
        <v>0</v>
      </c>
      <c r="CP1752" s="17">
        <v>0</v>
      </c>
      <c r="CQ1752">
        <v>2.4889999999999999</v>
      </c>
      <c r="CR1752">
        <v>423</v>
      </c>
      <c r="CS1752">
        <v>1</v>
      </c>
      <c r="CT1752">
        <v>0</v>
      </c>
      <c r="CU1752">
        <v>20</v>
      </c>
      <c r="DA1752" s="33" t="s">
        <v>85</v>
      </c>
    </row>
    <row r="1753" spans="1:105" x14ac:dyDescent="0.25">
      <c r="A1753">
        <v>1752</v>
      </c>
      <c r="B1753">
        <v>115</v>
      </c>
      <c r="C1753" s="24" t="s">
        <v>4347</v>
      </c>
      <c r="D1753" s="12">
        <v>3.7801985653766579</v>
      </c>
      <c r="E1753" s="13">
        <v>0.1417574462016247</v>
      </c>
      <c r="F1753" s="7">
        <v>26.666666666666671</v>
      </c>
      <c r="G1753" s="7">
        <f t="shared" si="302"/>
        <v>3.6384411191750332</v>
      </c>
      <c r="H1753" s="15">
        <f t="shared" si="303"/>
        <v>3.9219560115782826</v>
      </c>
      <c r="I1753" s="11">
        <f>IFERROR(F1753/SQRT(F1753^2+U1753), "X")</f>
        <v>7.3790471345345499E-2</v>
      </c>
      <c r="J1753" s="32">
        <f>IFERROR(SQRT((1-I1753^2)/U1753), "X")</f>
        <v>2.7671426754504553E-3</v>
      </c>
      <c r="K1753" s="32">
        <f t="shared" si="304"/>
        <v>361.38360658877588</v>
      </c>
      <c r="L1753" s="8">
        <v>1</v>
      </c>
      <c r="M1753" s="9">
        <v>0</v>
      </c>
      <c r="N1753" s="8">
        <v>0</v>
      </c>
      <c r="O1753" s="9">
        <v>0</v>
      </c>
      <c r="P1753" s="9">
        <v>1</v>
      </c>
      <c r="Q1753" s="9">
        <v>0</v>
      </c>
      <c r="R1753" s="9">
        <v>0</v>
      </c>
      <c r="S1753" s="8">
        <v>129901</v>
      </c>
      <c r="T1753" s="9">
        <v>13</v>
      </c>
      <c r="U1753" s="9">
        <f t="shared" si="305"/>
        <v>129887</v>
      </c>
      <c r="V1753" s="9">
        <f>COUNTIF(B:B,B1753)</f>
        <v>12</v>
      </c>
      <c r="W1753" s="7">
        <f>BM1753-X1753-6</f>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308"/>
        <v>0.26500000000000001</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v>0</v>
      </c>
      <c r="BU1753" s="17">
        <v>0</v>
      </c>
      <c r="BV1753">
        <v>0</v>
      </c>
      <c r="BW1753">
        <v>1</v>
      </c>
      <c r="BX1753">
        <v>0</v>
      </c>
      <c r="BY1753" s="17">
        <v>0</v>
      </c>
      <c r="BZ1753">
        <v>0</v>
      </c>
      <c r="CA1753">
        <v>0</v>
      </c>
      <c r="CB1753">
        <v>0</v>
      </c>
      <c r="CC1753">
        <v>0</v>
      </c>
      <c r="CD1753" s="17">
        <v>0</v>
      </c>
      <c r="CE1753">
        <v>0</v>
      </c>
      <c r="CF1753">
        <v>0</v>
      </c>
      <c r="CG1753">
        <v>1</v>
      </c>
      <c r="CH1753">
        <v>1</v>
      </c>
      <c r="CI1753">
        <v>1</v>
      </c>
      <c r="CJ1753">
        <v>0</v>
      </c>
      <c r="CK1753">
        <v>1</v>
      </c>
      <c r="CL1753">
        <v>1</v>
      </c>
      <c r="CM1753">
        <v>0</v>
      </c>
      <c r="CN1753">
        <v>0</v>
      </c>
      <c r="CO1753">
        <v>0</v>
      </c>
      <c r="CP1753" s="17">
        <v>0</v>
      </c>
      <c r="CQ1753">
        <v>2.4889999999999999</v>
      </c>
      <c r="CR1753">
        <v>423</v>
      </c>
      <c r="CS1753">
        <v>1</v>
      </c>
      <c r="CT1753">
        <v>0</v>
      </c>
      <c r="CU1753">
        <v>20</v>
      </c>
      <c r="DA1753" s="33" t="s">
        <v>85</v>
      </c>
    </row>
    <row r="1754" spans="1:105" x14ac:dyDescent="0.25">
      <c r="A1754">
        <v>1753</v>
      </c>
      <c r="B1754">
        <v>115</v>
      </c>
      <c r="C1754" s="24" t="s">
        <v>4347</v>
      </c>
      <c r="D1754" s="12">
        <v>5.1289422372410298</v>
      </c>
      <c r="E1754" s="13">
        <v>0.1172329654226521</v>
      </c>
      <c r="F1754" s="7">
        <v>43.749999999999993</v>
      </c>
      <c r="G1754" s="7">
        <f t="shared" si="302"/>
        <v>5.0117092718183773</v>
      </c>
      <c r="H1754" s="15">
        <f t="shared" si="303"/>
        <v>5.2461752026636823</v>
      </c>
      <c r="I1754" s="11">
        <f>IFERROR(F1754/SQRT(F1754^2+U1754), "X")</f>
        <v>0.12050875556100196</v>
      </c>
      <c r="J1754" s="32">
        <f>IFERROR(SQRT((1-I1754^2)/U1754), "X")</f>
        <v>2.754485841394331E-3</v>
      </c>
      <c r="K1754" s="32">
        <f t="shared" si="304"/>
        <v>363.04416053697929</v>
      </c>
      <c r="L1754" s="8">
        <v>1</v>
      </c>
      <c r="M1754" s="9">
        <v>0</v>
      </c>
      <c r="N1754" s="8">
        <v>0</v>
      </c>
      <c r="O1754" s="9">
        <v>0</v>
      </c>
      <c r="P1754" s="9">
        <v>1</v>
      </c>
      <c r="Q1754" s="9">
        <v>0</v>
      </c>
      <c r="R1754" s="9">
        <v>0</v>
      </c>
      <c r="S1754" s="8">
        <v>129901</v>
      </c>
      <c r="T1754" s="9">
        <v>13</v>
      </c>
      <c r="U1754" s="9">
        <f t="shared" si="305"/>
        <v>129887</v>
      </c>
      <c r="V1754" s="9">
        <f>COUNTIF(B:B,B1754)</f>
        <v>12</v>
      </c>
      <c r="W1754" s="7">
        <f>BM1754-X1754-6</f>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308"/>
        <v>0.26500000000000001</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v>0</v>
      </c>
      <c r="BU1754" s="17">
        <v>0</v>
      </c>
      <c r="BV1754">
        <v>0</v>
      </c>
      <c r="BW1754">
        <v>1</v>
      </c>
      <c r="BX1754">
        <v>0</v>
      </c>
      <c r="BY1754" s="17">
        <v>0</v>
      </c>
      <c r="BZ1754">
        <v>0</v>
      </c>
      <c r="CA1754">
        <v>0</v>
      </c>
      <c r="CB1754">
        <v>0</v>
      </c>
      <c r="CC1754">
        <v>0</v>
      </c>
      <c r="CD1754" s="17">
        <v>0</v>
      </c>
      <c r="CE1754">
        <v>0</v>
      </c>
      <c r="CF1754">
        <v>0</v>
      </c>
      <c r="CG1754">
        <v>1</v>
      </c>
      <c r="CH1754">
        <v>1</v>
      </c>
      <c r="CI1754">
        <v>1</v>
      </c>
      <c r="CJ1754">
        <v>0</v>
      </c>
      <c r="CK1754">
        <v>1</v>
      </c>
      <c r="CL1754">
        <v>1</v>
      </c>
      <c r="CM1754">
        <v>0</v>
      </c>
      <c r="CN1754">
        <v>0</v>
      </c>
      <c r="CO1754">
        <v>0</v>
      </c>
      <c r="CP1754" s="17">
        <v>0</v>
      </c>
      <c r="CQ1754">
        <v>2.4889999999999999</v>
      </c>
      <c r="CR1754">
        <v>423</v>
      </c>
      <c r="CS1754">
        <v>1</v>
      </c>
      <c r="CT1754">
        <v>0</v>
      </c>
      <c r="CU1754">
        <v>20</v>
      </c>
      <c r="DA1754" s="33" t="s">
        <v>85</v>
      </c>
    </row>
    <row r="1755" spans="1:105" x14ac:dyDescent="0.25">
      <c r="A1755">
        <v>1754</v>
      </c>
      <c r="B1755">
        <v>115</v>
      </c>
      <c r="C1755" s="24" t="s">
        <v>4347</v>
      </c>
      <c r="D1755" s="12">
        <v>5.0225875934424291</v>
      </c>
      <c r="E1755" s="13">
        <v>0.1255646898360607</v>
      </c>
      <c r="F1755" s="7">
        <v>40</v>
      </c>
      <c r="G1755" s="7">
        <f t="shared" si="302"/>
        <v>4.8970229036063682</v>
      </c>
      <c r="H1755" s="15">
        <f t="shared" si="303"/>
        <v>5.1481522832784901</v>
      </c>
      <c r="I1755" s="11">
        <f>IFERROR(F1755/SQRT(F1755^2+U1755), "X")</f>
        <v>0.11031093939469955</v>
      </c>
      <c r="J1755" s="32">
        <f>IFERROR(SQRT((1-I1755^2)/U1755), "X")</f>
        <v>2.7577734848674889E-3</v>
      </c>
      <c r="K1755" s="32">
        <f t="shared" si="304"/>
        <v>362.61136220477152</v>
      </c>
      <c r="L1755" s="8">
        <v>1</v>
      </c>
      <c r="M1755" s="9">
        <v>0</v>
      </c>
      <c r="N1755" s="8">
        <v>0</v>
      </c>
      <c r="O1755" s="9">
        <v>0</v>
      </c>
      <c r="P1755" s="9">
        <v>1</v>
      </c>
      <c r="Q1755" s="9">
        <v>0</v>
      </c>
      <c r="R1755" s="9">
        <v>0</v>
      </c>
      <c r="S1755" s="8">
        <v>129901</v>
      </c>
      <c r="T1755" s="9">
        <v>13</v>
      </c>
      <c r="U1755" s="9">
        <f t="shared" si="305"/>
        <v>129887</v>
      </c>
      <c r="V1755" s="9">
        <f>COUNTIF(B:B,B1755)</f>
        <v>12</v>
      </c>
      <c r="W1755" s="7">
        <f>BM1755-X1755-6</f>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308"/>
        <v>0.26500000000000001</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v>0</v>
      </c>
      <c r="BU1755" s="17">
        <v>0</v>
      </c>
      <c r="BV1755">
        <v>0</v>
      </c>
      <c r="BW1755">
        <v>1</v>
      </c>
      <c r="BX1755">
        <v>0</v>
      </c>
      <c r="BY1755" s="17">
        <v>0</v>
      </c>
      <c r="BZ1755">
        <v>0</v>
      </c>
      <c r="CA1755">
        <v>0</v>
      </c>
      <c r="CB1755">
        <v>0</v>
      </c>
      <c r="CC1755">
        <v>0</v>
      </c>
      <c r="CD1755" s="17">
        <v>0</v>
      </c>
      <c r="CE1755">
        <v>0</v>
      </c>
      <c r="CF1755">
        <v>0</v>
      </c>
      <c r="CG1755">
        <v>1</v>
      </c>
      <c r="CH1755">
        <v>1</v>
      </c>
      <c r="CI1755">
        <v>1</v>
      </c>
      <c r="CJ1755">
        <v>0</v>
      </c>
      <c r="CK1755">
        <v>1</v>
      </c>
      <c r="CL1755">
        <v>1</v>
      </c>
      <c r="CM1755">
        <v>0</v>
      </c>
      <c r="CN1755">
        <v>0</v>
      </c>
      <c r="CO1755">
        <v>0</v>
      </c>
      <c r="CP1755" s="17">
        <v>0</v>
      </c>
      <c r="CQ1755">
        <v>2.4889999999999999</v>
      </c>
      <c r="CR1755">
        <v>423</v>
      </c>
      <c r="CS1755">
        <v>1</v>
      </c>
      <c r="CT1755">
        <v>0</v>
      </c>
      <c r="CU1755">
        <v>20</v>
      </c>
      <c r="DA1755" s="33" t="s">
        <v>85</v>
      </c>
    </row>
  </sheetData>
  <autoFilter ref="A1:CZ1116" xr:uid="{00000000-0009-0000-0000-000000000000}"/>
  <conditionalFormatting sqref="A1732:XFD1992 A1:XFD1723">
    <cfRule type="containsBlanks" dxfId="611" priority="1">
      <formula>LEN(TRIM(A1))=0</formula>
    </cfRule>
    <cfRule type="expression" dxfId="610" priority="2">
      <formula>AND(NOT(ISBLANK($C1)),ISBLANK($C2))</formula>
    </cfRule>
    <cfRule type="expression" dxfId="609" priority="3">
      <formula>$C1&lt;&gt;$C2</formula>
    </cfRule>
  </conditionalFormatting>
  <conditionalFormatting sqref="A1724:XFD1731">
    <cfRule type="containsBlanks" dxfId="608" priority="657">
      <formula>LEN(TRIM(A1724))=0</formula>
    </cfRule>
    <cfRule type="expression" dxfId="607" priority="658">
      <formula>AND(NOT(ISBLANK($C1724)),ISBLANK(#REF!))</formula>
    </cfRule>
    <cfRule type="expression" dxfId="606"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5"/>
  <sheetViews>
    <sheetView workbookViewId="0">
      <pane ySplit="1" topLeftCell="A55" activePane="bottomLeft" state="frozen"/>
      <selection pane="bottomLeft" activeCell="A66" sqref="A66"/>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4353</v>
      </c>
      <c r="B65" s="120" t="s">
        <v>4354</v>
      </c>
      <c r="C65" t="s">
        <v>350</v>
      </c>
      <c r="D65">
        <v>34</v>
      </c>
      <c r="E65" t="s">
        <v>3902</v>
      </c>
      <c r="F65" s="41" t="b">
        <v>1</v>
      </c>
      <c r="G65" s="41" t="b">
        <v>1</v>
      </c>
      <c r="I65" s="17" t="s">
        <v>3902</v>
      </c>
      <c r="J65" t="b">
        <v>1</v>
      </c>
      <c r="K65" t="b">
        <v>1</v>
      </c>
      <c r="L65" t="b">
        <v>0</v>
      </c>
    </row>
    <row r="66" spans="1:12" x14ac:dyDescent="0.25">
      <c r="A66" s="37" t="s">
        <v>67</v>
      </c>
      <c r="B66" s="120" t="s">
        <v>412</v>
      </c>
      <c r="C66" t="s">
        <v>350</v>
      </c>
      <c r="D66">
        <v>35</v>
      </c>
      <c r="E66" t="s">
        <v>3902</v>
      </c>
      <c r="F66" s="41" t="b">
        <v>1</v>
      </c>
      <c r="G66" s="41" t="b">
        <v>1</v>
      </c>
      <c r="I66" s="17" t="s">
        <v>3902</v>
      </c>
      <c r="J66" t="b">
        <v>1</v>
      </c>
      <c r="K66" t="b">
        <v>1</v>
      </c>
      <c r="L66" t="b">
        <v>1</v>
      </c>
    </row>
    <row r="67" spans="1:12" x14ac:dyDescent="0.25">
      <c r="A67" s="4" t="s">
        <v>68</v>
      </c>
      <c r="B67" s="115" t="s">
        <v>413</v>
      </c>
      <c r="C67" t="s">
        <v>332</v>
      </c>
      <c r="D67">
        <v>36</v>
      </c>
      <c r="E67" t="s">
        <v>3900</v>
      </c>
      <c r="F67" s="41" t="b">
        <v>1</v>
      </c>
      <c r="G67" s="41" t="b">
        <v>1</v>
      </c>
      <c r="H67">
        <v>1</v>
      </c>
      <c r="J67" t="b">
        <v>1</v>
      </c>
      <c r="K67" t="b">
        <v>1</v>
      </c>
      <c r="L67" t="b">
        <v>0</v>
      </c>
    </row>
    <row r="68" spans="1:12" x14ac:dyDescent="0.25">
      <c r="A68" s="4" t="s">
        <v>231</v>
      </c>
      <c r="B68" s="115" t="s">
        <v>414</v>
      </c>
      <c r="C68" t="s">
        <v>332</v>
      </c>
      <c r="D68">
        <v>36</v>
      </c>
      <c r="E68" t="s">
        <v>3900</v>
      </c>
      <c r="F68" s="41" t="b">
        <v>1</v>
      </c>
      <c r="G68" s="41" t="b">
        <v>1</v>
      </c>
      <c r="H68">
        <v>1</v>
      </c>
      <c r="J68" t="b">
        <v>1</v>
      </c>
      <c r="K68" t="b">
        <v>1</v>
      </c>
      <c r="L68" t="b">
        <v>0</v>
      </c>
    </row>
    <row r="69" spans="1:12" x14ac:dyDescent="0.25">
      <c r="A69" s="4" t="s">
        <v>262</v>
      </c>
      <c r="B69" s="115" t="s">
        <v>415</v>
      </c>
      <c r="C69" t="s">
        <v>332</v>
      </c>
      <c r="D69">
        <v>36</v>
      </c>
      <c r="E69" t="s">
        <v>3900</v>
      </c>
      <c r="F69" s="41" t="b">
        <v>1</v>
      </c>
      <c r="G69" s="41" t="b">
        <v>1</v>
      </c>
      <c r="H69">
        <v>1</v>
      </c>
      <c r="J69" t="b">
        <v>1</v>
      </c>
      <c r="K69" t="b">
        <v>1</v>
      </c>
      <c r="L69" t="b">
        <v>0</v>
      </c>
    </row>
    <row r="70" spans="1:12" x14ac:dyDescent="0.25">
      <c r="A70" s="4" t="s">
        <v>151</v>
      </c>
      <c r="B70" s="115" t="s">
        <v>416</v>
      </c>
      <c r="C70" t="s">
        <v>332</v>
      </c>
      <c r="D70">
        <v>36</v>
      </c>
      <c r="E70" t="s">
        <v>3900</v>
      </c>
      <c r="F70" s="41" t="b">
        <v>1</v>
      </c>
      <c r="G70" s="41" t="b">
        <v>1</v>
      </c>
      <c r="H70">
        <v>1</v>
      </c>
      <c r="J70" t="b">
        <v>1</v>
      </c>
      <c r="K70" t="b">
        <v>1</v>
      </c>
      <c r="L70" t="b">
        <v>0</v>
      </c>
    </row>
    <row r="71" spans="1:12" x14ac:dyDescent="0.25">
      <c r="A71" s="4" t="s">
        <v>123</v>
      </c>
      <c r="B71" s="115" t="s">
        <v>417</v>
      </c>
      <c r="C71" t="s">
        <v>332</v>
      </c>
      <c r="D71">
        <v>36</v>
      </c>
      <c r="E71" t="s">
        <v>3900</v>
      </c>
      <c r="F71" s="41" t="b">
        <v>1</v>
      </c>
      <c r="G71" s="41" t="b">
        <v>1</v>
      </c>
      <c r="H71">
        <v>1</v>
      </c>
      <c r="J71" t="b">
        <v>1</v>
      </c>
      <c r="K71" t="b">
        <v>1</v>
      </c>
      <c r="L71" t="b">
        <v>0</v>
      </c>
    </row>
    <row r="72" spans="1:12" x14ac:dyDescent="0.25">
      <c r="A72" s="4" t="s">
        <v>133</v>
      </c>
      <c r="B72" s="115" t="s">
        <v>418</v>
      </c>
      <c r="C72" t="s">
        <v>332</v>
      </c>
      <c r="D72">
        <v>36</v>
      </c>
      <c r="E72" t="s">
        <v>3900</v>
      </c>
      <c r="F72" s="41" t="b">
        <v>1</v>
      </c>
      <c r="G72" s="41" t="b">
        <v>1</v>
      </c>
      <c r="H72">
        <v>1</v>
      </c>
      <c r="J72" t="b">
        <v>1</v>
      </c>
      <c r="K72" t="b">
        <v>1</v>
      </c>
      <c r="L72" t="b">
        <v>0</v>
      </c>
    </row>
    <row r="73" spans="1:12" x14ac:dyDescent="0.25">
      <c r="A73" s="4" t="s">
        <v>132</v>
      </c>
      <c r="B73" s="115" t="s">
        <v>419</v>
      </c>
      <c r="C73" t="s">
        <v>332</v>
      </c>
      <c r="D73">
        <v>36</v>
      </c>
      <c r="E73" t="s">
        <v>3900</v>
      </c>
      <c r="F73" s="41" t="b">
        <v>1</v>
      </c>
      <c r="G73" s="41" t="b">
        <v>1</v>
      </c>
      <c r="H73">
        <v>1</v>
      </c>
      <c r="J73" t="b">
        <v>1</v>
      </c>
      <c r="K73" t="b">
        <v>1</v>
      </c>
      <c r="L73" t="b">
        <v>0</v>
      </c>
    </row>
    <row r="74" spans="1:12" x14ac:dyDescent="0.25">
      <c r="A74" s="4" t="s">
        <v>69</v>
      </c>
      <c r="B74" s="115" t="s">
        <v>420</v>
      </c>
      <c r="C74" t="s">
        <v>332</v>
      </c>
      <c r="D74">
        <v>36</v>
      </c>
      <c r="E74" t="s">
        <v>3900</v>
      </c>
      <c r="F74" s="41" t="b">
        <v>1</v>
      </c>
      <c r="G74" s="41" t="b">
        <v>1</v>
      </c>
      <c r="H74">
        <v>1</v>
      </c>
      <c r="J74" t="b">
        <v>0</v>
      </c>
      <c r="K74" t="b">
        <v>0</v>
      </c>
      <c r="L74" t="b">
        <v>0</v>
      </c>
    </row>
    <row r="75" spans="1:12" x14ac:dyDescent="0.25">
      <c r="A75" s="4" t="s">
        <v>70</v>
      </c>
      <c r="B75" s="115" t="s">
        <v>421</v>
      </c>
      <c r="C75" t="s">
        <v>332</v>
      </c>
      <c r="D75">
        <v>37</v>
      </c>
      <c r="E75" t="s">
        <v>3900</v>
      </c>
      <c r="F75" s="41" t="b">
        <v>1</v>
      </c>
      <c r="G75" s="41" t="b">
        <v>1</v>
      </c>
      <c r="H75">
        <v>1</v>
      </c>
      <c r="J75" t="b">
        <v>1</v>
      </c>
      <c r="K75" t="b">
        <v>1</v>
      </c>
      <c r="L75" t="b">
        <v>0</v>
      </c>
    </row>
    <row r="76" spans="1:12" x14ac:dyDescent="0.25">
      <c r="A76" s="4" t="s">
        <v>71</v>
      </c>
      <c r="B76" s="115" t="s">
        <v>422</v>
      </c>
      <c r="C76" t="s">
        <v>332</v>
      </c>
      <c r="D76">
        <v>37</v>
      </c>
      <c r="E76" t="s">
        <v>3900</v>
      </c>
      <c r="F76" s="41" t="b">
        <v>1</v>
      </c>
      <c r="G76" s="41" t="b">
        <v>1</v>
      </c>
      <c r="H76">
        <v>1</v>
      </c>
      <c r="J76" t="b">
        <v>1</v>
      </c>
      <c r="K76" t="b">
        <v>1</v>
      </c>
      <c r="L76" t="b">
        <v>0</v>
      </c>
    </row>
    <row r="77" spans="1:12" x14ac:dyDescent="0.25">
      <c r="A77" s="4" t="s">
        <v>117</v>
      </c>
      <c r="B77" s="115" t="s">
        <v>423</v>
      </c>
      <c r="C77" t="s">
        <v>332</v>
      </c>
      <c r="D77">
        <v>37</v>
      </c>
      <c r="E77" t="s">
        <v>3900</v>
      </c>
      <c r="F77" s="41" t="b">
        <v>1</v>
      </c>
      <c r="G77" s="41" t="b">
        <v>1</v>
      </c>
      <c r="H77">
        <v>1</v>
      </c>
      <c r="J77" t="b">
        <v>1</v>
      </c>
      <c r="K77" t="b">
        <v>1</v>
      </c>
      <c r="L77" t="b">
        <v>0</v>
      </c>
    </row>
    <row r="78" spans="1:12" x14ac:dyDescent="0.25">
      <c r="A78" s="4" t="s">
        <v>118</v>
      </c>
      <c r="B78" s="115" t="s">
        <v>424</v>
      </c>
      <c r="C78" t="s">
        <v>332</v>
      </c>
      <c r="D78">
        <v>37</v>
      </c>
      <c r="E78" t="s">
        <v>3900</v>
      </c>
      <c r="F78" s="41" t="b">
        <v>1</v>
      </c>
      <c r="G78" s="41" t="b">
        <v>1</v>
      </c>
      <c r="H78">
        <v>1</v>
      </c>
      <c r="J78" t="b">
        <v>0</v>
      </c>
      <c r="K78" t="b">
        <v>0</v>
      </c>
      <c r="L78" t="b">
        <v>0</v>
      </c>
    </row>
    <row r="79" spans="1:12" x14ac:dyDescent="0.25">
      <c r="A79" s="4" t="s">
        <v>126</v>
      </c>
      <c r="B79" s="115" t="s">
        <v>425</v>
      </c>
      <c r="C79" t="s">
        <v>349</v>
      </c>
      <c r="D79">
        <v>38</v>
      </c>
      <c r="E79" t="s">
        <v>3900</v>
      </c>
      <c r="F79" s="41" t="b">
        <v>1</v>
      </c>
      <c r="G79" s="41" t="b">
        <v>1</v>
      </c>
      <c r="H79">
        <v>1</v>
      </c>
      <c r="J79" t="b">
        <v>0</v>
      </c>
      <c r="K79" t="b">
        <v>0</v>
      </c>
      <c r="L79" t="b">
        <v>0</v>
      </c>
    </row>
    <row r="80" spans="1:12" x14ac:dyDescent="0.25">
      <c r="A80" s="4" t="s">
        <v>136</v>
      </c>
      <c r="B80" s="115" t="s">
        <v>426</v>
      </c>
      <c r="C80" t="s">
        <v>349</v>
      </c>
      <c r="D80">
        <v>38</v>
      </c>
      <c r="E80" t="s">
        <v>3900</v>
      </c>
      <c r="F80" s="41" t="b">
        <v>1</v>
      </c>
      <c r="G80" s="41" t="b">
        <v>1</v>
      </c>
      <c r="H80">
        <v>1</v>
      </c>
      <c r="J80" t="b">
        <v>0</v>
      </c>
      <c r="K80" t="b">
        <v>0</v>
      </c>
      <c r="L80" t="b">
        <v>0</v>
      </c>
    </row>
    <row r="81" spans="1:12" x14ac:dyDescent="0.25">
      <c r="A81" s="4" t="s">
        <v>152</v>
      </c>
      <c r="B81" s="115" t="s">
        <v>427</v>
      </c>
      <c r="C81" t="s">
        <v>349</v>
      </c>
      <c r="D81">
        <v>38</v>
      </c>
      <c r="E81" t="s">
        <v>3900</v>
      </c>
      <c r="F81" s="41" t="b">
        <v>1</v>
      </c>
      <c r="G81" s="41" t="b">
        <v>1</v>
      </c>
      <c r="H81">
        <v>1</v>
      </c>
      <c r="J81" t="b">
        <v>0</v>
      </c>
      <c r="K81" t="b">
        <v>0</v>
      </c>
      <c r="L81" t="b">
        <v>0</v>
      </c>
    </row>
    <row r="82" spans="1:12" x14ac:dyDescent="0.25">
      <c r="A82" s="4" t="s">
        <v>479</v>
      </c>
      <c r="B82" s="115" t="s">
        <v>428</v>
      </c>
      <c r="C82" t="s">
        <v>349</v>
      </c>
      <c r="D82">
        <v>38</v>
      </c>
      <c r="E82" t="s">
        <v>3900</v>
      </c>
      <c r="F82" s="41" t="b">
        <v>1</v>
      </c>
      <c r="G82" s="41" t="b">
        <v>1</v>
      </c>
      <c r="H82">
        <v>1</v>
      </c>
      <c r="J82" t="b">
        <v>0</v>
      </c>
      <c r="K82" t="b">
        <v>0</v>
      </c>
      <c r="L82" t="b">
        <v>0</v>
      </c>
    </row>
    <row r="83" spans="1:12" x14ac:dyDescent="0.25">
      <c r="A83" s="4" t="s">
        <v>127</v>
      </c>
      <c r="B83" s="115" t="s">
        <v>482</v>
      </c>
      <c r="C83" t="s">
        <v>349</v>
      </c>
      <c r="D83">
        <v>38</v>
      </c>
      <c r="E83" t="s">
        <v>3900</v>
      </c>
      <c r="F83" s="41" t="b">
        <v>1</v>
      </c>
      <c r="G83" s="41" t="b">
        <v>1</v>
      </c>
      <c r="H83">
        <v>1</v>
      </c>
      <c r="J83" t="b">
        <v>0</v>
      </c>
      <c r="K83" t="b">
        <v>0</v>
      </c>
      <c r="L83" t="b">
        <v>0</v>
      </c>
    </row>
    <row r="84" spans="1:12" x14ac:dyDescent="0.25">
      <c r="A84" s="4" t="s">
        <v>72</v>
      </c>
      <c r="B84" s="115" t="s">
        <v>429</v>
      </c>
      <c r="C84" t="s">
        <v>349</v>
      </c>
      <c r="D84">
        <v>39</v>
      </c>
      <c r="E84" t="s">
        <v>3900</v>
      </c>
      <c r="F84" s="41" t="b">
        <v>1</v>
      </c>
      <c r="G84" s="41" t="b">
        <v>1</v>
      </c>
      <c r="H84">
        <v>1</v>
      </c>
      <c r="J84" t="b">
        <v>1</v>
      </c>
      <c r="K84" t="b">
        <v>1</v>
      </c>
      <c r="L84" t="b">
        <v>0</v>
      </c>
    </row>
    <row r="85" spans="1:12" x14ac:dyDescent="0.25">
      <c r="A85" s="4" t="s">
        <v>73</v>
      </c>
      <c r="B85" s="115" t="s">
        <v>430</v>
      </c>
      <c r="C85" t="s">
        <v>349</v>
      </c>
      <c r="D85">
        <v>39</v>
      </c>
      <c r="E85" t="s">
        <v>3900</v>
      </c>
      <c r="F85" s="41" t="b">
        <v>1</v>
      </c>
      <c r="G85" s="41" t="b">
        <v>1</v>
      </c>
      <c r="H85">
        <v>1</v>
      </c>
      <c r="J85" t="b">
        <v>1</v>
      </c>
      <c r="K85" t="b">
        <v>1</v>
      </c>
      <c r="L85" t="b">
        <v>0</v>
      </c>
    </row>
    <row r="86" spans="1:12" x14ac:dyDescent="0.25">
      <c r="A86" s="4" t="s">
        <v>74</v>
      </c>
      <c r="B86" s="115" t="s">
        <v>431</v>
      </c>
      <c r="C86" t="s">
        <v>349</v>
      </c>
      <c r="D86">
        <v>39</v>
      </c>
      <c r="E86" t="s">
        <v>3900</v>
      </c>
      <c r="F86" s="41" t="b">
        <v>1</v>
      </c>
      <c r="G86" s="41" t="b">
        <v>1</v>
      </c>
      <c r="H86">
        <v>1</v>
      </c>
      <c r="J86" t="b">
        <v>1</v>
      </c>
      <c r="K86" t="b">
        <v>1</v>
      </c>
      <c r="L86" t="b">
        <v>0</v>
      </c>
    </row>
    <row r="87" spans="1:12" x14ac:dyDescent="0.25">
      <c r="A87" s="4" t="s">
        <v>102</v>
      </c>
      <c r="B87" s="115" t="s">
        <v>432</v>
      </c>
      <c r="C87" t="s">
        <v>349</v>
      </c>
      <c r="D87">
        <v>39</v>
      </c>
      <c r="E87" t="s">
        <v>3900</v>
      </c>
      <c r="F87" s="41" t="b">
        <v>1</v>
      </c>
      <c r="G87" s="41" t="b">
        <v>1</v>
      </c>
      <c r="H87">
        <v>1</v>
      </c>
      <c r="J87" t="b">
        <v>1</v>
      </c>
      <c r="K87" t="b">
        <v>1</v>
      </c>
      <c r="L87" t="b">
        <v>0</v>
      </c>
    </row>
    <row r="88" spans="1:12" x14ac:dyDescent="0.25">
      <c r="A88" s="4" t="s">
        <v>75</v>
      </c>
      <c r="B88" s="115" t="s">
        <v>433</v>
      </c>
      <c r="C88" t="s">
        <v>349</v>
      </c>
      <c r="D88">
        <v>39</v>
      </c>
      <c r="E88" t="s">
        <v>3900</v>
      </c>
      <c r="F88" s="41" t="b">
        <v>1</v>
      </c>
      <c r="G88" s="41" t="b">
        <v>1</v>
      </c>
      <c r="H88">
        <v>1</v>
      </c>
      <c r="J88" t="b">
        <v>1</v>
      </c>
      <c r="K88" t="b">
        <v>1</v>
      </c>
      <c r="L88" t="b">
        <v>0</v>
      </c>
    </row>
    <row r="89" spans="1:12" x14ac:dyDescent="0.25">
      <c r="A89" s="4" t="s">
        <v>76</v>
      </c>
      <c r="B89" s="115" t="s">
        <v>434</v>
      </c>
      <c r="C89" t="s">
        <v>349</v>
      </c>
      <c r="D89">
        <v>39</v>
      </c>
      <c r="E89" t="s">
        <v>3900</v>
      </c>
      <c r="F89" s="41" t="b">
        <v>1</v>
      </c>
      <c r="G89" s="41" t="b">
        <v>1</v>
      </c>
      <c r="H89">
        <v>1</v>
      </c>
      <c r="J89" t="b">
        <v>1</v>
      </c>
      <c r="K89" t="b">
        <v>1</v>
      </c>
      <c r="L89" t="b">
        <v>0</v>
      </c>
    </row>
    <row r="90" spans="1:12" x14ac:dyDescent="0.25">
      <c r="A90" s="4" t="s">
        <v>77</v>
      </c>
      <c r="B90" s="115" t="s">
        <v>435</v>
      </c>
      <c r="C90" t="s">
        <v>349</v>
      </c>
      <c r="D90">
        <v>39</v>
      </c>
      <c r="E90" t="s">
        <v>3900</v>
      </c>
      <c r="F90" s="41" t="b">
        <v>1</v>
      </c>
      <c r="G90" s="41" t="b">
        <v>1</v>
      </c>
      <c r="H90">
        <v>1</v>
      </c>
      <c r="J90" t="b">
        <v>1</v>
      </c>
      <c r="K90" t="b">
        <v>1</v>
      </c>
      <c r="L90" t="b">
        <v>0</v>
      </c>
    </row>
    <row r="91" spans="1:12" x14ac:dyDescent="0.25">
      <c r="A91" s="4" t="s">
        <v>4296</v>
      </c>
      <c r="B91" s="115" t="s">
        <v>4297</v>
      </c>
      <c r="C91" t="s">
        <v>349</v>
      </c>
      <c r="D91">
        <v>39</v>
      </c>
      <c r="E91" t="s">
        <v>3900</v>
      </c>
      <c r="F91" s="41" t="b">
        <v>1</v>
      </c>
      <c r="G91" s="41" t="b">
        <v>1</v>
      </c>
      <c r="H91">
        <v>1</v>
      </c>
      <c r="J91" t="b">
        <v>1</v>
      </c>
      <c r="K91" t="b">
        <v>1</v>
      </c>
      <c r="L91" t="b">
        <v>0</v>
      </c>
    </row>
    <row r="92" spans="1:12" x14ac:dyDescent="0.25">
      <c r="A92" s="4" t="s">
        <v>78</v>
      </c>
      <c r="B92" s="115" t="s">
        <v>436</v>
      </c>
      <c r="C92" t="s">
        <v>349</v>
      </c>
      <c r="D92">
        <v>39</v>
      </c>
      <c r="E92" t="s">
        <v>3900</v>
      </c>
      <c r="F92" s="41" t="b">
        <v>1</v>
      </c>
      <c r="G92" s="41" t="b">
        <v>1</v>
      </c>
      <c r="H92">
        <v>1</v>
      </c>
      <c r="J92" t="b">
        <v>1</v>
      </c>
      <c r="K92" t="b">
        <v>1</v>
      </c>
      <c r="L92" t="b">
        <v>0</v>
      </c>
    </row>
    <row r="93" spans="1:12" x14ac:dyDescent="0.25">
      <c r="A93" s="4" t="s">
        <v>80</v>
      </c>
      <c r="B93" s="115" t="s">
        <v>437</v>
      </c>
      <c r="C93" t="s">
        <v>349</v>
      </c>
      <c r="D93">
        <v>39</v>
      </c>
      <c r="E93" t="s">
        <v>3900</v>
      </c>
      <c r="F93" s="41" t="b">
        <v>1</v>
      </c>
      <c r="G93" s="41" t="b">
        <v>1</v>
      </c>
      <c r="H93">
        <v>1</v>
      </c>
      <c r="J93" t="b">
        <v>1</v>
      </c>
      <c r="K93" t="b">
        <v>1</v>
      </c>
      <c r="L93" t="b">
        <v>0</v>
      </c>
    </row>
    <row r="94" spans="1:12" x14ac:dyDescent="0.25">
      <c r="A94" s="4" t="s">
        <v>134</v>
      </c>
      <c r="B94" s="115" t="s">
        <v>438</v>
      </c>
      <c r="C94" t="s">
        <v>349</v>
      </c>
      <c r="D94">
        <v>39</v>
      </c>
      <c r="E94" t="s">
        <v>3900</v>
      </c>
      <c r="F94" s="41" t="b">
        <v>1</v>
      </c>
      <c r="G94" s="41" t="b">
        <v>1</v>
      </c>
      <c r="H94">
        <v>1</v>
      </c>
      <c r="J94" t="b">
        <v>1</v>
      </c>
      <c r="K94" t="b">
        <v>1</v>
      </c>
      <c r="L94" t="b">
        <v>0</v>
      </c>
    </row>
    <row r="95" spans="1:12" x14ac:dyDescent="0.25">
      <c r="A95" s="4" t="s">
        <v>79</v>
      </c>
      <c r="B95" s="115" t="s">
        <v>439</v>
      </c>
      <c r="C95" t="s">
        <v>349</v>
      </c>
      <c r="D95">
        <v>39</v>
      </c>
      <c r="E95" t="s">
        <v>3900</v>
      </c>
      <c r="F95" s="41" t="b">
        <v>1</v>
      </c>
      <c r="G95" s="41" t="b">
        <v>1</v>
      </c>
      <c r="H95">
        <v>1</v>
      </c>
      <c r="J95" t="b">
        <v>1</v>
      </c>
      <c r="K95" t="b">
        <v>1</v>
      </c>
      <c r="L95" t="b">
        <v>0</v>
      </c>
    </row>
    <row r="96" spans="1:12" x14ac:dyDescent="0.25">
      <c r="A96" s="43" t="s">
        <v>81</v>
      </c>
      <c r="B96" s="116" t="s">
        <v>440</v>
      </c>
      <c r="C96" t="s">
        <v>350</v>
      </c>
      <c r="D96">
        <v>40</v>
      </c>
      <c r="E96" t="s">
        <v>3900</v>
      </c>
      <c r="F96" s="41" t="b">
        <v>1</v>
      </c>
      <c r="G96" s="41" t="b">
        <v>1</v>
      </c>
      <c r="I96" s="17" t="s">
        <v>3902</v>
      </c>
      <c r="J96" t="b">
        <v>1</v>
      </c>
      <c r="K96" t="b">
        <v>1</v>
      </c>
      <c r="L96" t="b">
        <v>1</v>
      </c>
    </row>
    <row r="97" spans="1:12" x14ac:dyDescent="0.25">
      <c r="A97" s="43" t="s">
        <v>82</v>
      </c>
      <c r="B97" s="116" t="s">
        <v>441</v>
      </c>
      <c r="C97" t="s">
        <v>349</v>
      </c>
      <c r="D97">
        <v>41</v>
      </c>
      <c r="E97" t="s">
        <v>3900</v>
      </c>
      <c r="F97" s="41" t="b">
        <v>1</v>
      </c>
      <c r="G97" s="41" t="b">
        <v>1</v>
      </c>
      <c r="I97" s="17" t="s">
        <v>3902</v>
      </c>
      <c r="J97" t="b">
        <v>1</v>
      </c>
      <c r="K97" t="b">
        <v>1</v>
      </c>
      <c r="L97" t="b">
        <v>1</v>
      </c>
    </row>
    <row r="98" spans="1:12" x14ac:dyDescent="0.25">
      <c r="A98" s="43" t="s">
        <v>83</v>
      </c>
      <c r="B98" s="116" t="s">
        <v>442</v>
      </c>
      <c r="C98" t="s">
        <v>332</v>
      </c>
      <c r="D98">
        <v>42</v>
      </c>
      <c r="E98" t="s">
        <v>3900</v>
      </c>
      <c r="F98" s="41" t="b">
        <v>1</v>
      </c>
      <c r="G98" s="41" t="b">
        <v>1</v>
      </c>
      <c r="H98">
        <v>1</v>
      </c>
      <c r="J98" t="b">
        <v>1</v>
      </c>
      <c r="K98" t="b">
        <v>1</v>
      </c>
      <c r="L98" t="b">
        <v>0</v>
      </c>
    </row>
    <row r="99" spans="1:12" x14ac:dyDescent="0.25">
      <c r="A99" s="43" t="s">
        <v>353</v>
      </c>
      <c r="B99" s="116" t="s">
        <v>443</v>
      </c>
      <c r="C99" t="s">
        <v>332</v>
      </c>
      <c r="D99">
        <v>42</v>
      </c>
      <c r="E99" t="s">
        <v>3900</v>
      </c>
      <c r="F99" s="41" t="b">
        <v>1</v>
      </c>
      <c r="G99" s="41" t="b">
        <v>1</v>
      </c>
      <c r="H99">
        <v>1</v>
      </c>
      <c r="J99" t="b">
        <v>0</v>
      </c>
      <c r="K99" t="b">
        <v>0</v>
      </c>
      <c r="L99" t="b">
        <v>0</v>
      </c>
    </row>
    <row r="100" spans="1:12" x14ac:dyDescent="0.25">
      <c r="A100" s="43" t="s">
        <v>84</v>
      </c>
      <c r="B100" s="116" t="s">
        <v>444</v>
      </c>
      <c r="C100" t="s">
        <v>349</v>
      </c>
      <c r="D100">
        <v>43</v>
      </c>
      <c r="E100" t="s">
        <v>3900</v>
      </c>
      <c r="F100" s="41" t="b">
        <v>1</v>
      </c>
      <c r="G100" s="41" t="b">
        <v>1</v>
      </c>
      <c r="I100" s="17" t="s">
        <v>3902</v>
      </c>
      <c r="J100" t="b">
        <v>0</v>
      </c>
      <c r="K100" t="b">
        <v>0</v>
      </c>
      <c r="L100" t="b">
        <v>1</v>
      </c>
    </row>
    <row r="101" spans="1:12" x14ac:dyDescent="0.25">
      <c r="A101" s="121" t="s">
        <v>3888</v>
      </c>
      <c r="B101" s="123" t="s">
        <v>3889</v>
      </c>
      <c r="C101" t="s">
        <v>350</v>
      </c>
      <c r="D101">
        <v>44</v>
      </c>
      <c r="E101" t="s">
        <v>3910</v>
      </c>
      <c r="F101" s="41" t="b">
        <v>0</v>
      </c>
      <c r="G101" s="41" t="b">
        <v>0</v>
      </c>
      <c r="J101" t="b">
        <v>1</v>
      </c>
      <c r="K101" t="b">
        <v>1</v>
      </c>
      <c r="L101" t="b">
        <v>0</v>
      </c>
    </row>
    <row r="102" spans="1:12" x14ac:dyDescent="0.25">
      <c r="A102" s="122" t="s">
        <v>3890</v>
      </c>
      <c r="B102" s="123" t="s">
        <v>3891</v>
      </c>
      <c r="C102" t="s">
        <v>350</v>
      </c>
      <c r="D102">
        <v>45</v>
      </c>
      <c r="E102" t="s">
        <v>3910</v>
      </c>
      <c r="F102" s="41" t="b">
        <v>0</v>
      </c>
      <c r="G102" s="41" t="b">
        <v>0</v>
      </c>
      <c r="J102" t="b">
        <v>1</v>
      </c>
      <c r="K102" t="b">
        <v>1</v>
      </c>
      <c r="L102" t="b">
        <v>0</v>
      </c>
    </row>
    <row r="103" spans="1:12" x14ac:dyDescent="0.25">
      <c r="A103" s="122" t="s">
        <v>448</v>
      </c>
      <c r="B103" s="123" t="s">
        <v>451</v>
      </c>
      <c r="C103" t="s">
        <v>350</v>
      </c>
      <c r="D103">
        <v>46</v>
      </c>
      <c r="E103" t="s">
        <v>3910</v>
      </c>
      <c r="F103" s="41" t="b">
        <v>0</v>
      </c>
      <c r="G103" s="41" t="b">
        <v>0</v>
      </c>
      <c r="J103" t="b">
        <v>0</v>
      </c>
      <c r="K103" t="b">
        <v>0</v>
      </c>
      <c r="L103" t="b">
        <v>0</v>
      </c>
    </row>
    <row r="104" spans="1:12" x14ac:dyDescent="0.25">
      <c r="A104" s="122" t="s">
        <v>449</v>
      </c>
      <c r="B104" s="123" t="s">
        <v>452</v>
      </c>
      <c r="C104" t="s">
        <v>350</v>
      </c>
      <c r="D104">
        <v>47</v>
      </c>
      <c r="E104" t="s">
        <v>3910</v>
      </c>
      <c r="F104" s="41" t="b">
        <v>0</v>
      </c>
      <c r="G104" s="41" t="b">
        <v>1</v>
      </c>
      <c r="I104" s="17" t="s">
        <v>3902</v>
      </c>
      <c r="J104" t="b">
        <v>0</v>
      </c>
      <c r="K104" t="b">
        <v>0</v>
      </c>
      <c r="L104" t="b">
        <v>0</v>
      </c>
    </row>
    <row r="105" spans="1:12" x14ac:dyDescent="0.25">
      <c r="A105" s="122" t="s">
        <v>450</v>
      </c>
      <c r="B105" s="123" t="s">
        <v>453</v>
      </c>
      <c r="C105" t="s">
        <v>350</v>
      </c>
      <c r="D105">
        <v>48</v>
      </c>
      <c r="E105" t="s">
        <v>3910</v>
      </c>
      <c r="F105" s="41" t="b">
        <v>0</v>
      </c>
      <c r="G105" s="41" t="b">
        <v>0</v>
      </c>
      <c r="J105" t="b">
        <v>0</v>
      </c>
      <c r="K105" t="b">
        <v>0</v>
      </c>
      <c r="L105" t="b">
        <v>0</v>
      </c>
    </row>
  </sheetData>
  <conditionalFormatting sqref="A101:A105">
    <cfRule type="containsBlanks" dxfId="605" priority="2">
      <formula>LEN(TRIM(A101))=0</formula>
    </cfRule>
  </conditionalFormatting>
  <conditionalFormatting sqref="A2:B100">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518</v>
      </c>
      <c r="C64">
        <v>8556.6869409999999</v>
      </c>
      <c r="D64">
        <v>272.12</v>
      </c>
    </row>
    <row r="65" spans="1:4" x14ac:dyDescent="0.25">
      <c r="A65">
        <v>1983</v>
      </c>
      <c r="B65" t="s">
        <v>518</v>
      </c>
      <c r="C65">
        <v>9134.9964049999999</v>
      </c>
      <c r="D65">
        <v>277.55</v>
      </c>
    </row>
    <row r="66" spans="1:4" x14ac:dyDescent="0.25">
      <c r="A66">
        <v>1984</v>
      </c>
      <c r="B66" t="s">
        <v>518</v>
      </c>
      <c r="C66">
        <v>8398.2101459999994</v>
      </c>
      <c r="D66">
        <v>283.75</v>
      </c>
    </row>
    <row r="67" spans="1:4" x14ac:dyDescent="0.25">
      <c r="A67">
        <v>1985</v>
      </c>
      <c r="B67" t="s">
        <v>518</v>
      </c>
      <c r="C67">
        <v>8357.3759389999996</v>
      </c>
      <c r="D67">
        <v>295.91000000000003</v>
      </c>
    </row>
    <row r="68" spans="1:4" x14ac:dyDescent="0.25">
      <c r="A68">
        <v>1986</v>
      </c>
      <c r="B68" t="s">
        <v>518</v>
      </c>
      <c r="C68">
        <v>9470.7494029999998</v>
      </c>
      <c r="D68">
        <v>320.16000000000003</v>
      </c>
    </row>
    <row r="69" spans="1:4" x14ac:dyDescent="0.25">
      <c r="A69">
        <v>1987</v>
      </c>
      <c r="B69" t="s">
        <v>518</v>
      </c>
      <c r="C69">
        <v>10148.67959</v>
      </c>
      <c r="D69">
        <v>347.73</v>
      </c>
    </row>
    <row r="70" spans="1:4" x14ac:dyDescent="0.25">
      <c r="A70">
        <v>1988</v>
      </c>
      <c r="B70" t="s">
        <v>518</v>
      </c>
      <c r="C70">
        <v>10449.08691</v>
      </c>
      <c r="D70" s="175">
        <v>368.38</v>
      </c>
    </row>
    <row r="71" spans="1:4" x14ac:dyDescent="0.25">
      <c r="A71">
        <v>1989</v>
      </c>
      <c r="B71" t="s">
        <v>518</v>
      </c>
      <c r="C71">
        <v>10329.765649999999</v>
      </c>
      <c r="D71">
        <v>384.22</v>
      </c>
    </row>
    <row r="72" spans="1:4" x14ac:dyDescent="0.25">
      <c r="A72">
        <v>1990</v>
      </c>
      <c r="B72" t="s">
        <v>518</v>
      </c>
      <c r="C72">
        <v>10612.74865</v>
      </c>
      <c r="D72">
        <v>394.88</v>
      </c>
    </row>
    <row r="73" spans="1:4" x14ac:dyDescent="0.25">
      <c r="A73">
        <v>1991</v>
      </c>
      <c r="B73" t="s">
        <v>518</v>
      </c>
      <c r="C73">
        <v>10717.42575</v>
      </c>
      <c r="D73">
        <v>416.6</v>
      </c>
    </row>
    <row r="74" spans="1:4" x14ac:dyDescent="0.25">
      <c r="A74">
        <v>1960</v>
      </c>
      <c r="B74" t="s">
        <v>472</v>
      </c>
      <c r="C74">
        <v>9167.465295</v>
      </c>
      <c r="D74" t="s">
        <v>98</v>
      </c>
    </row>
    <row r="75" spans="1:4" x14ac:dyDescent="0.25">
      <c r="A75">
        <v>2010</v>
      </c>
      <c r="B75" t="s">
        <v>519</v>
      </c>
      <c r="C75">
        <v>3067.9310150000001</v>
      </c>
      <c r="D75">
        <v>155.55000000000001</v>
      </c>
    </row>
    <row r="76" spans="1:4" x14ac:dyDescent="0.25">
      <c r="A76">
        <v>1994</v>
      </c>
      <c r="B76" t="s">
        <v>455</v>
      </c>
      <c r="C76">
        <v>819.17575690000001</v>
      </c>
      <c r="D76">
        <v>42.26</v>
      </c>
    </row>
    <row r="77" spans="1:4" x14ac:dyDescent="0.25">
      <c r="A77">
        <v>2005</v>
      </c>
      <c r="B77" t="s">
        <v>535</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465</v>
      </c>
      <c r="C85">
        <v>18095.971750000001</v>
      </c>
      <c r="D85">
        <v>27.04</v>
      </c>
    </row>
    <row r="86" spans="1:4" x14ac:dyDescent="0.25">
      <c r="A86">
        <v>1995</v>
      </c>
      <c r="B86" t="s">
        <v>465</v>
      </c>
      <c r="C86">
        <v>19841.3593</v>
      </c>
      <c r="D86">
        <v>31.98</v>
      </c>
    </row>
    <row r="87" spans="1:4" x14ac:dyDescent="0.25">
      <c r="A87">
        <v>2002</v>
      </c>
      <c r="B87" t="s">
        <v>20</v>
      </c>
      <c r="C87">
        <v>787.8550444</v>
      </c>
      <c r="D87">
        <v>29.55</v>
      </c>
    </row>
    <row r="88" spans="1:4" x14ac:dyDescent="0.25">
      <c r="A88">
        <v>2017</v>
      </c>
      <c r="B88" t="s">
        <v>508</v>
      </c>
      <c r="C88">
        <v>3012.5448809999998</v>
      </c>
      <c r="D88">
        <v>376.35</v>
      </c>
    </row>
    <row r="89" spans="1:4" x14ac:dyDescent="0.25">
      <c r="A89">
        <v>1986</v>
      </c>
      <c r="B89" t="s">
        <v>21</v>
      </c>
      <c r="C89" t="s">
        <v>98</v>
      </c>
      <c r="D89" t="s">
        <v>98</v>
      </c>
    </row>
    <row r="90" spans="1:4" x14ac:dyDescent="0.25">
      <c r="A90">
        <v>1985</v>
      </c>
      <c r="B90" t="s">
        <v>569</v>
      </c>
      <c r="C90">
        <v>1105.8685190000001</v>
      </c>
      <c r="D90">
        <v>269.24</v>
      </c>
    </row>
    <row r="91" spans="1:4" x14ac:dyDescent="0.25">
      <c r="A91">
        <v>2006</v>
      </c>
      <c r="B91" t="s">
        <v>23</v>
      </c>
      <c r="C91">
        <v>5548.3588209999998</v>
      </c>
      <c r="D91">
        <v>312.74</v>
      </c>
    </row>
    <row r="92" spans="1:4" x14ac:dyDescent="0.25">
      <c r="A92">
        <v>1986</v>
      </c>
      <c r="B92" t="s">
        <v>522</v>
      </c>
      <c r="C92">
        <v>7294.8719659999997</v>
      </c>
      <c r="D92">
        <v>760.1</v>
      </c>
    </row>
    <row r="93" spans="1:4" x14ac:dyDescent="0.25">
      <c r="A93">
        <v>1996</v>
      </c>
      <c r="B93" t="s">
        <v>522</v>
      </c>
      <c r="C93">
        <v>10406.07497</v>
      </c>
      <c r="D93">
        <v>775.02499999999998</v>
      </c>
    </row>
    <row r="94" spans="1:4" x14ac:dyDescent="0.25">
      <c r="A94">
        <v>2005</v>
      </c>
      <c r="B94" t="s">
        <v>522</v>
      </c>
      <c r="C94">
        <v>12511.71221</v>
      </c>
      <c r="D94">
        <v>825.9916667</v>
      </c>
    </row>
    <row r="95" spans="1:4" x14ac:dyDescent="0.25">
      <c r="A95">
        <v>2010</v>
      </c>
      <c r="B95" t="s">
        <v>522</v>
      </c>
      <c r="C95">
        <v>13110.272999999999</v>
      </c>
      <c r="D95">
        <v>960.8666667</v>
      </c>
    </row>
    <row r="96" spans="1:4" x14ac:dyDescent="0.25">
      <c r="A96">
        <v>2013</v>
      </c>
      <c r="B96" t="s">
        <v>522</v>
      </c>
      <c r="C96">
        <v>11965.08555</v>
      </c>
      <c r="D96">
        <v>918.45</v>
      </c>
    </row>
    <row r="97" spans="1:4" x14ac:dyDescent="0.25">
      <c r="A97">
        <v>1985</v>
      </c>
      <c r="B97" t="s">
        <v>547</v>
      </c>
      <c r="C97">
        <v>1680</v>
      </c>
      <c r="D97">
        <v>44.5</v>
      </c>
    </row>
    <row r="98" spans="1:4" x14ac:dyDescent="0.25">
      <c r="A98">
        <v>1990</v>
      </c>
      <c r="B98" t="s">
        <v>547</v>
      </c>
      <c r="C98">
        <v>1710</v>
      </c>
      <c r="D98">
        <v>29.96</v>
      </c>
    </row>
    <row r="99" spans="1:4" x14ac:dyDescent="0.25">
      <c r="A99">
        <v>1991</v>
      </c>
      <c r="B99" t="s">
        <v>547</v>
      </c>
      <c r="C99">
        <v>1740</v>
      </c>
      <c r="D99">
        <v>9.83</v>
      </c>
    </row>
    <row r="100" spans="1:4" x14ac:dyDescent="0.25">
      <c r="A100">
        <v>1993</v>
      </c>
      <c r="B100" t="s">
        <v>547</v>
      </c>
      <c r="C100">
        <v>1770</v>
      </c>
      <c r="D100">
        <v>3.48</v>
      </c>
    </row>
    <row r="101" spans="1:4" x14ac:dyDescent="0.25">
      <c r="A101">
        <v>1994</v>
      </c>
      <c r="B101" t="s">
        <v>547</v>
      </c>
      <c r="C101">
        <v>1800</v>
      </c>
      <c r="D101">
        <v>5.55</v>
      </c>
    </row>
    <row r="102" spans="1:4" x14ac:dyDescent="0.25">
      <c r="A102">
        <v>1996</v>
      </c>
      <c r="B102" t="s">
        <v>547</v>
      </c>
      <c r="C102">
        <v>1836.5551760000001</v>
      </c>
      <c r="D102">
        <v>62.36</v>
      </c>
    </row>
    <row r="103" spans="1:4" x14ac:dyDescent="0.25">
      <c r="A103">
        <v>1998</v>
      </c>
      <c r="B103" t="s">
        <v>547</v>
      </c>
      <c r="C103">
        <v>1867.986572</v>
      </c>
      <c r="D103">
        <v>134.83000000000001</v>
      </c>
    </row>
    <row r="104" spans="1:4" x14ac:dyDescent="0.25">
      <c r="A104">
        <v>2000</v>
      </c>
      <c r="B104" t="s">
        <v>547</v>
      </c>
      <c r="C104">
        <v>1958.1173100000001</v>
      </c>
      <c r="D104">
        <v>377.8</v>
      </c>
    </row>
    <row r="105" spans="1:4" x14ac:dyDescent="0.25">
      <c r="A105">
        <v>2002</v>
      </c>
      <c r="B105" t="s">
        <v>547</v>
      </c>
      <c r="C105">
        <v>2337.5092770000001</v>
      </c>
      <c r="D105">
        <v>814</v>
      </c>
    </row>
    <row r="106" spans="1:4" x14ac:dyDescent="0.25">
      <c r="A106">
        <v>1984</v>
      </c>
      <c r="B106" t="s">
        <v>544</v>
      </c>
      <c r="C106">
        <v>4455.2138210000003</v>
      </c>
      <c r="D106" s="175" t="s">
        <v>98</v>
      </c>
    </row>
    <row r="107" spans="1:4" x14ac:dyDescent="0.25">
      <c r="A107">
        <v>1993</v>
      </c>
      <c r="B107" t="s">
        <v>544</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515</v>
      </c>
      <c r="C115">
        <v>16471.097519999999</v>
      </c>
      <c r="D115">
        <v>1190.67</v>
      </c>
    </row>
    <row r="116" spans="1:4" x14ac:dyDescent="0.25">
      <c r="A116">
        <v>2005</v>
      </c>
      <c r="B116" t="s">
        <v>515</v>
      </c>
      <c r="C116">
        <v>20349.749179999999</v>
      </c>
      <c r="D116">
        <v>1351.08</v>
      </c>
    </row>
    <row r="117" spans="1:4" x14ac:dyDescent="0.25">
      <c r="A117">
        <v>2006</v>
      </c>
      <c r="B117" t="s">
        <v>515</v>
      </c>
      <c r="C117">
        <v>20841.356749999999</v>
      </c>
      <c r="D117">
        <v>1400.39</v>
      </c>
    </row>
    <row r="118" spans="1:4" x14ac:dyDescent="0.25">
      <c r="A118">
        <v>2015</v>
      </c>
      <c r="B118" t="s">
        <v>515</v>
      </c>
      <c r="C118">
        <v>23733.290249999998</v>
      </c>
      <c r="D118">
        <v>1419.7</v>
      </c>
    </row>
    <row r="119" spans="1:4" x14ac:dyDescent="0.25">
      <c r="A119">
        <v>2001</v>
      </c>
      <c r="B119" t="s">
        <v>474</v>
      </c>
      <c r="C119">
        <v>430.31896970000003</v>
      </c>
      <c r="D119">
        <v>26.66</v>
      </c>
    </row>
    <row r="120" spans="1:4" x14ac:dyDescent="0.25">
      <c r="A120">
        <v>2006</v>
      </c>
      <c r="B120" t="s">
        <v>474</v>
      </c>
      <c r="C120">
        <v>510.41510010000002</v>
      </c>
      <c r="D120">
        <v>49.74</v>
      </c>
    </row>
    <row r="121" spans="1:4" x14ac:dyDescent="0.25">
      <c r="A121">
        <v>2014</v>
      </c>
      <c r="B121" t="s">
        <v>474</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577</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556</v>
      </c>
      <c r="C136" t="s">
        <v>98</v>
      </c>
      <c r="D136" s="175" t="s">
        <v>98</v>
      </c>
    </row>
    <row r="137" spans="1:4" x14ac:dyDescent="0.25">
      <c r="A137">
        <v>1991</v>
      </c>
      <c r="B137" t="s">
        <v>556</v>
      </c>
      <c r="C137">
        <v>971.63452150000001</v>
      </c>
      <c r="D137" s="175">
        <v>5.08</v>
      </c>
    </row>
    <row r="138" spans="1:4" x14ac:dyDescent="0.25">
      <c r="A138">
        <v>1997</v>
      </c>
      <c r="B138" t="s">
        <v>556</v>
      </c>
      <c r="C138">
        <v>543.8438721</v>
      </c>
      <c r="D138" s="175">
        <v>34.47</v>
      </c>
    </row>
    <row r="139" spans="1:4" x14ac:dyDescent="0.25">
      <c r="A139">
        <v>1998</v>
      </c>
      <c r="B139" t="s">
        <v>556</v>
      </c>
      <c r="C139">
        <v>557.91784670000004</v>
      </c>
      <c r="D139">
        <v>49.84</v>
      </c>
    </row>
    <row r="140" spans="1:4" x14ac:dyDescent="0.25">
      <c r="A140">
        <v>2000</v>
      </c>
      <c r="B140" t="s">
        <v>556</v>
      </c>
      <c r="C140">
        <v>570.54272460000004</v>
      </c>
      <c r="D140">
        <v>54.54</v>
      </c>
    </row>
    <row r="141" spans="1:4" x14ac:dyDescent="0.25">
      <c r="A141">
        <v>2002</v>
      </c>
      <c r="B141" t="s">
        <v>556</v>
      </c>
      <c r="C141">
        <v>679.80401610000001</v>
      </c>
      <c r="D141">
        <v>66.77</v>
      </c>
    </row>
    <row r="142" spans="1:4" x14ac:dyDescent="0.25">
      <c r="A142">
        <v>1958</v>
      </c>
      <c r="B142" t="s">
        <v>329</v>
      </c>
      <c r="C142" t="s">
        <v>98</v>
      </c>
      <c r="D142">
        <v>27.31</v>
      </c>
    </row>
    <row r="143" spans="1:4" x14ac:dyDescent="0.25">
      <c r="A143">
        <v>1972</v>
      </c>
      <c r="B143" t="s">
        <v>329</v>
      </c>
      <c r="C143" t="s">
        <v>98</v>
      </c>
      <c r="D143">
        <v>130.94</v>
      </c>
    </row>
    <row r="144" spans="1:4" x14ac:dyDescent="0.25">
      <c r="A144">
        <v>1982</v>
      </c>
      <c r="B144" t="s">
        <v>329</v>
      </c>
      <c r="C144">
        <v>13531.85261</v>
      </c>
      <c r="D144">
        <v>245.72</v>
      </c>
    </row>
    <row r="145" spans="1:4" x14ac:dyDescent="0.25">
      <c r="A145">
        <v>1984</v>
      </c>
      <c r="B145" t="s">
        <v>329</v>
      </c>
      <c r="C145">
        <v>14398.397360000001</v>
      </c>
      <c r="D145">
        <v>243.98</v>
      </c>
    </row>
    <row r="146" spans="1:4" x14ac:dyDescent="0.25">
      <c r="A146">
        <v>1999</v>
      </c>
      <c r="B146" t="s">
        <v>329</v>
      </c>
      <c r="C146">
        <v>23477.907670000001</v>
      </c>
      <c r="D146">
        <v>1423</v>
      </c>
    </row>
    <row r="147" spans="1:4" x14ac:dyDescent="0.25">
      <c r="A147">
        <v>2000</v>
      </c>
      <c r="B147" t="s">
        <v>329</v>
      </c>
      <c r="C147">
        <v>24477.315709999999</v>
      </c>
      <c r="D147">
        <v>1503.07</v>
      </c>
    </row>
    <row r="148" spans="1:4" x14ac:dyDescent="0.25">
      <c r="A148">
        <v>2001</v>
      </c>
      <c r="B148" t="s">
        <v>329</v>
      </c>
      <c r="C148">
        <v>25208.408510000001</v>
      </c>
      <c r="D148">
        <v>1486.61</v>
      </c>
    </row>
    <row r="149" spans="1:4" x14ac:dyDescent="0.25">
      <c r="A149">
        <v>1940</v>
      </c>
      <c r="B149" t="s">
        <v>233</v>
      </c>
      <c r="C149">
        <v>15113.74489</v>
      </c>
      <c r="D149">
        <v>528.53</v>
      </c>
    </row>
    <row r="150" spans="1:4" x14ac:dyDescent="0.25">
      <c r="A150">
        <v>1950</v>
      </c>
      <c r="B150" t="s">
        <v>233</v>
      </c>
      <c r="C150">
        <v>15635.363240000001</v>
      </c>
      <c r="D150">
        <v>810.53</v>
      </c>
    </row>
    <row r="151" spans="1:4" x14ac:dyDescent="0.25">
      <c r="A151">
        <v>1960</v>
      </c>
      <c r="B151" t="s">
        <v>233</v>
      </c>
      <c r="C151">
        <v>16156.981589999999</v>
      </c>
      <c r="D151">
        <v>1588.1</v>
      </c>
    </row>
    <row r="152" spans="1:4" x14ac:dyDescent="0.25">
      <c r="A152">
        <v>1965</v>
      </c>
      <c r="B152" t="s">
        <v>233</v>
      </c>
      <c r="C152">
        <v>16678.59994</v>
      </c>
      <c r="D152">
        <v>1863.3166670000001</v>
      </c>
    </row>
    <row r="153" spans="1:4" x14ac:dyDescent="0.25">
      <c r="A153">
        <v>1970</v>
      </c>
      <c r="B153" t="s">
        <v>233</v>
      </c>
      <c r="C153">
        <v>15553.42758</v>
      </c>
      <c r="D153">
        <v>1935.583333</v>
      </c>
    </row>
    <row r="154" spans="1:4" x14ac:dyDescent="0.25">
      <c r="A154">
        <v>1976</v>
      </c>
      <c r="B154" t="s">
        <v>233</v>
      </c>
      <c r="C154">
        <v>18108.120930000001</v>
      </c>
      <c r="D154">
        <v>1898.258333</v>
      </c>
    </row>
    <row r="155" spans="1:4" x14ac:dyDescent="0.25">
      <c r="A155">
        <v>1978</v>
      </c>
      <c r="B155" t="s">
        <v>233</v>
      </c>
      <c r="C155">
        <v>19296.74165</v>
      </c>
      <c r="D155">
        <v>1908</v>
      </c>
    </row>
    <row r="156" spans="1:4" x14ac:dyDescent="0.25">
      <c r="A156">
        <v>1979</v>
      </c>
      <c r="B156" t="s">
        <v>233</v>
      </c>
      <c r="C156">
        <v>19538.605950000001</v>
      </c>
      <c r="D156">
        <v>1876.7833330000001</v>
      </c>
    </row>
    <row r="157" spans="1:4" x14ac:dyDescent="0.25">
      <c r="A157">
        <v>1980</v>
      </c>
      <c r="B157" t="s">
        <v>233</v>
      </c>
      <c r="C157">
        <v>19291.597280000002</v>
      </c>
      <c r="D157">
        <v>1766.825</v>
      </c>
    </row>
    <row r="158" spans="1:4" x14ac:dyDescent="0.25">
      <c r="A158">
        <v>1981</v>
      </c>
      <c r="B158" t="s">
        <v>233</v>
      </c>
      <c r="C158">
        <v>19368.07476</v>
      </c>
      <c r="D158">
        <v>1730.4749999999999</v>
      </c>
    </row>
    <row r="159" spans="1:4" x14ac:dyDescent="0.25">
      <c r="A159">
        <v>1982</v>
      </c>
      <c r="B159" t="s">
        <v>233</v>
      </c>
      <c r="C159">
        <v>19465.135999999999</v>
      </c>
      <c r="D159">
        <v>1630.5</v>
      </c>
    </row>
    <row r="160" spans="1:4" x14ac:dyDescent="0.25">
      <c r="A160">
        <v>1983</v>
      </c>
      <c r="B160" t="s">
        <v>233</v>
      </c>
      <c r="C160">
        <v>20379.868750000001</v>
      </c>
      <c r="D160">
        <v>1579.75</v>
      </c>
    </row>
    <row r="161" spans="1:4" x14ac:dyDescent="0.25">
      <c r="A161">
        <v>1984</v>
      </c>
      <c r="B161" t="s">
        <v>233</v>
      </c>
      <c r="C161">
        <v>21267.073649999998</v>
      </c>
      <c r="D161">
        <v>1514.616667</v>
      </c>
    </row>
    <row r="162" spans="1:4" x14ac:dyDescent="0.25">
      <c r="A162">
        <v>1985</v>
      </c>
      <c r="B162" t="s">
        <v>233</v>
      </c>
      <c r="C162">
        <v>22170.84131</v>
      </c>
      <c r="D162">
        <v>1462.75</v>
      </c>
    </row>
    <row r="163" spans="1:4" x14ac:dyDescent="0.25">
      <c r="A163">
        <v>1986</v>
      </c>
      <c r="B163" t="s">
        <v>233</v>
      </c>
      <c r="C163">
        <v>22873.709869999999</v>
      </c>
      <c r="D163">
        <v>1435.5</v>
      </c>
    </row>
    <row r="164" spans="1:4" x14ac:dyDescent="0.25">
      <c r="A164">
        <v>1987</v>
      </c>
      <c r="B164" t="s">
        <v>233</v>
      </c>
      <c r="C164">
        <v>23439.863730000001</v>
      </c>
      <c r="D164">
        <v>1384.758333</v>
      </c>
    </row>
    <row r="165" spans="1:4" x14ac:dyDescent="0.25">
      <c r="A165">
        <v>1988</v>
      </c>
      <c r="B165" t="s">
        <v>233</v>
      </c>
      <c r="C165">
        <v>24198.198520000002</v>
      </c>
      <c r="D165">
        <v>1330.5</v>
      </c>
    </row>
    <row r="166" spans="1:4" x14ac:dyDescent="0.25">
      <c r="A166">
        <v>1989</v>
      </c>
      <c r="B166" t="s">
        <v>233</v>
      </c>
      <c r="C166">
        <v>24669.641670000001</v>
      </c>
      <c r="D166">
        <v>1269.241667</v>
      </c>
    </row>
    <row r="167" spans="1:4" x14ac:dyDescent="0.25">
      <c r="A167">
        <v>1990</v>
      </c>
      <c r="B167" t="s">
        <v>233</v>
      </c>
      <c r="C167">
        <v>24883.811160000001</v>
      </c>
      <c r="D167">
        <v>1325.5583329999999</v>
      </c>
    </row>
    <row r="168" spans="1:4" x14ac:dyDescent="0.25">
      <c r="A168">
        <v>1991</v>
      </c>
      <c r="B168" t="s">
        <v>233</v>
      </c>
      <c r="C168">
        <v>24597.83295</v>
      </c>
      <c r="D168">
        <v>1426.8916670000001</v>
      </c>
    </row>
    <row r="169" spans="1:4" x14ac:dyDescent="0.25">
      <c r="A169">
        <v>1992</v>
      </c>
      <c r="B169" t="s">
        <v>233</v>
      </c>
      <c r="C169">
        <v>25151.79477</v>
      </c>
      <c r="D169">
        <v>1422.6</v>
      </c>
    </row>
    <row r="170" spans="1:4" x14ac:dyDescent="0.25">
      <c r="A170">
        <v>1993</v>
      </c>
      <c r="B170" t="s">
        <v>233</v>
      </c>
      <c r="C170">
        <v>25687.022970000002</v>
      </c>
      <c r="D170">
        <v>1381.8166670000001</v>
      </c>
    </row>
    <row r="171" spans="1:4" x14ac:dyDescent="0.25">
      <c r="A171">
        <v>1994</v>
      </c>
      <c r="B171" t="s">
        <v>233</v>
      </c>
      <c r="C171">
        <v>26357.010590000002</v>
      </c>
      <c r="D171">
        <v>1346.7</v>
      </c>
    </row>
    <row r="172" spans="1:4" x14ac:dyDescent="0.25">
      <c r="A172">
        <v>1995</v>
      </c>
      <c r="B172" t="s">
        <v>233</v>
      </c>
      <c r="C172">
        <v>26813.478019999999</v>
      </c>
      <c r="D172">
        <v>1309.95</v>
      </c>
    </row>
    <row r="173" spans="1:4" x14ac:dyDescent="0.25">
      <c r="A173">
        <v>1996</v>
      </c>
      <c r="B173" t="s">
        <v>233</v>
      </c>
      <c r="C173">
        <v>27422.977930000001</v>
      </c>
      <c r="D173">
        <v>1310.075</v>
      </c>
    </row>
    <row r="174" spans="1:4" x14ac:dyDescent="0.25">
      <c r="A174">
        <v>1997</v>
      </c>
      <c r="B174" t="s">
        <v>233</v>
      </c>
      <c r="C174">
        <v>28115.055489999999</v>
      </c>
      <c r="D174">
        <v>1428.8416669999999</v>
      </c>
    </row>
    <row r="175" spans="1:4" x14ac:dyDescent="0.25">
      <c r="A175">
        <v>1998</v>
      </c>
      <c r="B175" t="s">
        <v>233</v>
      </c>
      <c r="C175">
        <v>29265.117839999999</v>
      </c>
      <c r="D175">
        <v>1483.883333</v>
      </c>
    </row>
    <row r="176" spans="1:4" x14ac:dyDescent="0.25">
      <c r="A176">
        <v>1999</v>
      </c>
      <c r="B176" t="s">
        <v>233</v>
      </c>
      <c r="C176">
        <v>30487.783589999999</v>
      </c>
      <c r="D176">
        <v>1452.116667</v>
      </c>
    </row>
    <row r="177" spans="1:4" x14ac:dyDescent="0.25">
      <c r="A177">
        <v>2000</v>
      </c>
      <c r="B177" t="s">
        <v>233</v>
      </c>
      <c r="C177">
        <v>31669.04076</v>
      </c>
      <c r="D177">
        <v>1404.675</v>
      </c>
    </row>
    <row r="178" spans="1:4" x14ac:dyDescent="0.25">
      <c r="A178">
        <v>2001</v>
      </c>
      <c r="B178" t="s">
        <v>233</v>
      </c>
      <c r="C178">
        <v>32133.66805</v>
      </c>
      <c r="D178">
        <v>1366.075</v>
      </c>
    </row>
    <row r="179" spans="1:4" x14ac:dyDescent="0.25">
      <c r="A179">
        <v>2002</v>
      </c>
      <c r="B179" t="s">
        <v>233</v>
      </c>
      <c r="C179">
        <v>32646.505450000001</v>
      </c>
      <c r="D179">
        <v>1344.741667</v>
      </c>
    </row>
    <row r="180" spans="1:4" x14ac:dyDescent="0.25">
      <c r="A180">
        <v>2003</v>
      </c>
      <c r="B180" t="s">
        <v>233</v>
      </c>
      <c r="C180">
        <v>33391.281190000002</v>
      </c>
      <c r="D180">
        <v>1314.8916670000001</v>
      </c>
    </row>
    <row r="181" spans="1:4" x14ac:dyDescent="0.25">
      <c r="A181">
        <v>2004</v>
      </c>
      <c r="B181" t="s">
        <v>233</v>
      </c>
      <c r="C181">
        <v>34330.928659999998</v>
      </c>
      <c r="D181">
        <v>1280.6083329999999</v>
      </c>
    </row>
    <row r="182" spans="1:4" x14ac:dyDescent="0.25">
      <c r="A182">
        <v>2005</v>
      </c>
      <c r="B182" t="s">
        <v>233</v>
      </c>
      <c r="C182">
        <v>35220.589139999996</v>
      </c>
      <c r="D182">
        <v>1238.583333</v>
      </c>
    </row>
    <row r="183" spans="1:4" x14ac:dyDescent="0.25">
      <c r="A183">
        <v>2006</v>
      </c>
      <c r="B183" t="s">
        <v>233</v>
      </c>
      <c r="C183">
        <v>35893.281669999997</v>
      </c>
      <c r="D183">
        <v>1199.883333</v>
      </c>
    </row>
    <row r="184" spans="1:4" x14ac:dyDescent="0.25">
      <c r="A184">
        <v>2007</v>
      </c>
      <c r="B184" t="s">
        <v>233</v>
      </c>
      <c r="C184">
        <v>36417.811650000003</v>
      </c>
      <c r="D184">
        <v>1236.083333</v>
      </c>
    </row>
    <row r="185" spans="1:4" x14ac:dyDescent="0.25">
      <c r="A185">
        <v>2008</v>
      </c>
      <c r="B185" t="s">
        <v>233</v>
      </c>
      <c r="C185">
        <v>36129.091099999998</v>
      </c>
      <c r="D185">
        <v>1343.083333</v>
      </c>
    </row>
    <row r="186" spans="1:4" x14ac:dyDescent="0.25">
      <c r="A186">
        <v>2009</v>
      </c>
      <c r="B186" t="s">
        <v>233</v>
      </c>
      <c r="C186">
        <v>35346.2039</v>
      </c>
      <c r="D186">
        <v>1501.125</v>
      </c>
    </row>
    <row r="187" spans="1:4" x14ac:dyDescent="0.25">
      <c r="A187">
        <v>2010</v>
      </c>
      <c r="B187" t="s">
        <v>233</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L3" sqref="L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4352</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4065</v>
      </c>
      <c r="D60" t="s">
        <v>4066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447</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447</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447</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447</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447</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447</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447</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447</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447</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447</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447</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447</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447</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447</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447</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447</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447</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447</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447</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447</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447</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447</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447</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458</v>
      </c>
      <c r="D474">
        <v>3</v>
      </c>
      <c r="E474">
        <v>14</v>
      </c>
      <c r="F474" t="s">
        <v>461</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456</v>
      </c>
      <c r="D475">
        <v>7</v>
      </c>
      <c r="E475">
        <v>7</v>
      </c>
      <c r="F475" t="s">
        <v>462</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457</v>
      </c>
      <c r="D476">
        <v>4</v>
      </c>
      <c r="E476">
        <v>11</v>
      </c>
      <c r="F476" t="s">
        <v>462</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458</v>
      </c>
      <c r="D477">
        <v>3</v>
      </c>
      <c r="E477">
        <v>14</v>
      </c>
      <c r="F477" t="s">
        <v>462</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456</v>
      </c>
      <c r="D478">
        <v>7</v>
      </c>
      <c r="E478">
        <v>7</v>
      </c>
      <c r="F478" t="s">
        <v>463</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457</v>
      </c>
      <c r="D479">
        <v>4</v>
      </c>
      <c r="E479">
        <v>11</v>
      </c>
      <c r="F479" t="s">
        <v>463</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458</v>
      </c>
      <c r="D480">
        <v>3</v>
      </c>
      <c r="E480">
        <v>14</v>
      </c>
      <c r="F480" t="s">
        <v>463</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456</v>
      </c>
      <c r="D481">
        <v>7</v>
      </c>
      <c r="E481">
        <v>7</v>
      </c>
      <c r="F481" t="s">
        <v>461</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457</v>
      </c>
      <c r="D482">
        <v>4</v>
      </c>
      <c r="E482">
        <v>11</v>
      </c>
      <c r="F482" t="s">
        <v>461</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458</v>
      </c>
      <c r="D483">
        <v>3</v>
      </c>
      <c r="E483">
        <v>14</v>
      </c>
      <c r="F483" t="s">
        <v>461</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456</v>
      </c>
      <c r="D484">
        <v>7</v>
      </c>
      <c r="E484">
        <v>7</v>
      </c>
      <c r="F484" t="s">
        <v>462</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457</v>
      </c>
      <c r="D485">
        <v>4</v>
      </c>
      <c r="E485">
        <v>11</v>
      </c>
      <c r="F485" t="s">
        <v>462</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458</v>
      </c>
      <c r="D486">
        <v>3</v>
      </c>
      <c r="E486">
        <v>14</v>
      </c>
      <c r="F486" t="s">
        <v>462</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456</v>
      </c>
      <c r="D487">
        <v>7</v>
      </c>
      <c r="E487">
        <v>7</v>
      </c>
      <c r="F487" t="s">
        <v>463</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457</v>
      </c>
      <c r="D488">
        <v>4</v>
      </c>
      <c r="E488">
        <v>11</v>
      </c>
      <c r="F488" t="s">
        <v>463</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458</v>
      </c>
      <c r="D489">
        <v>3</v>
      </c>
      <c r="E489">
        <v>14</v>
      </c>
      <c r="F489" t="s">
        <v>463</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484</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485</v>
      </c>
      <c r="C508">
        <v>12</v>
      </c>
      <c r="D508" s="68" t="s">
        <v>486</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484</v>
      </c>
      <c r="C509">
        <v>14</v>
      </c>
      <c r="D509" s="68" t="s">
        <v>486</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486</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485</v>
      </c>
      <c r="C511">
        <v>12</v>
      </c>
      <c r="D511" s="68" t="s">
        <v>487</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484</v>
      </c>
      <c r="C512">
        <v>14</v>
      </c>
      <c r="D512" s="68" t="s">
        <v>487</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487</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485</v>
      </c>
      <c r="C514">
        <v>12</v>
      </c>
      <c r="D514" s="68" t="s">
        <v>488</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484</v>
      </c>
      <c r="C515">
        <v>14</v>
      </c>
      <c r="D515" s="68" t="s">
        <v>488</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488</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485</v>
      </c>
      <c r="C517">
        <v>12</v>
      </c>
      <c r="D517" s="68" t="s">
        <v>489</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484</v>
      </c>
      <c r="C518">
        <v>14</v>
      </c>
      <c r="D518" s="68" t="s">
        <v>489</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489</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501</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502</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503</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504</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505</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501</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502</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503</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504</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505</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3898</v>
      </c>
      <c r="C558">
        <v>6</v>
      </c>
      <c r="D558" t="s">
        <v>3896</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3898</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3898</v>
      </c>
      <c r="C560">
        <v>6</v>
      </c>
      <c r="D560" t="s">
        <v>3896</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3896</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3896</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3896</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3896</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4126</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4127</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4125</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4126</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4127</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4125</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4126</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4127</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4131</v>
      </c>
      <c r="C688" t="s">
        <v>4125</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4131</v>
      </c>
      <c r="C689" t="s">
        <v>4126</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4131</v>
      </c>
      <c r="C690" t="s">
        <v>4127</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4132</v>
      </c>
      <c r="C691" t="s">
        <v>4125</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4132</v>
      </c>
      <c r="C692" t="s">
        <v>4126</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4132</v>
      </c>
      <c r="C693" t="s">
        <v>4127</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4125</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4126</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4127</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4125</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4126</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4127</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4141</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4141</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4141</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4141</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4141</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4141</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4141</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4141</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4141</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4141</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4141</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4141</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4141</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4141</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4141</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4141</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4141</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4141</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4141</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4141</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4141</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4141</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4141</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4141</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4141</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4141</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4141</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4141</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4141</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4141</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4141</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4141</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4141</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4141</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4141</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4141</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4141</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4141</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4141</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4141</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4141</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4141</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4141</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4141</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4141</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4142</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4142</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4142</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4142</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4142</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4142</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4142</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4142</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4142</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4142</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4142</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4142</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4142</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4142</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4142</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4142</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4169</v>
      </c>
      <c r="C777" t="s">
        <v>4176</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4170</v>
      </c>
      <c r="C778" t="s">
        <v>4177</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4171</v>
      </c>
      <c r="C779" t="s">
        <v>4178</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4172</v>
      </c>
      <c r="C780" t="s">
        <v>4179</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4173</v>
      </c>
      <c r="C781" t="s">
        <v>4180</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4174</v>
      </c>
      <c r="C782" t="s">
        <v>4181</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181</v>
      </c>
      <c r="C792" t="s">
        <v>4194</v>
      </c>
      <c r="D792" t="s">
        <v>168</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181</v>
      </c>
      <c r="C793" t="s">
        <v>4194</v>
      </c>
      <c r="D793" t="s">
        <v>4190</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181</v>
      </c>
      <c r="C794" t="s">
        <v>4194</v>
      </c>
      <c r="D794" t="s">
        <v>4191</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4196</v>
      </c>
      <c r="C795" t="s">
        <v>4194</v>
      </c>
      <c r="D795" t="s">
        <v>171</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4196</v>
      </c>
      <c r="C796" t="s">
        <v>4194</v>
      </c>
      <c r="D796" t="s">
        <v>167</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4196</v>
      </c>
      <c r="C797" t="s">
        <v>4194</v>
      </c>
      <c r="D797" t="s">
        <v>168</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4196</v>
      </c>
      <c r="C798" t="s">
        <v>4194</v>
      </c>
      <c r="D798" t="s">
        <v>4190</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4196</v>
      </c>
      <c r="C799" t="s">
        <v>4194</v>
      </c>
      <c r="D799" t="s">
        <v>4191</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181</v>
      </c>
      <c r="C800" t="s">
        <v>318</v>
      </c>
      <c r="D800" t="s">
        <v>171</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181</v>
      </c>
      <c r="C801" t="s">
        <v>318</v>
      </c>
      <c r="D801" t="s">
        <v>167</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181</v>
      </c>
      <c r="C802" t="s">
        <v>318</v>
      </c>
      <c r="D802" t="s">
        <v>168</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181</v>
      </c>
      <c r="C803" t="s">
        <v>318</v>
      </c>
      <c r="D803" t="s">
        <v>4190</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181</v>
      </c>
      <c r="C804" t="s">
        <v>318</v>
      </c>
      <c r="D804" t="s">
        <v>4191</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4196</v>
      </c>
      <c r="C805" t="s">
        <v>318</v>
      </c>
      <c r="D805" t="s">
        <v>171</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4196</v>
      </c>
      <c r="C806" t="s">
        <v>318</v>
      </c>
      <c r="D806" t="s">
        <v>167</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4196</v>
      </c>
      <c r="C807" t="s">
        <v>318</v>
      </c>
      <c r="D807" t="s">
        <v>168</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4196</v>
      </c>
      <c r="C808" t="s">
        <v>318</v>
      </c>
      <c r="D808" t="s">
        <v>4190</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4196</v>
      </c>
      <c r="C809" t="s">
        <v>318</v>
      </c>
      <c r="D809" t="s">
        <v>4191</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181</v>
      </c>
      <c r="C810" t="s">
        <v>319</v>
      </c>
      <c r="D810" t="s">
        <v>171</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181</v>
      </c>
      <c r="C811" t="s">
        <v>319</v>
      </c>
      <c r="D811" t="s">
        <v>167</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181</v>
      </c>
      <c r="C812" t="s">
        <v>319</v>
      </c>
      <c r="D812" t="s">
        <v>168</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181</v>
      </c>
      <c r="C813" t="s">
        <v>319</v>
      </c>
      <c r="D813" t="s">
        <v>4190</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181</v>
      </c>
      <c r="C814" t="s">
        <v>319</v>
      </c>
      <c r="D814" t="s">
        <v>4191</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4196</v>
      </c>
      <c r="C815" t="s">
        <v>319</v>
      </c>
      <c r="D815" t="s">
        <v>171</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4196</v>
      </c>
      <c r="C816" t="s">
        <v>319</v>
      </c>
      <c r="D816" t="s">
        <v>167</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4196</v>
      </c>
      <c r="C817" t="s">
        <v>319</v>
      </c>
      <c r="D817" t="s">
        <v>168</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4196</v>
      </c>
      <c r="C818" t="s">
        <v>319</v>
      </c>
      <c r="D818" t="s">
        <v>4190</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4196</v>
      </c>
      <c r="C819" t="s">
        <v>319</v>
      </c>
      <c r="D819" t="s">
        <v>4191</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4205</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215</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4206</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4204</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4205</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215</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4206</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4204</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4205</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215</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4206</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4204</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4205</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215</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4206</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4204</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4205</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215</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4206</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4204</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4205</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4206</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4204</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4205</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215</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4206</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4204</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4205</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215</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4206</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4204</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4205</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215</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4206</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318</v>
      </c>
      <c r="C870">
        <v>1</v>
      </c>
      <c r="D870" t="s">
        <v>4213</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318</v>
      </c>
      <c r="C871">
        <v>1</v>
      </c>
      <c r="D871" t="s">
        <v>4214</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318</v>
      </c>
      <c r="C872">
        <v>2</v>
      </c>
      <c r="D872" t="s">
        <v>4212</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318</v>
      </c>
      <c r="C873">
        <v>2</v>
      </c>
      <c r="D873" t="s">
        <v>4213</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318</v>
      </c>
      <c r="C874">
        <v>2</v>
      </c>
      <c r="D874" t="s">
        <v>4214</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318</v>
      </c>
      <c r="C875">
        <v>3</v>
      </c>
      <c r="D875" t="s">
        <v>4212</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318</v>
      </c>
      <c r="C876">
        <v>3</v>
      </c>
      <c r="D876" t="s">
        <v>4213</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318</v>
      </c>
      <c r="C877">
        <v>3</v>
      </c>
      <c r="D877" t="s">
        <v>4214</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319</v>
      </c>
      <c r="C878">
        <v>1</v>
      </c>
      <c r="D878" t="s">
        <v>4212</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319</v>
      </c>
      <c r="C879">
        <v>1</v>
      </c>
      <c r="D879" t="s">
        <v>4213</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319</v>
      </c>
      <c r="C880">
        <v>1</v>
      </c>
      <c r="D880" t="s">
        <v>4214</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319</v>
      </c>
      <c r="C881">
        <v>2</v>
      </c>
      <c r="D881" t="s">
        <v>4212</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319</v>
      </c>
      <c r="C882">
        <v>2</v>
      </c>
      <c r="D882" t="s">
        <v>4213</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319</v>
      </c>
      <c r="C883">
        <v>2</v>
      </c>
      <c r="D883" t="s">
        <v>4214</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319</v>
      </c>
      <c r="C884">
        <v>3</v>
      </c>
      <c r="D884" t="s">
        <v>4212</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319</v>
      </c>
      <c r="C885">
        <v>3</v>
      </c>
      <c r="D885" t="s">
        <v>4213</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319</v>
      </c>
      <c r="C886">
        <v>3</v>
      </c>
      <c r="D886" t="s">
        <v>4214</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318</v>
      </c>
      <c r="C935">
        <v>1</v>
      </c>
      <c r="D935" t="s">
        <v>4206</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318</v>
      </c>
      <c r="C936">
        <v>1</v>
      </c>
      <c r="D936" t="s">
        <v>4205</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319</v>
      </c>
      <c r="C937">
        <v>4</v>
      </c>
      <c r="D937" t="s">
        <v>215</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319</v>
      </c>
      <c r="C938">
        <v>4</v>
      </c>
      <c r="D938" t="s">
        <v>4206</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319</v>
      </c>
      <c r="C939">
        <v>4</v>
      </c>
      <c r="D939" t="s">
        <v>4205</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197</v>
      </c>
      <c r="B940" t="s">
        <v>318</v>
      </c>
      <c r="C940">
        <v>1</v>
      </c>
      <c r="D940" t="s">
        <v>215</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318</v>
      </c>
      <c r="C941">
        <v>1</v>
      </c>
      <c r="D941" t="s">
        <v>4206</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318</v>
      </c>
      <c r="C942">
        <v>1</v>
      </c>
      <c r="D942" t="s">
        <v>4205</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319</v>
      </c>
      <c r="C943">
        <v>4</v>
      </c>
      <c r="D943" t="s">
        <v>215</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319</v>
      </c>
      <c r="C944">
        <v>4</v>
      </c>
      <c r="D944" t="s">
        <v>4206</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319</v>
      </c>
      <c r="C945">
        <v>4</v>
      </c>
      <c r="D945" t="s">
        <v>4205</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4211</v>
      </c>
      <c r="B946" t="s">
        <v>318</v>
      </c>
      <c r="C946">
        <v>1</v>
      </c>
      <c r="D946" t="s">
        <v>4206</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318</v>
      </c>
      <c r="C947">
        <v>1</v>
      </c>
      <c r="D947" t="s">
        <v>4205</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319</v>
      </c>
      <c r="C948">
        <v>4</v>
      </c>
      <c r="D948" t="s">
        <v>4206</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319</v>
      </c>
      <c r="C949">
        <v>4</v>
      </c>
      <c r="D949" t="s">
        <v>4205</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248</v>
      </c>
      <c r="B950" t="s">
        <v>318</v>
      </c>
      <c r="C950">
        <v>1</v>
      </c>
      <c r="D950" t="s">
        <v>4206</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318</v>
      </c>
      <c r="C951">
        <v>1</v>
      </c>
      <c r="D951" t="s">
        <v>4205</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319</v>
      </c>
      <c r="C952">
        <v>4</v>
      </c>
      <c r="D952" t="s">
        <v>4206</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319</v>
      </c>
      <c r="C953">
        <v>4</v>
      </c>
      <c r="D953" t="s">
        <v>4205</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318</v>
      </c>
      <c r="C985" t="s">
        <v>4264</v>
      </c>
      <c r="D985" t="s">
        <v>4266</v>
      </c>
      <c r="E985" t="s">
        <v>4214</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318</v>
      </c>
      <c r="C986" t="s">
        <v>4268</v>
      </c>
      <c r="D986" t="s">
        <v>4265</v>
      </c>
      <c r="E986" t="s">
        <v>4214</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318</v>
      </c>
      <c r="C987" t="s">
        <v>4268</v>
      </c>
      <c r="D987" t="s">
        <v>4266</v>
      </c>
      <c r="E987" t="s">
        <v>4214</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4267</v>
      </c>
      <c r="B988" t="s">
        <v>319</v>
      </c>
      <c r="C988" t="s">
        <v>4264</v>
      </c>
      <c r="D988" t="s">
        <v>4265</v>
      </c>
      <c r="E988" t="s">
        <v>4214</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319</v>
      </c>
      <c r="C989" t="s">
        <v>4264</v>
      </c>
      <c r="D989" t="s">
        <v>4266</v>
      </c>
      <c r="E989" t="s">
        <v>4214</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319</v>
      </c>
      <c r="C990" t="s">
        <v>4268</v>
      </c>
      <c r="D990" t="s">
        <v>4265</v>
      </c>
      <c r="E990" t="s">
        <v>4214</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319</v>
      </c>
      <c r="C991" t="s">
        <v>4268</v>
      </c>
      <c r="D991" t="s">
        <v>4266</v>
      </c>
      <c r="E991" t="s">
        <v>4214</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4262</v>
      </c>
      <c r="B992" t="s">
        <v>318</v>
      </c>
      <c r="C992" t="s">
        <v>4264</v>
      </c>
      <c r="D992" t="s">
        <v>4265</v>
      </c>
      <c r="E992" t="s">
        <v>4269</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318</v>
      </c>
      <c r="C993" t="s">
        <v>4264</v>
      </c>
      <c r="D993" t="s">
        <v>4266</v>
      </c>
      <c r="E993" t="s">
        <v>4269</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318</v>
      </c>
      <c r="C994" t="s">
        <v>4268</v>
      </c>
      <c r="D994" t="s">
        <v>4265</v>
      </c>
      <c r="E994" t="s">
        <v>4269</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318</v>
      </c>
      <c r="C995" t="s">
        <v>4268</v>
      </c>
      <c r="D995" t="s">
        <v>4266</v>
      </c>
      <c r="E995" t="s">
        <v>4269</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4267</v>
      </c>
      <c r="B996" t="s">
        <v>319</v>
      </c>
      <c r="C996" t="s">
        <v>4264</v>
      </c>
      <c r="D996" t="s">
        <v>4265</v>
      </c>
      <c r="E996" t="s">
        <v>4269</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319</v>
      </c>
      <c r="C997" t="s">
        <v>4264</v>
      </c>
      <c r="D997" t="s">
        <v>4266</v>
      </c>
      <c r="E997" t="s">
        <v>4269</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319</v>
      </c>
      <c r="C998" t="s">
        <v>4268</v>
      </c>
      <c r="D998" t="s">
        <v>4265</v>
      </c>
      <c r="E998" t="s">
        <v>4269</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319</v>
      </c>
      <c r="C999" t="s">
        <v>4268</v>
      </c>
      <c r="D999" t="s">
        <v>4266</v>
      </c>
      <c r="E999" t="s">
        <v>4269</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168</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284</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171</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168</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284</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171</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168</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284</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171</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168</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284</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171</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168</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284</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171</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168</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284</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171</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168</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284</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171</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168</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284</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4306</v>
      </c>
      <c r="D1058" t="s">
        <v>4309</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4306</v>
      </c>
      <c r="D1059" t="s">
        <v>4309</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4307</v>
      </c>
      <c r="D1063" t="s">
        <v>4310</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4205</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4213</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170</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4351</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4205</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4213</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170</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4351</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4205</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4213</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170</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2023-05-04T13:50:11Z</dcterms:modified>
</cp:coreProperties>
</file>