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DCC1CCD0-F6AF-4134-BFAC-034FE609BFCB}"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V1523" i="10"/>
  <c r="H1523" i="10"/>
  <c r="G1523" i="10"/>
  <c r="AR1522" i="10"/>
  <c r="AM1522" i="10"/>
  <c r="V1522" i="10"/>
  <c r="H1522" i="10"/>
  <c r="G1522" i="10"/>
  <c r="AR1521" i="10"/>
  <c r="AM1521" i="10"/>
  <c r="V1521" i="10"/>
  <c r="H1521" i="10"/>
  <c r="G1521" i="10"/>
  <c r="AR1520" i="10"/>
  <c r="AM1520" i="10"/>
  <c r="V1520" i="10"/>
  <c r="H1520" i="10"/>
  <c r="G1520" i="10"/>
  <c r="AR1519" i="10"/>
  <c r="AP1519" i="10"/>
  <c r="AM1519" i="10"/>
  <c r="V1519" i="10"/>
  <c r="H1519" i="10"/>
  <c r="G1519" i="10"/>
  <c r="AR1518" i="10"/>
  <c r="AP1518" i="10"/>
  <c r="AM1518" i="10"/>
  <c r="V1518" i="10"/>
  <c r="H1518" i="10"/>
  <c r="G1518" i="10"/>
  <c r="AR1517" i="10"/>
  <c r="AP1517" i="10"/>
  <c r="AM1517" i="10"/>
  <c r="V1517" i="10"/>
  <c r="H1517" i="10"/>
  <c r="G1517" i="10"/>
  <c r="AR1516" i="10"/>
  <c r="AP1516" i="10"/>
  <c r="AM1516" i="10"/>
  <c r="V1516" i="10"/>
  <c r="H1516" i="10"/>
  <c r="G1516" i="10"/>
  <c r="AR1515" i="10"/>
  <c r="AP1515" i="10"/>
  <c r="AM1515" i="10"/>
  <c r="V1515" i="10"/>
  <c r="H1515" i="10"/>
  <c r="G1515" i="10"/>
  <c r="AR1514" i="10"/>
  <c r="AP1514" i="10"/>
  <c r="AM1514" i="10"/>
  <c r="V1514" i="10"/>
  <c r="H1514" i="10"/>
  <c r="G1514" i="10"/>
  <c r="AR1513" i="10"/>
  <c r="AP1513" i="10"/>
  <c r="AM1513" i="10"/>
  <c r="V1513" i="10"/>
  <c r="H1513" i="10"/>
  <c r="G1513" i="10"/>
  <c r="AR1512" i="10"/>
  <c r="AP1512" i="10"/>
  <c r="AM1512" i="10"/>
  <c r="V1512" i="10"/>
  <c r="H1512" i="10"/>
  <c r="G1512" i="10"/>
  <c r="AP1511" i="10"/>
  <c r="AM1511" i="10"/>
  <c r="V1511" i="10"/>
  <c r="H1511" i="10"/>
  <c r="G1511" i="10"/>
  <c r="AP1510" i="10"/>
  <c r="AM1510" i="10"/>
  <c r="V1510" i="10"/>
  <c r="H1510" i="10"/>
  <c r="G1510" i="10"/>
  <c r="AP1509" i="10"/>
  <c r="AM1509" i="10"/>
  <c r="V1509" i="10"/>
  <c r="H1509" i="10"/>
  <c r="G1509" i="10"/>
  <c r="AP1508" i="10"/>
  <c r="AM1508" i="10"/>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V1402" i="10"/>
  <c r="H1402" i="10"/>
  <c r="G1402" i="10"/>
  <c r="AW1401" i="10"/>
  <c r="AR1401" i="10"/>
  <c r="AO1401" i="10"/>
  <c r="AM1401" i="10"/>
  <c r="V1401" i="10"/>
  <c r="H1401" i="10"/>
  <c r="G1401" i="10"/>
  <c r="AW1400" i="10"/>
  <c r="AR1400" i="10"/>
  <c r="AO1400" i="10"/>
  <c r="AM1400" i="10"/>
  <c r="V1400" i="10"/>
  <c r="H1400" i="10"/>
  <c r="G1400" i="10"/>
  <c r="AW1399" i="10"/>
  <c r="AR1399" i="10"/>
  <c r="AO1399" i="10"/>
  <c r="AM1399" i="10"/>
  <c r="V1399" i="10"/>
  <c r="I1399" i="10"/>
  <c r="J1399" i="10" s="1"/>
  <c r="K1399" i="10" s="1"/>
  <c r="H1399" i="10"/>
  <c r="G1399" i="10"/>
  <c r="AW1398" i="10"/>
  <c r="AR1398" i="10"/>
  <c r="AO1398" i="10"/>
  <c r="AM1398" i="10"/>
  <c r="V1398" i="10"/>
  <c r="H1398" i="10"/>
  <c r="G1398" i="10"/>
  <c r="AW1397" i="10"/>
  <c r="AR1397" i="10"/>
  <c r="AO1397" i="10"/>
  <c r="AM1397" i="10"/>
  <c r="V1397" i="10"/>
  <c r="H1397" i="10"/>
  <c r="G1397" i="10"/>
  <c r="AW1396" i="10"/>
  <c r="AR1396" i="10"/>
  <c r="AO1396" i="10"/>
  <c r="AM1396" i="10"/>
  <c r="V1396" i="10"/>
  <c r="I1396" i="10"/>
  <c r="J1396" i="10" s="1"/>
  <c r="K1396" i="10" s="1"/>
  <c r="H1396" i="10"/>
  <c r="G1396" i="10"/>
  <c r="AW1395" i="10"/>
  <c r="AR1395" i="10"/>
  <c r="AO1395" i="10"/>
  <c r="AM1395" i="10"/>
  <c r="V1395" i="10"/>
  <c r="H1395" i="10"/>
  <c r="G1395" i="10"/>
  <c r="AW1394" i="10"/>
  <c r="AR1394" i="10"/>
  <c r="AO1394" i="10"/>
  <c r="AM1394" i="10"/>
  <c r="V1394" i="10"/>
  <c r="H1394" i="10"/>
  <c r="G1394" i="10"/>
  <c r="AW1393" i="10"/>
  <c r="AR1393" i="10"/>
  <c r="AO1393" i="10"/>
  <c r="AM1393" i="10"/>
  <c r="V1393" i="10"/>
  <c r="H1393" i="10"/>
  <c r="G1393" i="10"/>
  <c r="AW1392" i="10"/>
  <c r="AR1392" i="10"/>
  <c r="AO1392" i="10"/>
  <c r="AM1392" i="10"/>
  <c r="V1392" i="10"/>
  <c r="H1392" i="10"/>
  <c r="G1392" i="10"/>
  <c r="AW1391" i="10"/>
  <c r="AR1391" i="10"/>
  <c r="AO1391" i="10"/>
  <c r="AM1391" i="10"/>
  <c r="V1391" i="10"/>
  <c r="I1391" i="10"/>
  <c r="J1391" i="10" s="1"/>
  <c r="K1391" i="10" s="1"/>
  <c r="H1391" i="10"/>
  <c r="G1391" i="10"/>
  <c r="AW1390" i="10"/>
  <c r="AR1390" i="10"/>
  <c r="AO1390" i="10"/>
  <c r="AM1390" i="10"/>
  <c r="V1390" i="10"/>
  <c r="H1390" i="10"/>
  <c r="G1390" i="10"/>
  <c r="AW1389" i="10"/>
  <c r="AR1389" i="10"/>
  <c r="AO1389" i="10"/>
  <c r="AM1389" i="10"/>
  <c r="V1389" i="10"/>
  <c r="H1389" i="10"/>
  <c r="G1389" i="10"/>
  <c r="AW1388" i="10"/>
  <c r="AR1388" i="10"/>
  <c r="AO1388" i="10"/>
  <c r="AM1388" i="10"/>
  <c r="V1388" i="10"/>
  <c r="I1388" i="10"/>
  <c r="J1388" i="10" s="1"/>
  <c r="K1388" i="10" s="1"/>
  <c r="H1388" i="10"/>
  <c r="G1388" i="10"/>
  <c r="AW1387" i="10"/>
  <c r="AR1387" i="10"/>
  <c r="AO1387" i="10"/>
  <c r="AN1387" i="10"/>
  <c r="V1387" i="10"/>
  <c r="H1387" i="10"/>
  <c r="G1387" i="10"/>
  <c r="AW1386" i="10"/>
  <c r="AR1386" i="10"/>
  <c r="AO1386" i="10"/>
  <c r="AN1386" i="10"/>
  <c r="V1386" i="10"/>
  <c r="H1386" i="10"/>
  <c r="G1386" i="10"/>
  <c r="AW1385" i="10"/>
  <c r="AR1385" i="10"/>
  <c r="AO1385" i="10"/>
  <c r="AN1385" i="10"/>
  <c r="V1385" i="10"/>
  <c r="H1385" i="10"/>
  <c r="G1385" i="10"/>
  <c r="AW1384" i="10"/>
  <c r="AR1384" i="10"/>
  <c r="AO1384" i="10"/>
  <c r="AN1384" i="10"/>
  <c r="V1384" i="10"/>
  <c r="H1384" i="10"/>
  <c r="G1384" i="10"/>
  <c r="AW1383" i="10"/>
  <c r="AR1383" i="10"/>
  <c r="AO1383" i="10"/>
  <c r="AN1383" i="10"/>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V1349" i="10"/>
  <c r="H1349" i="10"/>
  <c r="G1349" i="10"/>
  <c r="AN1348" i="10"/>
  <c r="V1348" i="10"/>
  <c r="I1348" i="10"/>
  <c r="J1348" i="10" s="1"/>
  <c r="K1348" i="10" s="1"/>
  <c r="H1348" i="10"/>
  <c r="G1348" i="10"/>
  <c r="AN1347" i="10"/>
  <c r="V1347" i="10"/>
  <c r="H1347" i="10"/>
  <c r="G1347" i="10"/>
  <c r="AN1346" i="10"/>
  <c r="V1346" i="10"/>
  <c r="H1346" i="10"/>
  <c r="G1346" i="10"/>
  <c r="AN1345" i="10"/>
  <c r="V1345" i="10"/>
  <c r="H1345" i="10"/>
  <c r="G1345" i="10"/>
  <c r="AN1344" i="10"/>
  <c r="V1344" i="10"/>
  <c r="H1344" i="10"/>
  <c r="G1344" i="10"/>
  <c r="AN1343" i="10"/>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V614" i="10"/>
  <c r="H614" i="10"/>
  <c r="G614" i="10"/>
  <c r="AL613" i="10"/>
  <c r="V613" i="10"/>
  <c r="H613" i="10"/>
  <c r="G613" i="10"/>
  <c r="AL612" i="10"/>
  <c r="V612" i="10"/>
  <c r="H612" i="10"/>
  <c r="G612" i="10"/>
  <c r="AL611" i="10"/>
  <c r="V611" i="10"/>
  <c r="H611" i="10"/>
  <c r="G611" i="10"/>
  <c r="AL610" i="10"/>
  <c r="V610" i="10"/>
  <c r="H610" i="10"/>
  <c r="G610" i="10"/>
  <c r="AL609" i="10"/>
  <c r="V609" i="10"/>
  <c r="H609" i="10"/>
  <c r="G609" i="10"/>
  <c r="AL608" i="10"/>
  <c r="V608" i="10"/>
  <c r="H608" i="10"/>
  <c r="G608" i="10"/>
  <c r="AL607" i="10"/>
  <c r="V607" i="10"/>
  <c r="H607" i="10"/>
  <c r="G607" i="10"/>
  <c r="AL606" i="10"/>
  <c r="V606" i="10"/>
  <c r="H606" i="10"/>
  <c r="G606" i="10"/>
  <c r="AL605" i="10"/>
  <c r="V605" i="10"/>
  <c r="H605" i="10"/>
  <c r="G605" i="10"/>
  <c r="AL604" i="10"/>
  <c r="V604" i="10"/>
  <c r="H604" i="10"/>
  <c r="G604" i="10"/>
  <c r="AL603" i="10"/>
  <c r="V603" i="10"/>
  <c r="H603" i="10"/>
  <c r="G603" i="10"/>
  <c r="AL602" i="10"/>
  <c r="V602" i="10"/>
  <c r="H602" i="10"/>
  <c r="G602" i="10"/>
  <c r="AL601" i="10"/>
  <c r="V601" i="10"/>
  <c r="H601" i="10"/>
  <c r="G601" i="10"/>
  <c r="AL600" i="10"/>
  <c r="V600" i="10"/>
  <c r="H600" i="10"/>
  <c r="G600" i="10"/>
  <c r="AL599" i="10"/>
  <c r="V599" i="10"/>
  <c r="H599" i="10"/>
  <c r="G599" i="10"/>
  <c r="AL598" i="10"/>
  <c r="V598" i="10"/>
  <c r="H598" i="10"/>
  <c r="G598" i="10"/>
  <c r="AL597" i="10"/>
  <c r="V597" i="10"/>
  <c r="H597" i="10"/>
  <c r="G597" i="10"/>
  <c r="AL596" i="10"/>
  <c r="V596" i="10"/>
  <c r="H596" i="10"/>
  <c r="G596" i="10"/>
  <c r="AL595" i="10"/>
  <c r="V595" i="10"/>
  <c r="H595" i="10"/>
  <c r="G595" i="10"/>
  <c r="AL594" i="10"/>
  <c r="V594" i="10"/>
  <c r="H594" i="10"/>
  <c r="G594" i="10"/>
  <c r="AL593" i="10"/>
  <c r="V593" i="10"/>
  <c r="H593" i="10"/>
  <c r="G593" i="10"/>
  <c r="AL592" i="10"/>
  <c r="V592" i="10"/>
  <c r="H592" i="10"/>
  <c r="G592" i="10"/>
  <c r="AL591" i="10"/>
  <c r="V591" i="10"/>
  <c r="H591" i="10"/>
  <c r="G591" i="10"/>
  <c r="AL590" i="10"/>
  <c r="V590" i="10"/>
  <c r="H590" i="10"/>
  <c r="G590" i="10"/>
  <c r="AL589" i="10"/>
  <c r="V589" i="10"/>
  <c r="H589" i="10"/>
  <c r="G589" i="10"/>
  <c r="AL588" i="10"/>
  <c r="V588" i="10"/>
  <c r="H588" i="10"/>
  <c r="G588" i="10"/>
  <c r="AL587" i="10"/>
  <c r="V587" i="10"/>
  <c r="H587" i="10"/>
  <c r="G587" i="10"/>
  <c r="AL586" i="10"/>
  <c r="V586" i="10"/>
  <c r="H586" i="10"/>
  <c r="G586" i="10"/>
  <c r="AL585" i="10"/>
  <c r="V585" i="10"/>
  <c r="H585" i="10"/>
  <c r="G585" i="10"/>
  <c r="AL584" i="10"/>
  <c r="V584" i="10"/>
  <c r="H584" i="10"/>
  <c r="G584" i="10"/>
  <c r="AL583" i="10"/>
  <c r="V583" i="10"/>
  <c r="H583" i="10"/>
  <c r="G583" i="10"/>
  <c r="AL582" i="10"/>
  <c r="V582" i="10"/>
  <c r="H582" i="10"/>
  <c r="G582" i="10"/>
  <c r="AL581" i="10"/>
  <c r="V581" i="10"/>
  <c r="H581" i="10"/>
  <c r="G581" i="10"/>
  <c r="AL580" i="10"/>
  <c r="V580" i="10"/>
  <c r="H580" i="10"/>
  <c r="G580" i="10"/>
  <c r="AL579" i="10"/>
  <c r="V579" i="10"/>
  <c r="H579" i="10"/>
  <c r="G579" i="10"/>
  <c r="AL578" i="10"/>
  <c r="V578" i="10"/>
  <c r="H578" i="10"/>
  <c r="G578" i="10"/>
  <c r="AL577" i="10"/>
  <c r="V577" i="10"/>
  <c r="H577" i="10"/>
  <c r="G577" i="10"/>
  <c r="AL576" i="10"/>
  <c r="V576" i="10"/>
  <c r="H576" i="10"/>
  <c r="G576" i="10"/>
  <c r="AL575" i="10"/>
  <c r="V575" i="10"/>
  <c r="H575" i="10"/>
  <c r="G575" i="10"/>
  <c r="AL574" i="10"/>
  <c r="V574" i="10"/>
  <c r="H574" i="10"/>
  <c r="G574" i="10"/>
  <c r="AL573" i="10"/>
  <c r="V573" i="10"/>
  <c r="H573" i="10"/>
  <c r="G573" i="10"/>
  <c r="AL572" i="10"/>
  <c r="V572" i="10"/>
  <c r="H572" i="10"/>
  <c r="G572" i="10"/>
  <c r="AL571" i="10"/>
  <c r="V571" i="10"/>
  <c r="H571" i="10"/>
  <c r="G571" i="10"/>
  <c r="AL570" i="10"/>
  <c r="V570" i="10"/>
  <c r="H570" i="10"/>
  <c r="G570" i="10"/>
  <c r="AL569" i="10"/>
  <c r="V569" i="10"/>
  <c r="H569" i="10"/>
  <c r="G569" i="10"/>
  <c r="AL568" i="10"/>
  <c r="V568" i="10"/>
  <c r="H568" i="10"/>
  <c r="G568" i="10"/>
  <c r="AL567" i="10"/>
  <c r="V567" i="10"/>
  <c r="H567" i="10"/>
  <c r="G567" i="10"/>
  <c r="AL566" i="10"/>
  <c r="V566" i="10"/>
  <c r="H566" i="10"/>
  <c r="G566" i="10"/>
  <c r="AL565" i="10"/>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AN1376" i="10" l="1"/>
  <c r="W1510" i="10"/>
  <c r="X1510" i="10" s="1"/>
  <c r="W1513" i="10"/>
  <c r="X1513" i="10" s="1"/>
  <c r="W1517" i="10"/>
  <c r="X1517" i="10" s="1"/>
  <c r="W566" i="10"/>
  <c r="X566" i="10" s="1"/>
  <c r="W568" i="10"/>
  <c r="X568" i="10" s="1"/>
  <c r="W570" i="10"/>
  <c r="X570" i="10" s="1"/>
  <c r="W572" i="10"/>
  <c r="X572" i="10" s="1"/>
  <c r="W574" i="10"/>
  <c r="X574" i="10" s="1"/>
  <c r="W576" i="10"/>
  <c r="X576" i="10" s="1"/>
  <c r="W578" i="10"/>
  <c r="X578" i="10" s="1"/>
  <c r="W580" i="10"/>
  <c r="X580" i="10" s="1"/>
  <c r="W582" i="10"/>
  <c r="X582" i="10" s="1"/>
  <c r="W584" i="10"/>
  <c r="X584" i="10" s="1"/>
  <c r="W586" i="10"/>
  <c r="X586" i="10" s="1"/>
  <c r="W588" i="10"/>
  <c r="X588" i="10" s="1"/>
  <c r="W590" i="10"/>
  <c r="X590" i="10" s="1"/>
  <c r="W592" i="10"/>
  <c r="X592" i="10" s="1"/>
  <c r="W594" i="10"/>
  <c r="X594" i="10" s="1"/>
  <c r="W596" i="10"/>
  <c r="X596" i="10" s="1"/>
  <c r="W598" i="10"/>
  <c r="X598" i="10" s="1"/>
  <c r="W600" i="10"/>
  <c r="X600" i="10" s="1"/>
  <c r="W602" i="10"/>
  <c r="X602" i="10" s="1"/>
  <c r="W604" i="10"/>
  <c r="X604" i="10" s="1"/>
  <c r="W606" i="10"/>
  <c r="X606" i="10" s="1"/>
  <c r="W608" i="10"/>
  <c r="X608" i="10" s="1"/>
  <c r="W610" i="10"/>
  <c r="X610" i="10" s="1"/>
  <c r="W612" i="10"/>
  <c r="X612" i="10" s="1"/>
  <c r="W614" i="10"/>
  <c r="X614" i="10" s="1"/>
  <c r="W1344" i="10"/>
  <c r="BM1344" i="10" s="1"/>
  <c r="W1346" i="10"/>
  <c r="BM1346" i="10" s="1"/>
  <c r="W1385" i="10"/>
  <c r="BM1385" i="10" s="1"/>
  <c r="W1395" i="10"/>
  <c r="BM1395" i="10" s="1"/>
  <c r="AM1376" i="10"/>
  <c r="W1523" i="10"/>
  <c r="X1523" i="10" s="1"/>
  <c r="W1348" i="10"/>
  <c r="BM1348" i="10" s="1"/>
  <c r="W1384" i="10"/>
  <c r="BM1384" i="10" s="1"/>
  <c r="W1394" i="10"/>
  <c r="BM1394" i="10" s="1"/>
  <c r="W1512" i="10"/>
  <c r="X1512" i="10" s="1"/>
  <c r="W1516" i="10"/>
  <c r="X1516" i="10" s="1"/>
  <c r="W1520" i="10"/>
  <c r="X1520" i="10" s="1"/>
  <c r="W1383" i="10"/>
  <c r="BM1383" i="10" s="1"/>
  <c r="W1393" i="10"/>
  <c r="BM1393" i="10" s="1"/>
  <c r="W1509" i="10"/>
  <c r="X1509" i="10" s="1"/>
  <c r="W1392" i="10"/>
  <c r="BM1392" i="10" s="1"/>
  <c r="W1402" i="10"/>
  <c r="BM1402" i="10" s="1"/>
  <c r="W1515" i="10"/>
  <c r="X1515" i="10" s="1"/>
  <c r="W1519" i="10"/>
  <c r="X1519" i="10" s="1"/>
  <c r="W1522" i="10"/>
  <c r="X1522" i="10" s="1"/>
  <c r="W565" i="10"/>
  <c r="X565" i="10" s="1"/>
  <c r="W567" i="10"/>
  <c r="X567" i="10" s="1"/>
  <c r="W569" i="10"/>
  <c r="X569" i="10" s="1"/>
  <c r="W571" i="10"/>
  <c r="X571" i="10" s="1"/>
  <c r="W573" i="10"/>
  <c r="X573" i="10" s="1"/>
  <c r="W575" i="10"/>
  <c r="X575" i="10" s="1"/>
  <c r="W577" i="10"/>
  <c r="X577" i="10" s="1"/>
  <c r="W579" i="10"/>
  <c r="X579" i="10" s="1"/>
  <c r="W581" i="10"/>
  <c r="X581" i="10" s="1"/>
  <c r="W583" i="10"/>
  <c r="X583" i="10" s="1"/>
  <c r="W585" i="10"/>
  <c r="X585" i="10" s="1"/>
  <c r="W587" i="10"/>
  <c r="X587" i="10" s="1"/>
  <c r="W589" i="10"/>
  <c r="X589" i="10" s="1"/>
  <c r="W591" i="10"/>
  <c r="X591" i="10" s="1"/>
  <c r="W593" i="10"/>
  <c r="X593" i="10" s="1"/>
  <c r="W595" i="10"/>
  <c r="X595" i="10" s="1"/>
  <c r="W597" i="10"/>
  <c r="X597" i="10" s="1"/>
  <c r="W599" i="10"/>
  <c r="X599" i="10" s="1"/>
  <c r="W601" i="10"/>
  <c r="X601" i="10" s="1"/>
  <c r="W603" i="10"/>
  <c r="X603" i="10" s="1"/>
  <c r="W605" i="10"/>
  <c r="X605" i="10" s="1"/>
  <c r="W607" i="10"/>
  <c r="X607" i="10" s="1"/>
  <c r="W609" i="10"/>
  <c r="X609" i="10" s="1"/>
  <c r="W611" i="10"/>
  <c r="X611" i="10" s="1"/>
  <c r="W613" i="10"/>
  <c r="X613" i="10" s="1"/>
  <c r="W1343" i="10"/>
  <c r="BM1343" i="10" s="1"/>
  <c r="W1345" i="10"/>
  <c r="BM1345" i="10" s="1"/>
  <c r="W1347" i="10"/>
  <c r="BM1347" i="10" s="1"/>
  <c r="W1391" i="10"/>
  <c r="BM1391" i="10" s="1"/>
  <c r="W1401" i="10"/>
  <c r="BM1401" i="10" s="1"/>
  <c r="W1511" i="10"/>
  <c r="X1511" i="10" s="1"/>
  <c r="W1349" i="10"/>
  <c r="BM1349" i="10" s="1"/>
  <c r="W1389" i="10"/>
  <c r="BM1389" i="10" s="1"/>
  <c r="W1400" i="10"/>
  <c r="BM1400" i="10" s="1"/>
  <c r="W1508" i="10"/>
  <c r="X1508" i="10" s="1"/>
  <c r="W1514" i="10"/>
  <c r="X1514" i="10" s="1"/>
  <c r="W1518" i="10"/>
  <c r="X1518" i="10" s="1"/>
  <c r="W1387" i="10"/>
  <c r="BM1387" i="10" s="1"/>
  <c r="W1398" i="10"/>
  <c r="BM1398" i="10" s="1"/>
  <c r="W1521" i="10"/>
  <c r="X1521" i="10" s="1"/>
  <c r="H524" i="10"/>
  <c r="F524" i="10"/>
  <c r="I524" i="10" s="1"/>
  <c r="J524" i="10" s="1"/>
  <c r="K524" i="10" s="1"/>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AK343" i="10" l="1"/>
  <c r="W1374" i="10"/>
  <c r="BM1374" i="10" s="1"/>
  <c r="G3" i="10"/>
  <c r="U12" i="10"/>
  <c r="I12" i="10" s="1"/>
  <c r="J12" i="10" s="1"/>
  <c r="K12" i="10" s="1"/>
  <c r="U13" i="10"/>
  <c r="I13" i="10" s="1"/>
  <c r="J13" i="10" s="1"/>
  <c r="K13" i="10" s="1"/>
  <c r="U11" i="10"/>
  <c r="I11" i="10" s="1"/>
  <c r="J11" i="10" s="1"/>
  <c r="K11" i="10" s="1"/>
  <c r="U17" i="10"/>
  <c r="I17" i="10" s="1"/>
  <c r="J17" i="10" s="1"/>
  <c r="K17" i="10" s="1"/>
  <c r="U9" i="10"/>
  <c r="I9" i="10" s="1"/>
  <c r="J9" i="10" s="1"/>
  <c r="K9" i="10" s="1"/>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<sst xmlns="http://schemas.openxmlformats.org/spreadsheetml/2006/main" count="19329" uniqueCount="4379">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</sst>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AN1043" activePane="bottomRight" state="frozen"/>
      <selection activeCell="D526" sqref="D526"/>
      <selection pane="topRight" activeCell="D526" sqref="D526"/>
      <selection pane="bottomLeft" activeCell="D526" sqref="D526"/>
      <selection pane="bottomRight" activeCell="AY1053" sqref="AY1053"/>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4250</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4196</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W55+X55+6</f>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W56+X56+6</f>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W57+X57+6</f>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W58+X58+6</f>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W59+X59+6</f>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W60+X60+6</f>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W61+X61+6</f>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W62+X62+6</f>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W63+X63+6</f>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4">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W64+X64+6</f>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4"/>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W65+X65+6</f>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4"/>
        <v>23.703703703703702</v>
      </c>
      <c r="G66" s="7">
        <f t="shared" ref="G66:G129" si="15">D66-E66</f>
        <v>6.1300000000000008</v>
      </c>
      <c r="H66" s="15">
        <f t="shared" ref="H66:H129" si="16">D66+E66</f>
        <v>6.67</v>
      </c>
      <c r="I66" s="11">
        <f t="shared" ref="I66:I129" si="17">IFERROR(F66/SQRT(F66^2+U66), "X")</f>
        <v>0.23315395335818478</v>
      </c>
      <c r="J66" s="32">
        <f t="shared" ref="J66:J129" si="18">IFERROR(SQRT((1-I66^2)/U66), "X")</f>
        <v>9.8361824072984213E-3</v>
      </c>
      <c r="K66" s="32">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W66+X66+6</f>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4"/>
        <v>34.136363636363633</v>
      </c>
      <c r="G67" s="7">
        <f t="shared" si="15"/>
        <v>7.29</v>
      </c>
      <c r="H67" s="15">
        <f t="shared" si="16"/>
        <v>7.7299999999999995</v>
      </c>
      <c r="I67" s="11">
        <f t="shared" si="17"/>
        <v>0.30012044195995219</v>
      </c>
      <c r="J67" s="32">
        <f t="shared" si="18"/>
        <v>8.7918105500918095E-3</v>
      </c>
      <c r="K67" s="32">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W67+X67+6</f>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4"/>
        <v>20.645161290322584</v>
      </c>
      <c r="G68" s="54">
        <f t="shared" si="15"/>
        <v>6.0900000000000007</v>
      </c>
      <c r="H68" s="55">
        <f t="shared" si="16"/>
        <v>6.71</v>
      </c>
      <c r="I68" s="56">
        <f t="shared" si="17"/>
        <v>0.24231105060910629</v>
      </c>
      <c r="J68" s="57">
        <f t="shared" si="18"/>
        <v>1.1736941513878585E-2</v>
      </c>
      <c r="K68" s="57">
        <f t="shared" si="19"/>
        <v>85.201072086584887</v>
      </c>
      <c r="L68" s="58">
        <v>1</v>
      </c>
      <c r="M68" s="59">
        <v>0</v>
      </c>
      <c r="N68" s="58">
        <v>0</v>
      </c>
      <c r="O68" s="59">
        <v>0</v>
      </c>
      <c r="P68" s="59">
        <v>0</v>
      </c>
      <c r="Q68" s="59">
        <v>1</v>
      </c>
      <c r="R68" s="59">
        <v>0</v>
      </c>
      <c r="S68" s="58">
        <v>6842</v>
      </c>
      <c r="T68" s="59">
        <v>8</v>
      </c>
      <c r="U68" s="59">
        <f t="shared" si="20"/>
        <v>6833</v>
      </c>
      <c r="V68" s="59">
        <f t="shared" si="21"/>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W68+X68+6</f>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4"/>
        <v>115.99999999999997</v>
      </c>
      <c r="G69" s="7">
        <f t="shared" si="15"/>
        <v>8.0499999999999989</v>
      </c>
      <c r="H69" s="15">
        <f t="shared" si="16"/>
        <v>8.19</v>
      </c>
      <c r="I69" s="11">
        <f t="shared" si="17"/>
        <v>0.11732222220965668</v>
      </c>
      <c r="J69" s="32">
        <f t="shared" si="18"/>
        <v>1.0113984673246269E-3</v>
      </c>
      <c r="K69" s="32">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2">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W69+X69+6</f>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4"/>
        <v>71.900000000000006</v>
      </c>
      <c r="G70" s="7">
        <f t="shared" si="15"/>
        <v>7.0900000000000007</v>
      </c>
      <c r="H70" s="15">
        <f t="shared" si="16"/>
        <v>7.29</v>
      </c>
      <c r="I70" s="11">
        <f t="shared" si="17"/>
        <v>7.3029759659608812E-2</v>
      </c>
      <c r="J70" s="32">
        <f t="shared" si="18"/>
        <v>1.0157129298972018E-3</v>
      </c>
      <c r="K70" s="32">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2"/>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W70+X70+6</f>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4"/>
        <v>105.71428571428571</v>
      </c>
      <c r="G71" s="7">
        <f t="shared" si="15"/>
        <v>7.33</v>
      </c>
      <c r="H71" s="15">
        <f t="shared" si="16"/>
        <v>7.4700000000000006</v>
      </c>
      <c r="I71" s="11">
        <f t="shared" si="17"/>
        <v>0.1070442492936699</v>
      </c>
      <c r="J71" s="32">
        <f t="shared" si="18"/>
        <v>1.0125807365617423E-3</v>
      </c>
      <c r="K71" s="32">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2"/>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W71+X71+6</f>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4"/>
        <v>64.5</v>
      </c>
      <c r="G72" s="7">
        <f t="shared" si="15"/>
        <v>6.3500000000000005</v>
      </c>
      <c r="H72" s="15">
        <f t="shared" si="16"/>
        <v>6.55</v>
      </c>
      <c r="I72" s="11">
        <f t="shared" si="17"/>
        <v>6.554765504121858E-2</v>
      </c>
      <c r="J72" s="32">
        <f t="shared" si="18"/>
        <v>1.0162427138173424E-3</v>
      </c>
      <c r="K72" s="32">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2"/>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W72+X72+6</f>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4"/>
        <v>6.8461538461538467</v>
      </c>
      <c r="G73" s="7">
        <f t="shared" si="15"/>
        <v>6.84</v>
      </c>
      <c r="H73" s="15">
        <f t="shared" si="16"/>
        <v>9.18</v>
      </c>
      <c r="I73" s="11">
        <f t="shared" si="17"/>
        <v>6.9447151564347356E-3</v>
      </c>
      <c r="J73" s="32">
        <f t="shared" si="18"/>
        <v>1.0143965958837253E-3</v>
      </c>
      <c r="K73" s="32">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2"/>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W73+X73+6</f>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4"/>
        <v>8.3411764705882359</v>
      </c>
      <c r="G74" s="7">
        <f t="shared" si="15"/>
        <v>6.24</v>
      </c>
      <c r="H74" s="15">
        <f t="shared" si="16"/>
        <v>7.9399999999999995</v>
      </c>
      <c r="I74" s="11">
        <f t="shared" si="17"/>
        <v>8.4946221700158073E-3</v>
      </c>
      <c r="J74" s="32">
        <f t="shared" si="18"/>
        <v>1.01839616988906E-3</v>
      </c>
      <c r="K74" s="32">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2"/>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W74+X74+6</f>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4"/>
        <v>8.329411764705883</v>
      </c>
      <c r="G75" s="7">
        <f t="shared" si="15"/>
        <v>6.23</v>
      </c>
      <c r="H75" s="15">
        <f t="shared" si="16"/>
        <v>7.93</v>
      </c>
      <c r="I75" s="11">
        <f t="shared" si="17"/>
        <v>8.4826463001277368E-3</v>
      </c>
      <c r="J75" s="32">
        <f t="shared" si="18"/>
        <v>1.018396801569008E-3</v>
      </c>
      <c r="K75" s="32">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2"/>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W75+X75+6</f>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4"/>
        <v>6.9111111111111105</v>
      </c>
      <c r="G76" s="54">
        <f t="shared" si="15"/>
        <v>5.3199999999999994</v>
      </c>
      <c r="H76" s="55">
        <f t="shared" si="16"/>
        <v>7.12</v>
      </c>
      <c r="I76" s="56">
        <f t="shared" si="17"/>
        <v>7.0383359948511404E-3</v>
      </c>
      <c r="J76" s="57">
        <f t="shared" si="18"/>
        <v>1.0184087452356956E-3</v>
      </c>
      <c r="K76" s="57">
        <f t="shared" si="19"/>
        <v>981.92401103995314</v>
      </c>
      <c r="L76" s="58">
        <v>0</v>
      </c>
      <c r="M76" s="59">
        <v>1</v>
      </c>
      <c r="N76" s="58">
        <v>0</v>
      </c>
      <c r="O76" s="59">
        <v>0</v>
      </c>
      <c r="P76" s="59">
        <v>1</v>
      </c>
      <c r="Q76" s="59">
        <v>0</v>
      </c>
      <c r="R76" s="59">
        <v>0</v>
      </c>
      <c r="S76" s="58">
        <v>964279</v>
      </c>
      <c r="T76" s="59">
        <f>12+23+92+16+5+1+1+1</f>
        <v>151</v>
      </c>
      <c r="U76" s="59">
        <f t="shared" si="20"/>
        <v>964127</v>
      </c>
      <c r="V76" s="59">
        <f t="shared" si="21"/>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2"/>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W76+X76+6</f>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5"/>
        <v>-0.93300826393946101</v>
      </c>
      <c r="H77" s="15">
        <f t="shared" si="16"/>
        <v>4.1330082639394607</v>
      </c>
      <c r="I77" s="11">
        <f t="shared" si="17"/>
        <v>2.1204298527480476E-2</v>
      </c>
      <c r="J77" s="32">
        <f t="shared" si="18"/>
        <v>3.3569164625717123E-2</v>
      </c>
      <c r="K77" s="32">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5"/>
        <v>10.410143882297788</v>
      </c>
      <c r="H78" s="15">
        <f t="shared" si="16"/>
        <v>14.98985611770221</v>
      </c>
      <c r="I78" s="11">
        <f t="shared" si="17"/>
        <v>0.18307577644744008</v>
      </c>
      <c r="J78" s="32">
        <f t="shared" si="18"/>
        <v>3.3009227299311251E-2</v>
      </c>
      <c r="K78" s="32">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5"/>
        <v>9.8790953170073035</v>
      </c>
      <c r="H79" s="15">
        <f t="shared" si="16"/>
        <v>11.520904682992695</v>
      </c>
      <c r="I79" s="11">
        <f t="shared" si="17"/>
        <v>0.40093595358979528</v>
      </c>
      <c r="J79" s="32">
        <f t="shared" si="18"/>
        <v>3.0759831951589284E-2</v>
      </c>
      <c r="K79" s="32">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5"/>
        <v>15.870722018075281</v>
      </c>
      <c r="H80" s="55">
        <f t="shared" si="16"/>
        <v>17.529277981924718</v>
      </c>
      <c r="I80" s="56">
        <f t="shared" si="17"/>
        <v>0.56013730963505137</v>
      </c>
      <c r="J80" s="57">
        <f t="shared" si="18"/>
        <v>2.7814942379335152E-2</v>
      </c>
      <c r="K80" s="57">
        <f t="shared" si="19"/>
        <v>35.951899031900943</v>
      </c>
      <c r="L80" s="58">
        <v>1</v>
      </c>
      <c r="M80" s="59">
        <v>0</v>
      </c>
      <c r="N80" s="58">
        <v>0</v>
      </c>
      <c r="O80" s="59">
        <v>1</v>
      </c>
      <c r="P80" s="59">
        <v>0</v>
      </c>
      <c r="Q80" s="59">
        <v>0</v>
      </c>
      <c r="R80" s="59">
        <v>0</v>
      </c>
      <c r="S80" s="58">
        <v>894</v>
      </c>
      <c r="T80" s="59">
        <v>6</v>
      </c>
      <c r="U80" s="59">
        <f t="shared" si="20"/>
        <v>887</v>
      </c>
      <c r="V80" s="59">
        <f t="shared" si="21"/>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5"/>
        <v>4.5551750901938215</v>
      </c>
      <c r="H81" s="15">
        <f t="shared" si="16"/>
        <v>4.650477708325238</v>
      </c>
      <c r="I81" s="11">
        <f t="shared" si="17"/>
        <v>0.35802696519783439</v>
      </c>
      <c r="J81" s="32">
        <f t="shared" si="18"/>
        <v>3.7065168426174159E-3</v>
      </c>
      <c r="K81" s="32">
        <f t="shared" si="19"/>
        <v>269.79507782132026</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5"/>
        <v>4.5394320406752611</v>
      </c>
      <c r="H82" s="15">
        <f t="shared" si="16"/>
        <v>4.6662207578437984</v>
      </c>
      <c r="I82" s="11">
        <f t="shared" si="17"/>
        <v>0.33823927122218672</v>
      </c>
      <c r="J82" s="32">
        <f t="shared" si="18"/>
        <v>4.658542336202505E-3</v>
      </c>
      <c r="K82" s="32">
        <f t="shared" si="19"/>
        <v>214.65942087266038</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5"/>
        <v>4.5298540125100759</v>
      </c>
      <c r="H83" s="55">
        <f t="shared" si="16"/>
        <v>4.6757987860089836</v>
      </c>
      <c r="I83" s="56">
        <f t="shared" si="17"/>
        <v>0.38661019633163585</v>
      </c>
      <c r="J83" s="57">
        <f t="shared" si="18"/>
        <v>6.1292489268187462E-3</v>
      </c>
      <c r="K83" s="57">
        <f t="shared" si="19"/>
        <v>163.15212711046283</v>
      </c>
      <c r="L83" s="58">
        <v>1</v>
      </c>
      <c r="M83" s="59">
        <v>0</v>
      </c>
      <c r="N83" s="58">
        <v>0</v>
      </c>
      <c r="O83" s="59">
        <v>0</v>
      </c>
      <c r="P83" s="59">
        <v>0</v>
      </c>
      <c r="Q83" s="59">
        <v>0</v>
      </c>
      <c r="R83" s="59">
        <v>1</v>
      </c>
      <c r="S83" s="58">
        <v>22652</v>
      </c>
      <c r="T83" s="59">
        <v>11</v>
      </c>
      <c r="U83" s="59">
        <f t="shared" si="20"/>
        <v>22640</v>
      </c>
      <c r="V83" s="59">
        <f t="shared" si="21"/>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3">D84/E84</f>
        <v>120.99999999999999</v>
      </c>
      <c r="G84" s="7">
        <f t="shared" si="15"/>
        <v>12</v>
      </c>
      <c r="H84" s="15">
        <f t="shared" si="16"/>
        <v>12.2</v>
      </c>
      <c r="I84" s="11">
        <f t="shared" si="17"/>
        <v>0.53580225874082865</v>
      </c>
      <c r="J84" s="32">
        <f t="shared" si="18"/>
        <v>4.428117840833295E-3</v>
      </c>
      <c r="K84" s="32">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4">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3"/>
        <v>72.5</v>
      </c>
      <c r="G85" s="7">
        <f t="shared" si="15"/>
        <v>14.3</v>
      </c>
      <c r="H85" s="15">
        <f t="shared" si="16"/>
        <v>14.7</v>
      </c>
      <c r="I85" s="11">
        <f t="shared" si="17"/>
        <v>0.46997485226817143</v>
      </c>
      <c r="J85" s="32">
        <f t="shared" si="18"/>
        <v>6.4824117554230553E-3</v>
      </c>
      <c r="K85" s="32">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4"/>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3"/>
        <v>77</v>
      </c>
      <c r="G86" s="7">
        <f t="shared" si="15"/>
        <v>15.200000000000001</v>
      </c>
      <c r="H86" s="15">
        <f t="shared" si="16"/>
        <v>15.6</v>
      </c>
      <c r="I86" s="11">
        <f t="shared" si="17"/>
        <v>0.49224647486232498</v>
      </c>
      <c r="J86" s="32">
        <f t="shared" si="18"/>
        <v>6.3928113618483759E-3</v>
      </c>
      <c r="K86" s="32">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4"/>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3"/>
        <v>17.749999999999996</v>
      </c>
      <c r="G87" s="54">
        <f t="shared" si="15"/>
        <v>6.6999999999999993</v>
      </c>
      <c r="H87" s="55">
        <f t="shared" si="16"/>
        <v>7.5</v>
      </c>
      <c r="I87" s="56">
        <f t="shared" si="17"/>
        <v>0.12250395627520262</v>
      </c>
      <c r="J87" s="57">
        <f t="shared" si="18"/>
        <v>6.9016313394480366E-3</v>
      </c>
      <c r="K87" s="57">
        <f t="shared" si="19"/>
        <v>144.89327969233079</v>
      </c>
      <c r="L87" s="58">
        <v>1</v>
      </c>
      <c r="M87" s="59">
        <v>0</v>
      </c>
      <c r="N87" s="58">
        <v>0</v>
      </c>
      <c r="O87" s="59">
        <v>0</v>
      </c>
      <c r="P87" s="59">
        <v>0</v>
      </c>
      <c r="Q87" s="59">
        <v>1</v>
      </c>
      <c r="R87" s="59">
        <v>0</v>
      </c>
      <c r="S87" s="58">
        <v>20690</v>
      </c>
      <c r="T87" s="59">
        <v>10</v>
      </c>
      <c r="U87" s="59">
        <f t="shared" si="20"/>
        <v>20679</v>
      </c>
      <c r="V87" s="59">
        <f t="shared" si="21"/>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4"/>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3"/>
        <v>35.499999999999993</v>
      </c>
      <c r="G88" s="7">
        <f t="shared" si="15"/>
        <v>6.8999999999999995</v>
      </c>
      <c r="H88" s="15">
        <f t="shared" si="16"/>
        <v>7.3</v>
      </c>
      <c r="I88" s="11">
        <f t="shared" si="17"/>
        <v>0.42671320708183785</v>
      </c>
      <c r="J88" s="32">
        <f t="shared" si="18"/>
        <v>1.2020090340333465E-2</v>
      </c>
      <c r="K88" s="32">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5">1-AQ88</f>
        <v>0.45589999999999997</v>
      </c>
      <c r="AS88" t="s">
        <v>98</v>
      </c>
      <c r="AT88" s="39" t="s">
        <v>98</v>
      </c>
      <c r="AU88">
        <v>0</v>
      </c>
      <c r="AV88" s="17">
        <v>1</v>
      </c>
      <c r="AW88">
        <v>0.58699999999999997</v>
      </c>
      <c r="AX88" s="17">
        <f t="shared" si="24"/>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3"/>
        <v>35.499999999999993</v>
      </c>
      <c r="G89" s="7">
        <f t="shared" si="15"/>
        <v>6.8999999999999995</v>
      </c>
      <c r="H89" s="15">
        <f t="shared" si="16"/>
        <v>7.3</v>
      </c>
      <c r="I89" s="11">
        <f t="shared" si="17"/>
        <v>0.42674403673342659</v>
      </c>
      <c r="J89" s="32">
        <f t="shared" si="18"/>
        <v>1.2020958781223286E-2</v>
      </c>
      <c r="K89" s="32">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5"/>
        <v>0.45589999999999997</v>
      </c>
      <c r="AS89" t="s">
        <v>98</v>
      </c>
      <c r="AT89" s="39" t="s">
        <v>98</v>
      </c>
      <c r="AU89">
        <v>0</v>
      </c>
      <c r="AV89" s="17">
        <v>1</v>
      </c>
      <c r="AW89">
        <v>0.58699999999999997</v>
      </c>
      <c r="AX89" s="17">
        <f t="shared" si="24"/>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3"/>
        <v>-2.3333333333333335</v>
      </c>
      <c r="G90" s="7">
        <f t="shared" si="15"/>
        <v>-1</v>
      </c>
      <c r="H90" s="15">
        <f t="shared" si="16"/>
        <v>-0.39999999999999997</v>
      </c>
      <c r="I90" s="11">
        <f t="shared" si="17"/>
        <v>-1.625929627638574E-2</v>
      </c>
      <c r="J90" s="32">
        <f t="shared" si="18"/>
        <v>6.9682698327367442E-3</v>
      </c>
      <c r="K90" s="32">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5"/>
        <v>0.45589999999999997</v>
      </c>
      <c r="AS90" t="s">
        <v>98</v>
      </c>
      <c r="AT90" s="39" t="s">
        <v>98</v>
      </c>
      <c r="AU90">
        <v>0</v>
      </c>
      <c r="AV90" s="17">
        <v>1</v>
      </c>
      <c r="AW90">
        <v>0.58699999999999997</v>
      </c>
      <c r="AX90" s="17">
        <f t="shared" si="24"/>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3"/>
        <v>27</v>
      </c>
      <c r="G91" s="7">
        <f t="shared" si="15"/>
        <v>7.8</v>
      </c>
      <c r="H91" s="15">
        <f t="shared" si="16"/>
        <v>8.4</v>
      </c>
      <c r="I91" s="11">
        <f t="shared" si="17"/>
        <v>0.48769524889134491</v>
      </c>
      <c r="J91" s="32">
        <f t="shared" si="18"/>
        <v>1.8062786995975737E-2</v>
      </c>
      <c r="K91" s="32">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5"/>
        <v>0.45589999999999997</v>
      </c>
      <c r="AS91" t="s">
        <v>98</v>
      </c>
      <c r="AT91" s="39" t="s">
        <v>98</v>
      </c>
      <c r="AU91">
        <v>0</v>
      </c>
      <c r="AV91" s="17">
        <v>1</v>
      </c>
      <c r="AW91">
        <v>0.58699999999999997</v>
      </c>
      <c r="AX91" s="17">
        <f t="shared" si="24"/>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3"/>
        <v>27</v>
      </c>
      <c r="G92" s="7">
        <f t="shared" si="15"/>
        <v>7.8</v>
      </c>
      <c r="H92" s="15">
        <f t="shared" si="16"/>
        <v>8.4</v>
      </c>
      <c r="I92" s="11">
        <f t="shared" si="17"/>
        <v>0.48777482713269882</v>
      </c>
      <c r="J92" s="32">
        <f t="shared" si="18"/>
        <v>1.8065734338248103E-2</v>
      </c>
      <c r="K92" s="32">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5"/>
        <v>0.45589999999999997</v>
      </c>
      <c r="AS92" t="s">
        <v>98</v>
      </c>
      <c r="AT92" s="39" t="s">
        <v>98</v>
      </c>
      <c r="AU92">
        <v>0</v>
      </c>
      <c r="AV92" s="17">
        <v>1</v>
      </c>
      <c r="AW92">
        <v>0.58699999999999997</v>
      </c>
      <c r="AX92" s="17">
        <f t="shared" si="24"/>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3"/>
        <v>-2.2000000000000002</v>
      </c>
      <c r="G93" s="7">
        <f t="shared" si="15"/>
        <v>-1.6</v>
      </c>
      <c r="H93" s="15">
        <f t="shared" si="16"/>
        <v>-0.60000000000000009</v>
      </c>
      <c r="I93" s="11">
        <f t="shared" si="17"/>
        <v>-2.7244002328770587E-2</v>
      </c>
      <c r="J93" s="32">
        <f t="shared" si="18"/>
        <v>1.2383637422168447E-2</v>
      </c>
      <c r="K93" s="32">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5"/>
        <v>0.45589999999999997</v>
      </c>
      <c r="AS93" t="s">
        <v>98</v>
      </c>
      <c r="AT93" s="39" t="s">
        <v>98</v>
      </c>
      <c r="AU93">
        <v>0</v>
      </c>
      <c r="AV93" s="17">
        <v>1</v>
      </c>
      <c r="AW93">
        <v>0.58699999999999997</v>
      </c>
      <c r="AX93" s="17">
        <f t="shared" si="24"/>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3"/>
        <v>14.25</v>
      </c>
      <c r="G94" s="7">
        <f t="shared" si="15"/>
        <v>5.3</v>
      </c>
      <c r="H94" s="15">
        <f t="shared" si="16"/>
        <v>6.1000000000000005</v>
      </c>
      <c r="I94" s="11">
        <f t="shared" si="17"/>
        <v>0.24014745989109584</v>
      </c>
      <c r="J94" s="32">
        <f t="shared" si="18"/>
        <v>1.6852453325690936E-2</v>
      </c>
      <c r="K94" s="32">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5"/>
        <v>0.45589999999999997</v>
      </c>
      <c r="AS94" t="s">
        <v>98</v>
      </c>
      <c r="AT94" s="39" t="s">
        <v>98</v>
      </c>
      <c r="AU94">
        <v>0</v>
      </c>
      <c r="AV94" s="17">
        <v>1</v>
      </c>
      <c r="AW94">
        <v>0.58699999999999997</v>
      </c>
      <c r="AX94" s="17">
        <f t="shared" si="24"/>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3"/>
        <v>19</v>
      </c>
      <c r="G95" s="7">
        <f t="shared" si="15"/>
        <v>5.4</v>
      </c>
      <c r="H95" s="15">
        <f t="shared" si="16"/>
        <v>6</v>
      </c>
      <c r="I95" s="11">
        <f t="shared" si="17"/>
        <v>0.31329086982171811</v>
      </c>
      <c r="J95" s="32">
        <f t="shared" si="18"/>
        <v>1.6488993148511478E-2</v>
      </c>
      <c r="K95" s="32">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5"/>
        <v>0.45589999999999997</v>
      </c>
      <c r="AS95" t="s">
        <v>98</v>
      </c>
      <c r="AT95" s="39" t="s">
        <v>98</v>
      </c>
      <c r="AU95">
        <v>0</v>
      </c>
      <c r="AV95" s="17">
        <v>1</v>
      </c>
      <c r="AW95">
        <v>0.58699999999999997</v>
      </c>
      <c r="AX95" s="17">
        <f t="shared" si="24"/>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3"/>
        <v>-2.75</v>
      </c>
      <c r="G96" s="7">
        <f t="shared" si="15"/>
        <v>-1.5</v>
      </c>
      <c r="H96" s="15">
        <f t="shared" si="16"/>
        <v>-0.70000000000000007</v>
      </c>
      <c r="I96" s="11">
        <f t="shared" si="17"/>
        <v>-2.3185863094754445E-2</v>
      </c>
      <c r="J96" s="32">
        <f t="shared" si="18"/>
        <v>8.4312229435470724E-3</v>
      </c>
      <c r="K96" s="32">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5"/>
        <v>0.45589999999999997</v>
      </c>
      <c r="AS96" t="s">
        <v>98</v>
      </c>
      <c r="AT96" s="39" t="s">
        <v>98</v>
      </c>
      <c r="AU96">
        <v>0</v>
      </c>
      <c r="AV96" s="17">
        <v>1</v>
      </c>
      <c r="AW96">
        <v>0.58699999999999997</v>
      </c>
      <c r="AX96" s="17">
        <f t="shared" si="24"/>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3"/>
        <v>31</v>
      </c>
      <c r="G97" s="7">
        <f t="shared" si="15"/>
        <v>6</v>
      </c>
      <c r="H97" s="15">
        <f t="shared" si="16"/>
        <v>6.4</v>
      </c>
      <c r="I97" s="11">
        <f t="shared" si="17"/>
        <v>0.40655956227172746</v>
      </c>
      <c r="J97" s="32">
        <f t="shared" si="18"/>
        <v>1.3114824589410561E-2</v>
      </c>
      <c r="K97" s="32">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4"/>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3"/>
        <v>16.499999999999996</v>
      </c>
      <c r="G98" s="7">
        <f t="shared" si="15"/>
        <v>12.399999999999999</v>
      </c>
      <c r="H98" s="15">
        <f t="shared" si="16"/>
        <v>14</v>
      </c>
      <c r="I98" s="11">
        <f t="shared" si="17"/>
        <v>0.50318677540878542</v>
      </c>
      <c r="J98" s="32">
        <f t="shared" si="18"/>
        <v>3.0496168206593063E-2</v>
      </c>
      <c r="K98" s="32">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4"/>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3"/>
        <v>19</v>
      </c>
      <c r="G99" s="54">
        <f t="shared" si="15"/>
        <v>5.4</v>
      </c>
      <c r="H99" s="55">
        <f t="shared" si="16"/>
        <v>6</v>
      </c>
      <c r="I99" s="56">
        <f t="shared" si="17"/>
        <v>0.25526937707771807</v>
      </c>
      <c r="J99" s="57">
        <f t="shared" si="18"/>
        <v>1.3435230372511476E-2</v>
      </c>
      <c r="K99" s="57">
        <f t="shared" si="19"/>
        <v>74.431176263713581</v>
      </c>
      <c r="L99" s="58">
        <v>1</v>
      </c>
      <c r="M99" s="59">
        <v>0</v>
      </c>
      <c r="N99" s="58">
        <v>0</v>
      </c>
      <c r="O99" s="59">
        <v>0</v>
      </c>
      <c r="P99" s="59">
        <v>0</v>
      </c>
      <c r="Q99" s="59">
        <v>1</v>
      </c>
      <c r="R99" s="59">
        <v>0</v>
      </c>
      <c r="S99" s="58">
        <v>5186</v>
      </c>
      <c r="T99" s="59">
        <v>6</v>
      </c>
      <c r="U99" s="59">
        <f t="shared" si="20"/>
        <v>5179</v>
      </c>
      <c r="V99" s="59">
        <f t="shared" si="21"/>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4"/>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6">D100/F100</f>
        <v>1.1388455538221529</v>
      </c>
      <c r="F100" s="7">
        <v>6.41</v>
      </c>
      <c r="G100" s="7">
        <f t="shared" si="15"/>
        <v>6.1611544461778465</v>
      </c>
      <c r="H100" s="15">
        <f t="shared" si="16"/>
        <v>8.4388455538221532</v>
      </c>
      <c r="I100" s="11">
        <f t="shared" si="17"/>
        <v>0.38030453864855263</v>
      </c>
      <c r="J100" s="32">
        <f t="shared" si="18"/>
        <v>5.9329881224423182E-2</v>
      </c>
      <c r="K100" s="32">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7">(1-$AK$100-$AN$100)/2</f>
        <v>0.16000000000000003</v>
      </c>
      <c r="AM100" s="32">
        <f t="shared" si="27"/>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6"/>
        <v>4.0530726256983236</v>
      </c>
      <c r="F101" s="7">
        <v>3.58</v>
      </c>
      <c r="G101" s="7">
        <f t="shared" si="15"/>
        <v>10.456927374301676</v>
      </c>
      <c r="H101" s="15">
        <f t="shared" si="16"/>
        <v>18.563072625698325</v>
      </c>
      <c r="I101" s="11">
        <f t="shared" si="17"/>
        <v>0.22383027853521564</v>
      </c>
      <c r="J101" s="32">
        <f t="shared" si="18"/>
        <v>6.2522424171847946E-2</v>
      </c>
      <c r="K101" s="32">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BM101-W101-6</f>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7"/>
        <v>0.16000000000000003</v>
      </c>
      <c r="AM101" s="32">
        <f t="shared" si="27"/>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6"/>
        <v>2.4377431906614788</v>
      </c>
      <c r="F102" s="7">
        <v>5.14</v>
      </c>
      <c r="G102" s="7">
        <f t="shared" si="15"/>
        <v>10.092256809338521</v>
      </c>
      <c r="H102" s="15">
        <f t="shared" si="16"/>
        <v>14.967743190661478</v>
      </c>
      <c r="I102" s="11">
        <f t="shared" si="17"/>
        <v>0.31314719471419267</v>
      </c>
      <c r="J102" s="32">
        <f t="shared" si="18"/>
        <v>6.0923578738169781E-2</v>
      </c>
      <c r="K102" s="32">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BM102-W102-6</f>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7"/>
        <v>0.16000000000000003</v>
      </c>
      <c r="AM102" s="32">
        <f t="shared" si="27"/>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6"/>
        <v>2.1113013698630136</v>
      </c>
      <c r="F103" s="7">
        <v>5.84</v>
      </c>
      <c r="G103" s="7">
        <f t="shared" si="15"/>
        <v>10.218698630136986</v>
      </c>
      <c r="H103" s="15">
        <f t="shared" si="16"/>
        <v>14.441301369863014</v>
      </c>
      <c r="I103" s="11">
        <f t="shared" si="17"/>
        <v>0.35082472695207928</v>
      </c>
      <c r="J103" s="32">
        <f t="shared" si="18"/>
        <v>6.0072727217821795E-2</v>
      </c>
      <c r="K103" s="32">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BM103-W103-6</f>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7"/>
        <v>0.16000000000000003</v>
      </c>
      <c r="AM103" s="32">
        <f t="shared" si="27"/>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6"/>
        <v>0.55897435897435899</v>
      </c>
      <c r="F104" s="7">
        <v>11.7</v>
      </c>
      <c r="G104" s="7">
        <f t="shared" si="15"/>
        <v>5.9810256410256413</v>
      </c>
      <c r="H104" s="15">
        <f t="shared" si="16"/>
        <v>7.0989743589743588</v>
      </c>
      <c r="I104" s="11">
        <f t="shared" si="17"/>
        <v>0.60107586511526123</v>
      </c>
      <c r="J104" s="32">
        <f t="shared" si="18"/>
        <v>5.1374005565406944E-2</v>
      </c>
      <c r="K104" s="32">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BM104-W104-6</f>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7"/>
        <v>0.16000000000000003</v>
      </c>
      <c r="AM104" s="32">
        <f t="shared" si="27"/>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6"/>
        <v>3.981012658227848</v>
      </c>
      <c r="F105" s="7">
        <v>3.16</v>
      </c>
      <c r="G105" s="7">
        <f t="shared" si="15"/>
        <v>8.5989873417721512</v>
      </c>
      <c r="H105" s="15">
        <f t="shared" si="16"/>
        <v>16.561012658227849</v>
      </c>
      <c r="I105" s="11">
        <f t="shared" si="17"/>
        <v>0.19906697682735652</v>
      </c>
      <c r="J105" s="32">
        <f t="shared" si="18"/>
        <v>6.2995878742834341E-2</v>
      </c>
      <c r="K105" s="32">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BM105-W105-6</f>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7"/>
        <v>0.16000000000000003</v>
      </c>
      <c r="AM105" s="32">
        <f t="shared" si="27"/>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6"/>
        <v>2.9325513196480939</v>
      </c>
      <c r="F106" s="7">
        <v>3.41</v>
      </c>
      <c r="G106" s="7">
        <f t="shared" si="15"/>
        <v>7.0674486803519061</v>
      </c>
      <c r="H106" s="15">
        <f t="shared" si="16"/>
        <v>12.932551319648095</v>
      </c>
      <c r="I106" s="11">
        <f t="shared" si="17"/>
        <v>0.21411924080287578</v>
      </c>
      <c r="J106" s="32">
        <f t="shared" si="18"/>
        <v>6.2791566217852132E-2</v>
      </c>
      <c r="K106" s="32">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BM106-W106-6</f>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7"/>
        <v>0.16000000000000003</v>
      </c>
      <c r="AM106" s="32">
        <f t="shared" si="27"/>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6"/>
        <v>1.6153846153846156</v>
      </c>
      <c r="F107" s="7">
        <v>6.89</v>
      </c>
      <c r="G107" s="7">
        <f t="shared" si="15"/>
        <v>9.5146153846153858</v>
      </c>
      <c r="H107" s="15">
        <f t="shared" si="16"/>
        <v>12.745384615384616</v>
      </c>
      <c r="I107" s="11">
        <f t="shared" si="17"/>
        <v>0.40496348573045571</v>
      </c>
      <c r="J107" s="32">
        <f t="shared" si="18"/>
        <v>5.8775542196002291E-2</v>
      </c>
      <c r="K107" s="32">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BM107-W107-6</f>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7"/>
        <v>0.16000000000000003</v>
      </c>
      <c r="AM107" s="32">
        <f t="shared" si="27"/>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6"/>
        <v>1.7179487179487181</v>
      </c>
      <c r="F108" s="7">
        <v>3.51</v>
      </c>
      <c r="G108" s="7">
        <f t="shared" si="15"/>
        <v>4.3120512820512822</v>
      </c>
      <c r="H108" s="15">
        <f t="shared" si="16"/>
        <v>7.7479487179487183</v>
      </c>
      <c r="I108" s="11">
        <f t="shared" si="17"/>
        <v>0.29631059031872276</v>
      </c>
      <c r="J108" s="32">
        <f t="shared" si="18"/>
        <v>8.441897160077573E-2</v>
      </c>
      <c r="K108" s="32">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BM108-W108-6</f>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7"/>
        <v>0.16000000000000003</v>
      </c>
      <c r="AM108" s="32">
        <f t="shared" si="27"/>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6"/>
        <v>1.68733153638814</v>
      </c>
      <c r="F109" s="7">
        <v>3.71</v>
      </c>
      <c r="G109" s="7">
        <f t="shared" si="15"/>
        <v>4.5726684636118602</v>
      </c>
      <c r="H109" s="15">
        <f t="shared" si="16"/>
        <v>7.9473315363881394</v>
      </c>
      <c r="I109" s="11">
        <f t="shared" si="17"/>
        <v>0.31270005357381991</v>
      </c>
      <c r="J109" s="32">
        <f t="shared" si="18"/>
        <v>8.4285728726097006E-2</v>
      </c>
      <c r="K109" s="32">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BM109-W109-6</f>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7"/>
        <v>0.16000000000000003</v>
      </c>
      <c r="AM109" s="32">
        <f t="shared" si="27"/>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6"/>
        <v>3.2675000000000001</v>
      </c>
      <c r="F110" s="7">
        <v>4</v>
      </c>
      <c r="G110" s="7">
        <f t="shared" si="15"/>
        <v>9.8025000000000002</v>
      </c>
      <c r="H110" s="15">
        <f t="shared" si="16"/>
        <v>16.337499999999999</v>
      </c>
      <c r="I110" s="11">
        <f t="shared" si="17"/>
        <v>0.33333333333333331</v>
      </c>
      <c r="J110" s="32">
        <f t="shared" si="18"/>
        <v>8.3333333333333329E-2</v>
      </c>
      <c r="K110" s="32">
        <f t="shared" si="19"/>
        <v>12</v>
      </c>
      <c r="L110" s="8">
        <v>0</v>
      </c>
      <c r="M110" s="9">
        <v>1</v>
      </c>
      <c r="N110" s="8">
        <v>0</v>
      </c>
      <c r="O110" s="9">
        <v>0</v>
      </c>
      <c r="P110" s="9">
        <v>1</v>
      </c>
      <c r="Q110" s="9">
        <v>0</v>
      </c>
      <c r="R110" s="9">
        <v>0</v>
      </c>
      <c r="S110" s="8">
        <v>135</v>
      </c>
      <c r="T110" s="9">
        <v>6</v>
      </c>
      <c r="U110" s="9">
        <f t="shared" si="20"/>
        <v>128</v>
      </c>
      <c r="V110" s="9">
        <f t="shared" si="21"/>
        <v>15</v>
      </c>
      <c r="W110" s="7">
        <v>8.9</v>
      </c>
      <c r="X110" s="7">
        <f>BM110-W110-6</f>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7"/>
        <v>0.16000000000000003</v>
      </c>
      <c r="AM110" s="32">
        <f t="shared" si="27"/>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6"/>
        <v>1.2256410256410257</v>
      </c>
      <c r="F111" s="7">
        <v>11.7</v>
      </c>
      <c r="G111" s="7">
        <f t="shared" si="15"/>
        <v>13.114358974358975</v>
      </c>
      <c r="H111" s="15">
        <f t="shared" si="16"/>
        <v>15.565641025641025</v>
      </c>
      <c r="I111" s="11">
        <f t="shared" si="17"/>
        <v>0.72023528688055971</v>
      </c>
      <c r="J111" s="32">
        <f t="shared" si="18"/>
        <v>6.1558571528252976E-2</v>
      </c>
      <c r="K111" s="32">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BM111-W111-6</f>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7"/>
        <v>0.16000000000000003</v>
      </c>
      <c r="AM111" s="32">
        <f t="shared" si="27"/>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6"/>
        <v>3.9770491803278691</v>
      </c>
      <c r="F112" s="7">
        <v>3.05</v>
      </c>
      <c r="G112" s="7">
        <f t="shared" si="15"/>
        <v>8.1529508196721316</v>
      </c>
      <c r="H112" s="15">
        <f t="shared" si="16"/>
        <v>16.10704918032787</v>
      </c>
      <c r="I112" s="11">
        <f t="shared" si="17"/>
        <v>0.19239839057790684</v>
      </c>
      <c r="J112" s="32">
        <f t="shared" si="18"/>
        <v>6.3081439533739944E-2</v>
      </c>
      <c r="K112" s="32">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BM112-W112-6</f>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7"/>
        <v>0.16000000000000003</v>
      </c>
      <c r="AM112" s="32">
        <f t="shared" si="27"/>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6"/>
        <v>2.9323076923076923</v>
      </c>
      <c r="F113" s="7">
        <v>3.25</v>
      </c>
      <c r="G113" s="7">
        <f t="shared" si="15"/>
        <v>6.5976923076923075</v>
      </c>
      <c r="H113" s="15">
        <f t="shared" si="16"/>
        <v>12.462307692307691</v>
      </c>
      <c r="I113" s="11">
        <f t="shared" si="17"/>
        <v>0.20450264387930378</v>
      </c>
      <c r="J113" s="32">
        <f t="shared" si="18"/>
        <v>6.2923890424401163E-2</v>
      </c>
      <c r="K113" s="32">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BM113-W113-6</f>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7"/>
        <v>0.16000000000000003</v>
      </c>
      <c r="AM113" s="32">
        <f t="shared" si="27"/>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6"/>
        <v>1.6138032305433188</v>
      </c>
      <c r="F114" s="54">
        <v>6.81</v>
      </c>
      <c r="G114" s="54">
        <f t="shared" si="15"/>
        <v>9.3761967694566817</v>
      </c>
      <c r="H114" s="55">
        <f t="shared" si="16"/>
        <v>12.603803230543319</v>
      </c>
      <c r="I114" s="56">
        <f t="shared" si="17"/>
        <v>0.40102133631589526</v>
      </c>
      <c r="J114" s="57">
        <f t="shared" si="18"/>
        <v>5.8887127212319423E-2</v>
      </c>
      <c r="K114" s="57">
        <f t="shared" si="19"/>
        <v>16.981640085692547</v>
      </c>
      <c r="L114" s="58">
        <v>0</v>
      </c>
      <c r="M114" s="59">
        <v>1</v>
      </c>
      <c r="N114" s="58">
        <v>0</v>
      </c>
      <c r="O114" s="59">
        <v>0</v>
      </c>
      <c r="P114" s="59">
        <v>1</v>
      </c>
      <c r="Q114" s="59">
        <v>0</v>
      </c>
      <c r="R114" s="59">
        <v>0</v>
      </c>
      <c r="S114" s="58">
        <v>250</v>
      </c>
      <c r="T114" s="59">
        <v>7</v>
      </c>
      <c r="U114" s="59">
        <f t="shared" si="20"/>
        <v>242</v>
      </c>
      <c r="V114" s="59">
        <f t="shared" si="21"/>
        <v>15</v>
      </c>
      <c r="W114" s="54">
        <v>8.9</v>
      </c>
      <c r="X114" s="54">
        <f>BM114-W114-6</f>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7"/>
        <v>0.16000000000000003</v>
      </c>
      <c r="AM114" s="57">
        <f t="shared" si="27"/>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28">D115/E115</f>
        <v>22.6</v>
      </c>
      <c r="G115" s="7">
        <f t="shared" si="15"/>
        <v>10.8</v>
      </c>
      <c r="H115" s="15">
        <f t="shared" si="16"/>
        <v>11.8</v>
      </c>
      <c r="I115" s="11">
        <f t="shared" si="17"/>
        <v>0.32038983361101409</v>
      </c>
      <c r="J115" s="32">
        <f t="shared" si="18"/>
        <v>1.4176541310221863E-2</v>
      </c>
      <c r="K115" s="32">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BM115-W115-6</f>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9">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28"/>
        <v>12.857142857142858</v>
      </c>
      <c r="G116" s="7">
        <f t="shared" si="15"/>
        <v>16.600000000000001</v>
      </c>
      <c r="H116" s="15">
        <f t="shared" si="16"/>
        <v>19.399999999999999</v>
      </c>
      <c r="I116" s="11">
        <f t="shared" si="17"/>
        <v>0.18894683311768237</v>
      </c>
      <c r="J116" s="32">
        <f t="shared" si="18"/>
        <v>1.4695864798041962E-2</v>
      </c>
      <c r="K116" s="32">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BM116-W116-6</f>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9"/>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28"/>
        <v>12.470588235294118</v>
      </c>
      <c r="G117" s="7">
        <f t="shared" si="15"/>
        <v>19.5</v>
      </c>
      <c r="H117" s="15">
        <f t="shared" si="16"/>
        <v>22.9</v>
      </c>
      <c r="I117" s="11">
        <f t="shared" si="17"/>
        <v>0.25336910128038576</v>
      </c>
      <c r="J117" s="32">
        <f t="shared" si="18"/>
        <v>2.0317333593238476E-2</v>
      </c>
      <c r="K117" s="32">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BM117-W117-6</f>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9"/>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28"/>
        <v>6.5217391304347831</v>
      </c>
      <c r="G118" s="7">
        <f t="shared" si="15"/>
        <v>12.7</v>
      </c>
      <c r="H118" s="15">
        <f t="shared" si="16"/>
        <v>17.3</v>
      </c>
      <c r="I118" s="11">
        <f t="shared" si="17"/>
        <v>0.13821298512211169</v>
      </c>
      <c r="J118" s="32">
        <f t="shared" si="18"/>
        <v>2.1192657718723789E-2</v>
      </c>
      <c r="K118" s="32">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BM118-W118-6</f>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9"/>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28"/>
        <v>11.888888888888888</v>
      </c>
      <c r="G119" s="7">
        <f t="shared" si="15"/>
        <v>19.599999999999998</v>
      </c>
      <c r="H119" s="15">
        <f t="shared" si="16"/>
        <v>23.2</v>
      </c>
      <c r="I119" s="11">
        <f t="shared" si="17"/>
        <v>0.22661558764273609</v>
      </c>
      <c r="J119" s="32">
        <f t="shared" si="18"/>
        <v>1.9061124194248831E-2</v>
      </c>
      <c r="K119" s="32">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BM119-W119-6</f>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9"/>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28"/>
        <v>6.5714285714285712</v>
      </c>
      <c r="G120" s="54">
        <f t="shared" si="15"/>
        <v>11.700000000000001</v>
      </c>
      <c r="H120" s="55">
        <f t="shared" si="16"/>
        <v>15.9</v>
      </c>
      <c r="I120" s="56">
        <f t="shared" si="17"/>
        <v>0.15143053318554164</v>
      </c>
      <c r="J120" s="57">
        <f t="shared" si="18"/>
        <v>2.3043776789104162E-2</v>
      </c>
      <c r="K120" s="57">
        <f t="shared" si="19"/>
        <v>43.395664224313791</v>
      </c>
      <c r="L120" s="58">
        <v>0</v>
      </c>
      <c r="M120" s="59">
        <v>1</v>
      </c>
      <c r="N120" s="58">
        <v>0</v>
      </c>
      <c r="O120" s="59">
        <v>1</v>
      </c>
      <c r="P120" s="59">
        <v>0</v>
      </c>
      <c r="Q120" s="59">
        <v>0</v>
      </c>
      <c r="R120" s="59">
        <v>0</v>
      </c>
      <c r="S120" s="58">
        <v>1855</v>
      </c>
      <c r="T120" s="59">
        <v>14</v>
      </c>
      <c r="U120" s="59">
        <f t="shared" si="20"/>
        <v>1840</v>
      </c>
      <c r="V120" s="59">
        <f t="shared" si="21"/>
        <v>6</v>
      </c>
      <c r="W120" s="54">
        <v>9.15</v>
      </c>
      <c r="X120" s="54">
        <f>BM120-W120-6</f>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9"/>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28"/>
        <v>47</v>
      </c>
      <c r="G121" s="7">
        <f t="shared" si="15"/>
        <v>4.6000000000000005</v>
      </c>
      <c r="H121" s="15">
        <f t="shared" si="16"/>
        <v>4.8</v>
      </c>
      <c r="I121" s="11">
        <f t="shared" si="17"/>
        <v>0.57012642774554001</v>
      </c>
      <c r="J121" s="32">
        <f t="shared" si="18"/>
        <v>1.2130349526500854E-2</v>
      </c>
      <c r="K121" s="32">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0">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28"/>
        <v>22</v>
      </c>
      <c r="G122" s="7">
        <f t="shared" si="15"/>
        <v>4.2</v>
      </c>
      <c r="H122" s="15">
        <f t="shared" si="16"/>
        <v>4.6000000000000005</v>
      </c>
      <c r="I122" s="11">
        <f t="shared" si="17"/>
        <v>0.36970873993771308</v>
      </c>
      <c r="J122" s="32">
        <f t="shared" si="18"/>
        <v>1.6804942724441503E-2</v>
      </c>
      <c r="K122" s="32">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0"/>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28"/>
        <v>17.666666666666668</v>
      </c>
      <c r="G123" s="7">
        <f t="shared" si="15"/>
        <v>5</v>
      </c>
      <c r="H123" s="15">
        <f t="shared" si="16"/>
        <v>5.6</v>
      </c>
      <c r="I123" s="11">
        <f t="shared" si="17"/>
        <v>0.41240453514173858</v>
      </c>
      <c r="J123" s="32">
        <f t="shared" si="18"/>
        <v>2.3343652932551237E-2</v>
      </c>
      <c r="K123" s="32">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0"/>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28"/>
        <v>-1.1944444444444444</v>
      </c>
      <c r="G124" s="7">
        <f t="shared" si="15"/>
        <v>-7.9</v>
      </c>
      <c r="H124" s="15">
        <f t="shared" si="16"/>
        <v>-0.69999999999999973</v>
      </c>
      <c r="I124" s="11">
        <f t="shared" si="17"/>
        <v>-1.7633318655114288E-2</v>
      </c>
      <c r="J124" s="32">
        <f t="shared" si="18"/>
        <v>1.476277840893289E-2</v>
      </c>
      <c r="K124" s="32">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0"/>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28"/>
        <v>-1.5476190476190477</v>
      </c>
      <c r="G125" s="7">
        <f t="shared" si="15"/>
        <v>-32.1</v>
      </c>
      <c r="H125" s="15">
        <f t="shared" si="16"/>
        <v>-6.9</v>
      </c>
      <c r="I125" s="11">
        <f t="shared" si="17"/>
        <v>-2.7979907931522052E-2</v>
      </c>
      <c r="J125" s="32">
        <f t="shared" si="18"/>
        <v>1.8079325124983479E-2</v>
      </c>
      <c r="K125" s="32">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0"/>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28"/>
        <v>2.4615384615384617</v>
      </c>
      <c r="G126" s="7">
        <f t="shared" si="15"/>
        <v>3.8000000000000003</v>
      </c>
      <c r="H126" s="15">
        <f t="shared" si="16"/>
        <v>9</v>
      </c>
      <c r="I126" s="11">
        <f t="shared" si="17"/>
        <v>6.2949818167269231E-2</v>
      </c>
      <c r="J126" s="32">
        <f t="shared" si="18"/>
        <v>2.5573363630453125E-2</v>
      </c>
      <c r="K126" s="32">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0"/>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28"/>
        <v>1.24</v>
      </c>
      <c r="G127" s="7">
        <f t="shared" si="15"/>
        <v>1.2000000000000002</v>
      </c>
      <c r="H127" s="15">
        <f t="shared" si="16"/>
        <v>11.2</v>
      </c>
      <c r="I127" s="11">
        <f t="shared" si="17"/>
        <v>1.8305624004556733E-2</v>
      </c>
      <c r="J127" s="32">
        <f t="shared" si="18"/>
        <v>1.4762600003674785E-2</v>
      </c>
      <c r="K127" s="32">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0"/>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28"/>
        <v>1.2485875706214691</v>
      </c>
      <c r="G128" s="7">
        <f t="shared" si="15"/>
        <v>4.4000000000000021</v>
      </c>
      <c r="H128" s="15">
        <f t="shared" si="16"/>
        <v>39.799999999999997</v>
      </c>
      <c r="I128" s="11">
        <f t="shared" si="17"/>
        <v>2.257670603186834E-2</v>
      </c>
      <c r="J128" s="32">
        <f t="shared" si="18"/>
        <v>1.8081796233668308E-2</v>
      </c>
      <c r="K128" s="32">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0"/>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28"/>
        <v>-0.98461538461538467</v>
      </c>
      <c r="G129" s="7">
        <f t="shared" si="15"/>
        <v>-12.9</v>
      </c>
      <c r="H129" s="15">
        <f t="shared" si="16"/>
        <v>9.9999999999999645E-2</v>
      </c>
      <c r="I129" s="11">
        <f t="shared" si="17"/>
        <v>-2.5221939773177167E-2</v>
      </c>
      <c r="J129" s="32">
        <f t="shared" si="18"/>
        <v>2.5616032582133057E-2</v>
      </c>
      <c r="K129" s="32">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0"/>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28"/>
        <v>17.25</v>
      </c>
      <c r="G130" s="7">
        <f t="shared" ref="G130:G193" si="31">D130-E130</f>
        <v>6.5</v>
      </c>
      <c r="H130" s="15">
        <f t="shared" ref="H130:H193" si="32">D130+E130</f>
        <v>7.3000000000000007</v>
      </c>
      <c r="I130" s="11">
        <f t="shared" ref="I130:I193" si="33">IFERROR(F130/SQRT(F130^2+U130), "X")</f>
        <v>0.24681767895018253</v>
      </c>
      <c r="J130" s="32">
        <f t="shared" ref="J130:J193" si="34">IFERROR(SQRT((1-I130^2)/U130), "X")</f>
        <v>1.4308271243488843E-2</v>
      </c>
      <c r="K130" s="32">
        <f t="shared" ref="K130:K193" si="35">IFERROR(1/J130, "X")</f>
        <v>69.889645155773977</v>
      </c>
      <c r="L130" s="8">
        <v>1</v>
      </c>
      <c r="M130" s="9">
        <v>0</v>
      </c>
      <c r="N130" s="8">
        <v>0</v>
      </c>
      <c r="O130" s="9">
        <v>0</v>
      </c>
      <c r="P130" s="9">
        <v>1</v>
      </c>
      <c r="Q130" s="9">
        <v>0</v>
      </c>
      <c r="R130" s="9">
        <v>0</v>
      </c>
      <c r="S130" s="8">
        <v>4596</v>
      </c>
      <c r="T130" s="9">
        <v>8</v>
      </c>
      <c r="U130" s="9">
        <f t="shared" ref="U130:U193" si="36">S130-T130-1</f>
        <v>4587</v>
      </c>
      <c r="V130" s="9">
        <f t="shared" ref="V130:V193" si="37">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0"/>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28"/>
        <v>13.2</v>
      </c>
      <c r="G131" s="7">
        <f t="shared" si="31"/>
        <v>6.1</v>
      </c>
      <c r="H131" s="15">
        <f t="shared" si="32"/>
        <v>7.1</v>
      </c>
      <c r="I131" s="11">
        <f t="shared" si="33"/>
        <v>0.23221449381289103</v>
      </c>
      <c r="J131" s="32">
        <f t="shared" si="34"/>
        <v>1.7592007107037198E-2</v>
      </c>
      <c r="K131" s="32">
        <f t="shared" si="35"/>
        <v>56.843997044542888</v>
      </c>
      <c r="L131" s="8">
        <v>1</v>
      </c>
      <c r="M131" s="9">
        <v>0</v>
      </c>
      <c r="N131" s="8">
        <v>0</v>
      </c>
      <c r="O131" s="9">
        <v>0</v>
      </c>
      <c r="P131" s="9">
        <v>1</v>
      </c>
      <c r="Q131" s="9">
        <v>0</v>
      </c>
      <c r="R131" s="9">
        <v>0</v>
      </c>
      <c r="S131" s="8">
        <v>3065</v>
      </c>
      <c r="T131" s="9">
        <v>7</v>
      </c>
      <c r="U131" s="9">
        <f t="shared" si="36"/>
        <v>3057</v>
      </c>
      <c r="V131" s="9">
        <f t="shared" si="37"/>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0"/>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28"/>
        <v>14.8</v>
      </c>
      <c r="G132" s="7">
        <f t="shared" si="31"/>
        <v>6.9</v>
      </c>
      <c r="H132" s="15">
        <f t="shared" si="32"/>
        <v>7.9</v>
      </c>
      <c r="I132" s="11">
        <f t="shared" si="33"/>
        <v>0.35459503793303371</v>
      </c>
      <c r="J132" s="32">
        <f t="shared" si="34"/>
        <v>2.3959124184664435E-2</v>
      </c>
      <c r="K132" s="32">
        <f t="shared" si="35"/>
        <v>41.737752694652841</v>
      </c>
      <c r="L132" s="8">
        <v>1</v>
      </c>
      <c r="M132" s="9">
        <v>0</v>
      </c>
      <c r="N132" s="8">
        <v>0</v>
      </c>
      <c r="O132" s="9">
        <v>0</v>
      </c>
      <c r="P132" s="9">
        <v>1</v>
      </c>
      <c r="Q132" s="9">
        <v>0</v>
      </c>
      <c r="R132" s="9">
        <v>0</v>
      </c>
      <c r="S132" s="8">
        <v>1531</v>
      </c>
      <c r="T132" s="9">
        <v>7</v>
      </c>
      <c r="U132" s="9">
        <f t="shared" si="36"/>
        <v>1523</v>
      </c>
      <c r="V132" s="9">
        <f t="shared" si="37"/>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0"/>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28"/>
        <v>10.333333333333334</v>
      </c>
      <c r="G133" s="7">
        <f t="shared" si="31"/>
        <v>5.6000000000000005</v>
      </c>
      <c r="H133" s="15">
        <f t="shared" si="32"/>
        <v>6.8</v>
      </c>
      <c r="I133" s="11">
        <f t="shared" si="33"/>
        <v>0.15082702916904969</v>
      </c>
      <c r="J133" s="32">
        <f t="shared" si="34"/>
        <v>1.4596164113133841E-2</v>
      </c>
      <c r="K133" s="32">
        <f t="shared" si="35"/>
        <v>68.511150755025113</v>
      </c>
      <c r="L133" s="8">
        <v>1</v>
      </c>
      <c r="M133" s="9">
        <v>0</v>
      </c>
      <c r="N133" s="8">
        <v>0</v>
      </c>
      <c r="O133" s="9">
        <v>0</v>
      </c>
      <c r="P133" s="9">
        <v>1</v>
      </c>
      <c r="Q133" s="9">
        <v>0</v>
      </c>
      <c r="R133" s="9">
        <v>0</v>
      </c>
      <c r="S133" s="8">
        <v>4596</v>
      </c>
      <c r="T133" s="9">
        <v>8</v>
      </c>
      <c r="U133" s="9">
        <f t="shared" si="36"/>
        <v>4587</v>
      </c>
      <c r="V133" s="9">
        <f t="shared" si="37"/>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0"/>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28"/>
        <v>8.5714285714285712</v>
      </c>
      <c r="G134" s="7">
        <f t="shared" si="31"/>
        <v>5.3</v>
      </c>
      <c r="H134" s="15">
        <f t="shared" si="32"/>
        <v>6.7</v>
      </c>
      <c r="I134" s="11">
        <f t="shared" si="33"/>
        <v>0.15319637175030965</v>
      </c>
      <c r="J134" s="32">
        <f t="shared" si="34"/>
        <v>1.7872910037536129E-2</v>
      </c>
      <c r="K134" s="32">
        <f t="shared" si="35"/>
        <v>55.950597742607734</v>
      </c>
      <c r="L134" s="8">
        <v>1</v>
      </c>
      <c r="M134" s="9">
        <v>0</v>
      </c>
      <c r="N134" s="8">
        <v>0</v>
      </c>
      <c r="O134" s="9">
        <v>0</v>
      </c>
      <c r="P134" s="9">
        <v>1</v>
      </c>
      <c r="Q134" s="9">
        <v>0</v>
      </c>
      <c r="R134" s="9">
        <v>0</v>
      </c>
      <c r="S134" s="8">
        <v>3065</v>
      </c>
      <c r="T134" s="9">
        <v>7</v>
      </c>
      <c r="U134" s="9">
        <f t="shared" si="36"/>
        <v>3057</v>
      </c>
      <c r="V134" s="9">
        <f t="shared" si="37"/>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0"/>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28"/>
        <v>8.2499999999999982</v>
      </c>
      <c r="G135" s="54">
        <f t="shared" si="31"/>
        <v>5.8</v>
      </c>
      <c r="H135" s="55">
        <f t="shared" si="32"/>
        <v>7.3999999999999995</v>
      </c>
      <c r="I135" s="56">
        <f t="shared" si="33"/>
        <v>0.20682847442746988</v>
      </c>
      <c r="J135" s="57">
        <f t="shared" si="34"/>
        <v>2.5070118112420596E-2</v>
      </c>
      <c r="K135" s="57">
        <f t="shared" si="35"/>
        <v>39.888124799243194</v>
      </c>
      <c r="L135" s="58">
        <v>1</v>
      </c>
      <c r="M135" s="59">
        <v>0</v>
      </c>
      <c r="N135" s="58">
        <v>0</v>
      </c>
      <c r="O135" s="59">
        <v>0</v>
      </c>
      <c r="P135" s="59">
        <v>1</v>
      </c>
      <c r="Q135" s="59">
        <v>0</v>
      </c>
      <c r="R135" s="59">
        <v>0</v>
      </c>
      <c r="S135" s="58">
        <v>1531</v>
      </c>
      <c r="T135" s="59">
        <v>7</v>
      </c>
      <c r="U135" s="59">
        <f t="shared" si="36"/>
        <v>1523</v>
      </c>
      <c r="V135" s="59">
        <f t="shared" si="37"/>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0"/>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28"/>
        <v>21.778656126482211</v>
      </c>
      <c r="G136" s="7">
        <f t="shared" si="31"/>
        <v>5.2569999999999997</v>
      </c>
      <c r="H136" s="15">
        <f t="shared" si="32"/>
        <v>5.7629999999999999</v>
      </c>
      <c r="I136" s="11">
        <f t="shared" si="33"/>
        <v>0.295080178546265</v>
      </c>
      <c r="J136" s="32">
        <f t="shared" si="34"/>
        <v>1.354905357027315E-2</v>
      </c>
      <c r="K136" s="32">
        <f t="shared" si="35"/>
        <v>73.805893143268449</v>
      </c>
      <c r="L136" s="8">
        <v>1</v>
      </c>
      <c r="M136" s="9">
        <v>0</v>
      </c>
      <c r="N136" s="8">
        <v>0</v>
      </c>
      <c r="O136" s="9">
        <v>0</v>
      </c>
      <c r="P136" s="9">
        <v>1</v>
      </c>
      <c r="Q136" s="9">
        <v>0</v>
      </c>
      <c r="R136" s="9">
        <v>0</v>
      </c>
      <c r="S136" s="8">
        <v>4979</v>
      </c>
      <c r="T136" s="9">
        <v>5</v>
      </c>
      <c r="U136" s="9">
        <f t="shared" si="36"/>
        <v>4973</v>
      </c>
      <c r="V136" s="9">
        <f t="shared" si="37"/>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38">D137/F137</f>
        <v>1.1482677169217248</v>
      </c>
      <c r="F137" s="7">
        <v>4.2534379169715582</v>
      </c>
      <c r="G137" s="7">
        <f t="shared" si="31"/>
        <v>3.7358177290675028</v>
      </c>
      <c r="H137" s="15">
        <f t="shared" si="32"/>
        <v>6.0323531629109528</v>
      </c>
      <c r="I137" s="11">
        <f t="shared" si="33"/>
        <v>6.0224455523967213E-2</v>
      </c>
      <c r="J137" s="32">
        <f t="shared" si="34"/>
        <v>1.4159006596444444E-2</v>
      </c>
      <c r="K137" s="32">
        <f t="shared" si="35"/>
        <v>70.626423766983493</v>
      </c>
      <c r="L137" s="8">
        <v>1</v>
      </c>
      <c r="M137" s="9">
        <v>0</v>
      </c>
      <c r="N137" s="8">
        <v>0</v>
      </c>
      <c r="O137" s="9">
        <v>0</v>
      </c>
      <c r="P137" s="9">
        <v>1</v>
      </c>
      <c r="Q137" s="9">
        <v>0</v>
      </c>
      <c r="R137" s="9">
        <v>0</v>
      </c>
      <c r="S137" s="8">
        <v>4979</v>
      </c>
      <c r="T137" s="9">
        <v>8</v>
      </c>
      <c r="U137" s="9">
        <f t="shared" si="36"/>
        <v>4970</v>
      </c>
      <c r="V137" s="9">
        <f t="shared" si="37"/>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38"/>
        <v>0.89784986733651528</v>
      </c>
      <c r="F138" s="7">
        <v>6.2070786142153009</v>
      </c>
      <c r="G138" s="7">
        <f t="shared" si="31"/>
        <v>4.6751748429840134</v>
      </c>
      <c r="H138" s="15">
        <f t="shared" si="32"/>
        <v>6.4708745776570442</v>
      </c>
      <c r="I138" s="11">
        <f t="shared" si="33"/>
        <v>8.7706584814015456E-2</v>
      </c>
      <c r="J138" s="32">
        <f t="shared" si="34"/>
        <v>1.4130090863220576E-2</v>
      </c>
      <c r="K138" s="32">
        <f t="shared" si="35"/>
        <v>70.770953257131197</v>
      </c>
      <c r="L138" s="8">
        <v>1</v>
      </c>
      <c r="M138" s="9">
        <v>0</v>
      </c>
      <c r="N138" s="8">
        <v>0</v>
      </c>
      <c r="O138" s="9">
        <v>0</v>
      </c>
      <c r="P138" s="9">
        <v>1</v>
      </c>
      <c r="Q138" s="9">
        <v>0</v>
      </c>
      <c r="R138" s="9">
        <v>0</v>
      </c>
      <c r="S138" s="8">
        <v>4979</v>
      </c>
      <c r="T138" s="9">
        <v>8</v>
      </c>
      <c r="U138" s="9">
        <f t="shared" si="36"/>
        <v>4970</v>
      </c>
      <c r="V138" s="9">
        <f t="shared" si="37"/>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38"/>
        <v>1.3975793543583506</v>
      </c>
      <c r="F139" s="7">
        <v>7.6597490679549312</v>
      </c>
      <c r="G139" s="7">
        <f t="shared" si="31"/>
        <v>9.3075278025810793</v>
      </c>
      <c r="H139" s="15">
        <f t="shared" si="32"/>
        <v>12.102686511297781</v>
      </c>
      <c r="I139" s="11">
        <f t="shared" si="33"/>
        <v>0.10801595217731309</v>
      </c>
      <c r="J139" s="32">
        <f t="shared" si="34"/>
        <v>1.4101761195964629E-2</v>
      </c>
      <c r="K139" s="32">
        <f t="shared" si="35"/>
        <v>70.913128232958641</v>
      </c>
      <c r="L139" s="8">
        <v>1</v>
      </c>
      <c r="M139" s="9">
        <v>0</v>
      </c>
      <c r="N139" s="8">
        <v>0</v>
      </c>
      <c r="O139" s="9">
        <v>0</v>
      </c>
      <c r="P139" s="9">
        <v>1</v>
      </c>
      <c r="Q139" s="9">
        <v>0</v>
      </c>
      <c r="R139" s="9">
        <v>0</v>
      </c>
      <c r="S139" s="8">
        <v>4979</v>
      </c>
      <c r="T139" s="9">
        <v>8</v>
      </c>
      <c r="U139" s="9">
        <f t="shared" si="36"/>
        <v>4970</v>
      </c>
      <c r="V139" s="9">
        <f t="shared" si="37"/>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38"/>
        <v>0.98694243098033674</v>
      </c>
      <c r="F140" s="7">
        <v>8.7631027253668758</v>
      </c>
      <c r="G140" s="7">
        <f t="shared" si="31"/>
        <v>7.6617354757236615</v>
      </c>
      <c r="H140" s="15">
        <f t="shared" si="32"/>
        <v>9.635620337684335</v>
      </c>
      <c r="I140" s="11">
        <f t="shared" si="33"/>
        <v>0.12343877343338963</v>
      </c>
      <c r="J140" s="32">
        <f t="shared" si="34"/>
        <v>1.408619495878633E-2</v>
      </c>
      <c r="K140" s="32">
        <f t="shared" si="35"/>
        <v>70.99149223234663</v>
      </c>
      <c r="L140" s="8">
        <v>1</v>
      </c>
      <c r="M140" s="9">
        <v>0</v>
      </c>
      <c r="N140" s="8">
        <v>0</v>
      </c>
      <c r="O140" s="9">
        <v>0</v>
      </c>
      <c r="P140" s="9">
        <v>1</v>
      </c>
      <c r="Q140" s="9">
        <v>0</v>
      </c>
      <c r="R140" s="9">
        <v>0</v>
      </c>
      <c r="S140" s="8">
        <v>4979</v>
      </c>
      <c r="T140" s="9">
        <v>15</v>
      </c>
      <c r="U140" s="9">
        <f t="shared" si="36"/>
        <v>4963</v>
      </c>
      <c r="V140" s="9">
        <f t="shared" si="37"/>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38"/>
        <v>0.41588918524664004</v>
      </c>
      <c r="F141" s="7">
        <v>15.05467823618528</v>
      </c>
      <c r="G141" s="7">
        <f t="shared" si="31"/>
        <v>5.8451886805507796</v>
      </c>
      <c r="H141" s="15">
        <f t="shared" si="32"/>
        <v>6.67696705104406</v>
      </c>
      <c r="I141" s="11">
        <f t="shared" si="33"/>
        <v>0.20897903623751837</v>
      </c>
      <c r="J141" s="32">
        <f t="shared" si="34"/>
        <v>1.3881335287207825E-2</v>
      </c>
      <c r="K141" s="32">
        <f t="shared" si="35"/>
        <v>72.03917917907637</v>
      </c>
      <c r="L141" s="8">
        <v>1</v>
      </c>
      <c r="M141" s="9">
        <v>0</v>
      </c>
      <c r="N141" s="8">
        <v>0</v>
      </c>
      <c r="O141" s="9">
        <v>0</v>
      </c>
      <c r="P141" s="9">
        <v>1</v>
      </c>
      <c r="Q141" s="9">
        <v>0</v>
      </c>
      <c r="R141" s="9">
        <v>0</v>
      </c>
      <c r="S141" s="8">
        <v>4979</v>
      </c>
      <c r="T141" s="9">
        <v>15</v>
      </c>
      <c r="U141" s="9">
        <f t="shared" si="36"/>
        <v>4963</v>
      </c>
      <c r="V141" s="9">
        <f t="shared" si="37"/>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38"/>
        <v>0.51814326001821898</v>
      </c>
      <c r="F142" s="54">
        <v>20.713380227424022</v>
      </c>
      <c r="G142" s="54">
        <f t="shared" si="31"/>
        <v>10.214355097016181</v>
      </c>
      <c r="H142" s="55">
        <f t="shared" si="32"/>
        <v>11.250641617052619</v>
      </c>
      <c r="I142" s="56">
        <f t="shared" si="33"/>
        <v>0.28208127557332185</v>
      </c>
      <c r="J142" s="57">
        <f t="shared" si="34"/>
        <v>1.3618312051253372E-2</v>
      </c>
      <c r="K142" s="57">
        <f t="shared" si="35"/>
        <v>73.430539426357484</v>
      </c>
      <c r="L142" s="58">
        <v>1</v>
      </c>
      <c r="M142" s="59">
        <v>0</v>
      </c>
      <c r="N142" s="58">
        <v>0</v>
      </c>
      <c r="O142" s="59">
        <v>0</v>
      </c>
      <c r="P142" s="59">
        <v>1</v>
      </c>
      <c r="Q142" s="59">
        <v>0</v>
      </c>
      <c r="R142" s="59">
        <v>0</v>
      </c>
      <c r="S142" s="58">
        <v>4979</v>
      </c>
      <c r="T142" s="59">
        <v>15</v>
      </c>
      <c r="U142" s="59">
        <f t="shared" si="36"/>
        <v>4963</v>
      </c>
      <c r="V142" s="59">
        <f t="shared" si="37"/>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1"/>
        <v>7.4</v>
      </c>
      <c r="H143" s="15">
        <f t="shared" si="32"/>
        <v>8</v>
      </c>
      <c r="I143" s="11">
        <f t="shared" si="33"/>
        <v>0.12746257641128633</v>
      </c>
      <c r="J143" s="32">
        <f t="shared" si="34"/>
        <v>5.8702318605511773E-3</v>
      </c>
      <c r="K143" s="32">
        <f t="shared" si="35"/>
        <v>170.35102254140034</v>
      </c>
      <c r="L143" s="8">
        <v>1</v>
      </c>
      <c r="M143" s="9">
        <v>0</v>
      </c>
      <c r="N143" s="8">
        <v>0</v>
      </c>
      <c r="O143" s="9">
        <v>0</v>
      </c>
      <c r="P143" s="9">
        <v>0</v>
      </c>
      <c r="Q143" s="9">
        <v>1</v>
      </c>
      <c r="R143" s="9">
        <v>0</v>
      </c>
      <c r="S143" s="8">
        <v>28552</v>
      </c>
      <c r="T143" s="9">
        <v>3</v>
      </c>
      <c r="U143" s="9">
        <f t="shared" si="36"/>
        <v>28548</v>
      </c>
      <c r="V143" s="9">
        <f t="shared" si="37"/>
        <v>12</v>
      </c>
      <c r="W143" s="7">
        <v>12.4</v>
      </c>
      <c r="X143" s="7">
        <f>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1"/>
        <v>7.5</v>
      </c>
      <c r="H144" s="15">
        <f t="shared" si="32"/>
        <v>8.5</v>
      </c>
      <c r="I144" s="11">
        <f t="shared" si="33"/>
        <v>0.13316215592883443</v>
      </c>
      <c r="J144" s="32">
        <f t="shared" si="34"/>
        <v>5.8627185648068023E-3</v>
      </c>
      <c r="K144" s="32">
        <f t="shared" si="35"/>
        <v>170.56933382456396</v>
      </c>
      <c r="L144" s="8">
        <v>1</v>
      </c>
      <c r="M144" s="9">
        <v>0</v>
      </c>
      <c r="N144" s="8">
        <v>0</v>
      </c>
      <c r="O144" s="9">
        <v>0</v>
      </c>
      <c r="P144" s="9">
        <v>0</v>
      </c>
      <c r="Q144" s="9">
        <v>1</v>
      </c>
      <c r="R144" s="9">
        <v>0</v>
      </c>
      <c r="S144" s="8">
        <v>28582</v>
      </c>
      <c r="T144" s="9">
        <v>3</v>
      </c>
      <c r="U144" s="9">
        <f t="shared" si="36"/>
        <v>28578</v>
      </c>
      <c r="V144" s="9">
        <f t="shared" si="37"/>
        <v>12</v>
      </c>
      <c r="W144" s="7">
        <v>12.4</v>
      </c>
      <c r="X144" s="7">
        <f>BM144-W144-6</f>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1"/>
        <v>8.8000000000000007</v>
      </c>
      <c r="H145" s="15">
        <f t="shared" si="32"/>
        <v>9.8000000000000007</v>
      </c>
      <c r="I145" s="11">
        <f t="shared" si="33"/>
        <v>0.13735334900738005</v>
      </c>
      <c r="J145" s="32">
        <f t="shared" si="34"/>
        <v>5.7922298588428973E-3</v>
      </c>
      <c r="K145" s="32">
        <f t="shared" si="35"/>
        <v>172.64508218252377</v>
      </c>
      <c r="L145" s="8">
        <v>1</v>
      </c>
      <c r="M145" s="9">
        <v>0</v>
      </c>
      <c r="N145" s="8">
        <v>0</v>
      </c>
      <c r="O145" s="9">
        <v>0</v>
      </c>
      <c r="P145" s="9">
        <v>0</v>
      </c>
      <c r="Q145" s="9">
        <v>1</v>
      </c>
      <c r="R145" s="9">
        <v>0</v>
      </c>
      <c r="S145" s="8">
        <v>29248</v>
      </c>
      <c r="T145" s="9">
        <v>3</v>
      </c>
      <c r="U145" s="9">
        <f t="shared" si="36"/>
        <v>29244</v>
      </c>
      <c r="V145" s="9">
        <f t="shared" si="37"/>
        <v>12</v>
      </c>
      <c r="W145" s="7">
        <v>12.4</v>
      </c>
      <c r="X145" s="7">
        <f>BM145-W145-6</f>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1"/>
        <v>6.8</v>
      </c>
      <c r="H146" s="15">
        <f t="shared" si="32"/>
        <v>7.2</v>
      </c>
      <c r="I146" s="11">
        <f t="shared" si="33"/>
        <v>0.14675871989868494</v>
      </c>
      <c r="J146" s="32">
        <f t="shared" si="34"/>
        <v>5.9384316733746279E-3</v>
      </c>
      <c r="K146" s="32">
        <f t="shared" si="35"/>
        <v>168.39462925599864</v>
      </c>
      <c r="L146" s="8">
        <v>1</v>
      </c>
      <c r="M146" s="9">
        <v>0</v>
      </c>
      <c r="N146" s="8">
        <v>0</v>
      </c>
      <c r="O146" s="9">
        <v>0</v>
      </c>
      <c r="P146" s="9">
        <v>0</v>
      </c>
      <c r="Q146" s="9">
        <v>1</v>
      </c>
      <c r="R146" s="9">
        <v>0</v>
      </c>
      <c r="S146" s="8">
        <v>27750</v>
      </c>
      <c r="T146" s="9">
        <v>3</v>
      </c>
      <c r="U146" s="9">
        <f t="shared" si="36"/>
        <v>27746</v>
      </c>
      <c r="V146" s="9">
        <f t="shared" si="37"/>
        <v>12</v>
      </c>
      <c r="W146" s="7">
        <v>12.6</v>
      </c>
      <c r="X146" s="7">
        <f>BM146-W146-6</f>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1"/>
        <v>10.299999999999999</v>
      </c>
      <c r="H147" s="15">
        <f t="shared" si="32"/>
        <v>11.1</v>
      </c>
      <c r="I147" s="11">
        <f t="shared" si="33"/>
        <v>0.15248911135300705</v>
      </c>
      <c r="J147" s="32">
        <f t="shared" si="34"/>
        <v>5.9303409355092639E-3</v>
      </c>
      <c r="K147" s="32">
        <f t="shared" si="35"/>
        <v>168.62436930266063</v>
      </c>
      <c r="L147" s="8">
        <v>1</v>
      </c>
      <c r="M147" s="9">
        <v>0</v>
      </c>
      <c r="N147" s="8">
        <v>0</v>
      </c>
      <c r="O147" s="9">
        <v>0</v>
      </c>
      <c r="P147" s="9">
        <v>0</v>
      </c>
      <c r="Q147" s="9">
        <v>1</v>
      </c>
      <c r="R147" s="9">
        <v>0</v>
      </c>
      <c r="S147" s="8">
        <v>27777</v>
      </c>
      <c r="T147" s="9">
        <v>3</v>
      </c>
      <c r="U147" s="9">
        <f t="shared" si="36"/>
        <v>27773</v>
      </c>
      <c r="V147" s="9">
        <f t="shared" si="37"/>
        <v>12</v>
      </c>
      <c r="W147" s="7">
        <v>12.6</v>
      </c>
      <c r="X147" s="7">
        <f>BM147-W147-6</f>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1"/>
        <v>10.7</v>
      </c>
      <c r="H148" s="15">
        <f t="shared" si="32"/>
        <v>11.7</v>
      </c>
      <c r="I148" s="11">
        <f t="shared" si="33"/>
        <v>0.15809334365207181</v>
      </c>
      <c r="J148" s="32">
        <f t="shared" si="34"/>
        <v>5.9181332465658137E-3</v>
      </c>
      <c r="K148" s="32">
        <f t="shared" si="35"/>
        <v>168.97220091830172</v>
      </c>
      <c r="L148" s="8">
        <v>1</v>
      </c>
      <c r="M148" s="9">
        <v>0</v>
      </c>
      <c r="N148" s="8">
        <v>0</v>
      </c>
      <c r="O148" s="9">
        <v>0</v>
      </c>
      <c r="P148" s="9">
        <v>0</v>
      </c>
      <c r="Q148" s="9">
        <v>1</v>
      </c>
      <c r="R148" s="9">
        <v>0</v>
      </c>
      <c r="S148" s="8">
        <v>27842</v>
      </c>
      <c r="T148" s="9">
        <v>3</v>
      </c>
      <c r="U148" s="9">
        <f t="shared" si="36"/>
        <v>27838</v>
      </c>
      <c r="V148" s="9">
        <f t="shared" si="37"/>
        <v>12</v>
      </c>
      <c r="W148" s="7">
        <v>12.6</v>
      </c>
      <c r="X148" s="7">
        <f>BM148-W148-6</f>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1"/>
        <v>7.9</v>
      </c>
      <c r="H149" s="15">
        <f t="shared" si="32"/>
        <v>8.9</v>
      </c>
      <c r="I149" s="11">
        <f t="shared" si="33"/>
        <v>0.15628859800169251</v>
      </c>
      <c r="J149" s="32">
        <f t="shared" si="34"/>
        <v>5.6394635630566577E-3</v>
      </c>
      <c r="K149" s="32">
        <f t="shared" si="35"/>
        <v>177.32183013839492</v>
      </c>
      <c r="L149" s="8">
        <v>1</v>
      </c>
      <c r="M149" s="9">
        <v>0</v>
      </c>
      <c r="N149" s="8">
        <v>0</v>
      </c>
      <c r="O149" s="9">
        <v>0</v>
      </c>
      <c r="P149" s="9">
        <v>0</v>
      </c>
      <c r="Q149" s="9">
        <v>1</v>
      </c>
      <c r="R149" s="9">
        <v>0</v>
      </c>
      <c r="S149" s="8">
        <v>30679</v>
      </c>
      <c r="T149" s="9">
        <v>3</v>
      </c>
      <c r="U149" s="9">
        <f t="shared" si="36"/>
        <v>30675</v>
      </c>
      <c r="V149" s="9">
        <f t="shared" si="37"/>
        <v>12</v>
      </c>
      <c r="W149" s="7">
        <v>12.4</v>
      </c>
      <c r="X149" s="7">
        <f>BM149-W149-6</f>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1"/>
        <v>8.1</v>
      </c>
      <c r="H150" s="15">
        <f t="shared" si="32"/>
        <v>9.2999999999999989</v>
      </c>
      <c r="I150" s="11">
        <f t="shared" si="33"/>
        <v>0.16170597526401623</v>
      </c>
      <c r="J150" s="32">
        <f t="shared" si="34"/>
        <v>5.6317289703694193E-3</v>
      </c>
      <c r="K150" s="32">
        <f t="shared" si="35"/>
        <v>177.56536318799516</v>
      </c>
      <c r="L150" s="8">
        <v>1</v>
      </c>
      <c r="M150" s="9">
        <v>0</v>
      </c>
      <c r="N150" s="8">
        <v>0</v>
      </c>
      <c r="O150" s="9">
        <v>0</v>
      </c>
      <c r="P150" s="9">
        <v>0</v>
      </c>
      <c r="Q150" s="9">
        <v>1</v>
      </c>
      <c r="R150" s="9">
        <v>0</v>
      </c>
      <c r="S150" s="8">
        <v>30709</v>
      </c>
      <c r="T150" s="9">
        <v>3</v>
      </c>
      <c r="U150" s="9">
        <f t="shared" si="36"/>
        <v>30705</v>
      </c>
      <c r="V150" s="9">
        <f t="shared" si="37"/>
        <v>12</v>
      </c>
      <c r="W150" s="7">
        <v>12.4</v>
      </c>
      <c r="X150" s="7">
        <f>BM150-W150-6</f>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1"/>
        <v>9.2000000000000011</v>
      </c>
      <c r="H151" s="15">
        <f t="shared" si="32"/>
        <v>10.4</v>
      </c>
      <c r="I151" s="11">
        <f t="shared" si="33"/>
        <v>0.16541448611109594</v>
      </c>
      <c r="J151" s="32">
        <f t="shared" si="34"/>
        <v>5.5670033111354465E-3</v>
      </c>
      <c r="K151" s="32">
        <f t="shared" si="35"/>
        <v>179.62985543761783</v>
      </c>
      <c r="L151" s="8">
        <v>1</v>
      </c>
      <c r="M151" s="9">
        <v>0</v>
      </c>
      <c r="N151" s="8">
        <v>0</v>
      </c>
      <c r="O151" s="9">
        <v>0</v>
      </c>
      <c r="P151" s="9">
        <v>0</v>
      </c>
      <c r="Q151" s="9">
        <v>1</v>
      </c>
      <c r="R151" s="9">
        <v>0</v>
      </c>
      <c r="S151" s="8">
        <v>31388</v>
      </c>
      <c r="T151" s="9">
        <v>3</v>
      </c>
      <c r="U151" s="9">
        <f t="shared" si="36"/>
        <v>31384</v>
      </c>
      <c r="V151" s="9">
        <f t="shared" si="37"/>
        <v>12</v>
      </c>
      <c r="W151" s="7">
        <v>12.4</v>
      </c>
      <c r="X151" s="7">
        <f>BM151-W151-6</f>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1"/>
        <v>7.2</v>
      </c>
      <c r="H152" s="15">
        <f t="shared" si="32"/>
        <v>7.8</v>
      </c>
      <c r="I152" s="11">
        <f t="shared" si="33"/>
        <v>0.17506737478084128</v>
      </c>
      <c r="J152" s="32">
        <f t="shared" si="34"/>
        <v>5.7000360586987268E-3</v>
      </c>
      <c r="K152" s="32">
        <f t="shared" si="35"/>
        <v>175.43748665833741</v>
      </c>
      <c r="L152" s="8">
        <v>1</v>
      </c>
      <c r="M152" s="9">
        <v>0</v>
      </c>
      <c r="N152" s="8">
        <v>0</v>
      </c>
      <c r="O152" s="9">
        <v>0</v>
      </c>
      <c r="P152" s="9">
        <v>0</v>
      </c>
      <c r="Q152" s="9">
        <v>1</v>
      </c>
      <c r="R152" s="9">
        <v>0</v>
      </c>
      <c r="S152" s="8">
        <v>29839</v>
      </c>
      <c r="T152" s="9">
        <v>3</v>
      </c>
      <c r="U152" s="9">
        <f t="shared" si="36"/>
        <v>29835</v>
      </c>
      <c r="V152" s="9">
        <f t="shared" si="37"/>
        <v>12</v>
      </c>
      <c r="W152" s="7">
        <v>12.6</v>
      </c>
      <c r="X152" s="7">
        <f>BM152-W152-6</f>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1"/>
        <v>10.1</v>
      </c>
      <c r="H153" s="15">
        <f t="shared" si="32"/>
        <v>11.1</v>
      </c>
      <c r="I153" s="11">
        <f t="shared" si="33"/>
        <v>0.18049659984710903</v>
      </c>
      <c r="J153" s="32">
        <f t="shared" si="34"/>
        <v>5.6914967295421072E-3</v>
      </c>
      <c r="K153" s="32">
        <f t="shared" si="35"/>
        <v>175.7007071284836</v>
      </c>
      <c r="L153" s="8">
        <v>1</v>
      </c>
      <c r="M153" s="9">
        <v>0</v>
      </c>
      <c r="N153" s="8">
        <v>0</v>
      </c>
      <c r="O153" s="9">
        <v>0</v>
      </c>
      <c r="P153" s="9">
        <v>0</v>
      </c>
      <c r="Q153" s="9">
        <v>1</v>
      </c>
      <c r="R153" s="9">
        <v>0</v>
      </c>
      <c r="S153" s="8">
        <v>29869</v>
      </c>
      <c r="T153" s="9">
        <v>3</v>
      </c>
      <c r="U153" s="9">
        <f t="shared" si="36"/>
        <v>29865</v>
      </c>
      <c r="V153" s="9">
        <f t="shared" si="37"/>
        <v>12</v>
      </c>
      <c r="W153" s="7">
        <v>12.6</v>
      </c>
      <c r="X153" s="7">
        <f>BM153-W153-6</f>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1"/>
        <v>10.5</v>
      </c>
      <c r="H154" s="55">
        <f t="shared" si="32"/>
        <v>11.7</v>
      </c>
      <c r="I154" s="56">
        <f t="shared" si="33"/>
        <v>0.18598810220012707</v>
      </c>
      <c r="J154" s="57">
        <f t="shared" si="34"/>
        <v>5.6853831951065434E-3</v>
      </c>
      <c r="K154" s="57">
        <f t="shared" si="35"/>
        <v>175.88963939329687</v>
      </c>
      <c r="L154" s="58">
        <v>1</v>
      </c>
      <c r="M154" s="59">
        <v>0</v>
      </c>
      <c r="N154" s="58">
        <v>0</v>
      </c>
      <c r="O154" s="59">
        <v>0</v>
      </c>
      <c r="P154" s="59">
        <v>0</v>
      </c>
      <c r="Q154" s="59">
        <v>1</v>
      </c>
      <c r="R154" s="59">
        <v>0</v>
      </c>
      <c r="S154" s="58">
        <v>29871</v>
      </c>
      <c r="T154" s="59">
        <v>3</v>
      </c>
      <c r="U154" s="59">
        <f t="shared" si="36"/>
        <v>29867</v>
      </c>
      <c r="V154" s="59">
        <f t="shared" si="37"/>
        <v>12</v>
      </c>
      <c r="W154" s="54">
        <v>12.6</v>
      </c>
      <c r="X154" s="54">
        <f>BM154-W154-6</f>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1"/>
        <v>8.4</v>
      </c>
      <c r="H155" s="15">
        <f t="shared" si="32"/>
        <v>8.6</v>
      </c>
      <c r="I155" s="11">
        <f t="shared" si="33"/>
        <v>0.36517364407708086</v>
      </c>
      <c r="J155" s="32">
        <f t="shared" si="34"/>
        <v>4.2961605185538919E-3</v>
      </c>
      <c r="K155" s="32">
        <f t="shared" si="35"/>
        <v>232.76597689524988</v>
      </c>
      <c r="L155" s="8">
        <v>1</v>
      </c>
      <c r="M155" s="9">
        <v>0</v>
      </c>
      <c r="N155" s="8">
        <v>0</v>
      </c>
      <c r="O155" s="9">
        <v>1</v>
      </c>
      <c r="P155" s="9">
        <v>0</v>
      </c>
      <c r="Q155" s="9">
        <v>0</v>
      </c>
      <c r="R155" s="9">
        <v>0</v>
      </c>
      <c r="S155" s="8">
        <v>46965</v>
      </c>
      <c r="T155" s="9">
        <v>9</v>
      </c>
      <c r="U155" s="9">
        <f t="shared" si="36"/>
        <v>46955</v>
      </c>
      <c r="V155" s="9">
        <f t="shared" si="37"/>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39">1-SUM(AK155:AM155)</f>
        <v>0.15199999999999991</v>
      </c>
      <c r="AO155" s="41" t="s">
        <v>98</v>
      </c>
      <c r="AP155" s="17" t="s">
        <v>98</v>
      </c>
      <c r="AQ155">
        <v>0.27300000000000002</v>
      </c>
      <c r="AR155" s="39">
        <f t="shared" ref="AR155:AR218" si="40">1-AQ155</f>
        <v>0.72699999999999998</v>
      </c>
      <c r="AS155" t="s">
        <v>98</v>
      </c>
      <c r="AT155" s="39" t="s">
        <v>98</v>
      </c>
      <c r="AU155">
        <v>0</v>
      </c>
      <c r="AV155" s="17">
        <v>1</v>
      </c>
      <c r="AW155">
        <v>0.32100000000000001</v>
      </c>
      <c r="AX155" s="17">
        <f t="shared" ref="AX155:AX174" si="41">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1"/>
        <v>7.6000000000000005</v>
      </c>
      <c r="H156" s="15">
        <f t="shared" si="32"/>
        <v>7.8</v>
      </c>
      <c r="I156" s="11">
        <f t="shared" si="33"/>
        <v>0.33484591258365215</v>
      </c>
      <c r="J156" s="32">
        <f t="shared" si="34"/>
        <v>4.3486482153721057E-3</v>
      </c>
      <c r="K156" s="32">
        <f t="shared" si="35"/>
        <v>229.95651762887698</v>
      </c>
      <c r="L156" s="8">
        <v>1</v>
      </c>
      <c r="M156" s="9">
        <v>0</v>
      </c>
      <c r="N156" s="8">
        <v>0</v>
      </c>
      <c r="O156" s="9">
        <v>1</v>
      </c>
      <c r="P156" s="9">
        <v>0</v>
      </c>
      <c r="Q156" s="9">
        <v>0</v>
      </c>
      <c r="R156" s="9">
        <v>0</v>
      </c>
      <c r="S156" s="8">
        <v>46965</v>
      </c>
      <c r="T156" s="9">
        <v>13</v>
      </c>
      <c r="U156" s="9">
        <f t="shared" si="36"/>
        <v>46951</v>
      </c>
      <c r="V156" s="9">
        <f t="shared" si="37"/>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39"/>
        <v>0.15199999999999991</v>
      </c>
      <c r="AO156" s="41" t="s">
        <v>98</v>
      </c>
      <c r="AP156" s="17" t="s">
        <v>98</v>
      </c>
      <c r="AQ156">
        <v>0.27300000000000002</v>
      </c>
      <c r="AR156" s="39">
        <f t="shared" si="40"/>
        <v>0.72699999999999998</v>
      </c>
      <c r="AS156" t="s">
        <v>98</v>
      </c>
      <c r="AT156" s="39" t="s">
        <v>98</v>
      </c>
      <c r="AU156">
        <v>0</v>
      </c>
      <c r="AV156" s="17">
        <v>1</v>
      </c>
      <c r="AW156">
        <v>0.32100000000000001</v>
      </c>
      <c r="AX156" s="17">
        <f t="shared" si="41"/>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1"/>
        <v>6.7</v>
      </c>
      <c r="H157" s="15">
        <f t="shared" si="32"/>
        <v>6.8999999999999995</v>
      </c>
      <c r="I157" s="11">
        <f t="shared" si="33"/>
        <v>0.29942585227104296</v>
      </c>
      <c r="J157" s="32">
        <f t="shared" si="34"/>
        <v>4.4033213569271024E-3</v>
      </c>
      <c r="K157" s="32">
        <f t="shared" si="35"/>
        <v>227.10129898351525</v>
      </c>
      <c r="L157" s="8">
        <v>1</v>
      </c>
      <c r="M157" s="9">
        <v>0</v>
      </c>
      <c r="N157" s="8">
        <v>0</v>
      </c>
      <c r="O157" s="9">
        <v>1</v>
      </c>
      <c r="P157" s="9">
        <v>0</v>
      </c>
      <c r="Q157" s="9">
        <v>0</v>
      </c>
      <c r="R157" s="9">
        <v>0</v>
      </c>
      <c r="S157" s="8">
        <v>46965</v>
      </c>
      <c r="T157" s="9">
        <v>13</v>
      </c>
      <c r="U157" s="9">
        <f t="shared" si="36"/>
        <v>46951</v>
      </c>
      <c r="V157" s="9">
        <f t="shared" si="37"/>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39"/>
        <v>0.15199999999999991</v>
      </c>
      <c r="AO157" s="41" t="s">
        <v>98</v>
      </c>
      <c r="AP157" s="17" t="s">
        <v>98</v>
      </c>
      <c r="AQ157">
        <v>0.27300000000000002</v>
      </c>
      <c r="AR157" s="39">
        <f t="shared" si="40"/>
        <v>0.72699999999999998</v>
      </c>
      <c r="AS157" t="s">
        <v>98</v>
      </c>
      <c r="AT157" s="39" t="s">
        <v>98</v>
      </c>
      <c r="AU157">
        <v>0</v>
      </c>
      <c r="AV157" s="17">
        <v>1</v>
      </c>
      <c r="AW157">
        <v>0.32100000000000001</v>
      </c>
      <c r="AX157" s="17">
        <f t="shared" si="41"/>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1"/>
        <v>8.4</v>
      </c>
      <c r="H158" s="15">
        <f t="shared" si="32"/>
        <v>8.6</v>
      </c>
      <c r="I158" s="11">
        <f t="shared" si="33"/>
        <v>0.36519386578122887</v>
      </c>
      <c r="J158" s="32">
        <f t="shared" si="34"/>
        <v>4.2963984209556331E-3</v>
      </c>
      <c r="K158" s="32">
        <f t="shared" si="35"/>
        <v>232.75308805685052</v>
      </c>
      <c r="L158" s="8">
        <v>1</v>
      </c>
      <c r="M158" s="9">
        <v>0</v>
      </c>
      <c r="N158" s="8">
        <v>0</v>
      </c>
      <c r="O158" s="9">
        <v>1</v>
      </c>
      <c r="P158" s="9">
        <v>0</v>
      </c>
      <c r="Q158" s="9">
        <v>0</v>
      </c>
      <c r="R158" s="9">
        <v>0</v>
      </c>
      <c r="S158" s="8">
        <v>46965</v>
      </c>
      <c r="T158" s="9">
        <v>15</v>
      </c>
      <c r="U158" s="9">
        <f t="shared" si="36"/>
        <v>46949</v>
      </c>
      <c r="V158" s="9">
        <f t="shared" si="37"/>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39"/>
        <v>0.15199999999999991</v>
      </c>
      <c r="AO158" s="41" t="s">
        <v>98</v>
      </c>
      <c r="AP158" s="17" t="s">
        <v>98</v>
      </c>
      <c r="AQ158">
        <v>0.27300000000000002</v>
      </c>
      <c r="AR158" s="39">
        <f t="shared" si="40"/>
        <v>0.72699999999999998</v>
      </c>
      <c r="AS158" t="s">
        <v>98</v>
      </c>
      <c r="AT158" s="39" t="s">
        <v>98</v>
      </c>
      <c r="AU158">
        <v>0</v>
      </c>
      <c r="AV158" s="17">
        <v>1</v>
      </c>
      <c r="AW158">
        <v>0.32100000000000001</v>
      </c>
      <c r="AX158" s="17">
        <f t="shared" si="41"/>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1"/>
        <v>7.6000000000000005</v>
      </c>
      <c r="H159" s="15">
        <f t="shared" si="32"/>
        <v>7.8</v>
      </c>
      <c r="I159" s="11">
        <f t="shared" si="33"/>
        <v>0.23671027339789866</v>
      </c>
      <c r="J159" s="32">
        <f t="shared" si="34"/>
        <v>3.0741593947779043E-3</v>
      </c>
      <c r="K159" s="32">
        <f t="shared" si="35"/>
        <v>325.292176358424</v>
      </c>
      <c r="L159" s="8">
        <v>1</v>
      </c>
      <c r="M159" s="9">
        <v>0</v>
      </c>
      <c r="N159" s="8">
        <v>0</v>
      </c>
      <c r="O159" s="9">
        <v>1</v>
      </c>
      <c r="P159" s="9">
        <v>0</v>
      </c>
      <c r="Q159" s="9">
        <v>0</v>
      </c>
      <c r="R159" s="9">
        <v>0</v>
      </c>
      <c r="S159" s="8">
        <v>99900</v>
      </c>
      <c r="T159" s="9">
        <v>13</v>
      </c>
      <c r="U159" s="9">
        <f t="shared" si="36"/>
        <v>99886</v>
      </c>
      <c r="V159" s="9">
        <f t="shared" si="37"/>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39"/>
        <v>0.15199999999999991</v>
      </c>
      <c r="AO159" s="41" t="s">
        <v>98</v>
      </c>
      <c r="AP159" s="17" t="s">
        <v>98</v>
      </c>
      <c r="AQ159">
        <v>0.27300000000000002</v>
      </c>
      <c r="AR159" s="39">
        <f t="shared" si="40"/>
        <v>0.72699999999999998</v>
      </c>
      <c r="AS159" t="s">
        <v>98</v>
      </c>
      <c r="AT159" s="39" t="s">
        <v>98</v>
      </c>
      <c r="AU159">
        <v>0</v>
      </c>
      <c r="AV159" s="17">
        <v>1</v>
      </c>
      <c r="AW159">
        <v>0.32100000000000001</v>
      </c>
      <c r="AX159" s="17">
        <f t="shared" si="41"/>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1"/>
        <v>4.9212766217626447</v>
      </c>
      <c r="H160" s="15">
        <f t="shared" si="32"/>
        <v>5.4635054415133562</v>
      </c>
      <c r="I160" s="11">
        <f t="shared" si="33"/>
        <v>6.0488831927886594E-2</v>
      </c>
      <c r="J160" s="32">
        <f t="shared" si="34"/>
        <v>3.1583511088156963E-3</v>
      </c>
      <c r="K160" s="32">
        <f t="shared" si="35"/>
        <v>316.62090931206671</v>
      </c>
      <c r="L160" s="8">
        <v>1</v>
      </c>
      <c r="M160" s="9">
        <v>0</v>
      </c>
      <c r="N160" s="8">
        <v>0</v>
      </c>
      <c r="O160" s="9">
        <v>1</v>
      </c>
      <c r="P160" s="9">
        <v>0</v>
      </c>
      <c r="Q160" s="9">
        <v>0</v>
      </c>
      <c r="R160" s="9">
        <v>0</v>
      </c>
      <c r="S160" s="8">
        <v>99900</v>
      </c>
      <c r="T160" s="9">
        <v>17</v>
      </c>
      <c r="U160" s="9">
        <f t="shared" si="36"/>
        <v>99882</v>
      </c>
      <c r="V160" s="9">
        <f t="shared" si="37"/>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39"/>
        <v>0.18599999999999994</v>
      </c>
      <c r="AO160" s="41" t="s">
        <v>98</v>
      </c>
      <c r="AP160" s="17" t="s">
        <v>98</v>
      </c>
      <c r="AQ160">
        <v>0.504</v>
      </c>
      <c r="AR160" s="39">
        <f t="shared" si="40"/>
        <v>0.496</v>
      </c>
      <c r="AS160" t="s">
        <v>98</v>
      </c>
      <c r="AT160" s="39" t="s">
        <v>98</v>
      </c>
      <c r="AU160">
        <v>0</v>
      </c>
      <c r="AV160" s="17">
        <v>1</v>
      </c>
      <c r="AW160">
        <v>0.32100000000000001</v>
      </c>
      <c r="AX160" s="17">
        <f t="shared" si="41"/>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1"/>
        <v>5.4423542935736879</v>
      </c>
      <c r="H161" s="15">
        <f t="shared" si="32"/>
        <v>6.2000951095731605</v>
      </c>
      <c r="I161" s="11">
        <f t="shared" si="33"/>
        <v>4.8558742962415712E-2</v>
      </c>
      <c r="J161" s="32">
        <f t="shared" si="34"/>
        <v>3.1604124048247272E-3</v>
      </c>
      <c r="K161" s="32">
        <f t="shared" si="35"/>
        <v>316.41440163738974</v>
      </c>
      <c r="L161" s="8">
        <v>1</v>
      </c>
      <c r="M161" s="9">
        <v>0</v>
      </c>
      <c r="N161" s="8">
        <v>0</v>
      </c>
      <c r="O161" s="9">
        <v>1</v>
      </c>
      <c r="P161" s="9">
        <v>0</v>
      </c>
      <c r="Q161" s="9">
        <v>0</v>
      </c>
      <c r="R161" s="9">
        <v>0</v>
      </c>
      <c r="S161" s="8">
        <v>99900</v>
      </c>
      <c r="T161" s="9">
        <v>17</v>
      </c>
      <c r="U161" s="9">
        <f t="shared" si="36"/>
        <v>99882</v>
      </c>
      <c r="V161" s="9">
        <f t="shared" si="37"/>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39"/>
        <v>0.18599999999999994</v>
      </c>
      <c r="AO161" s="41" t="s">
        <v>98</v>
      </c>
      <c r="AP161" s="17" t="s">
        <v>98</v>
      </c>
      <c r="AQ161">
        <v>0.504</v>
      </c>
      <c r="AR161" s="39">
        <f t="shared" si="40"/>
        <v>0.496</v>
      </c>
      <c r="AS161" t="s">
        <v>98</v>
      </c>
      <c r="AT161" s="39" t="s">
        <v>98</v>
      </c>
      <c r="AU161">
        <v>0</v>
      </c>
      <c r="AV161" s="17">
        <v>1</v>
      </c>
      <c r="AW161">
        <v>0.32100000000000001</v>
      </c>
      <c r="AX161" s="17">
        <f t="shared" si="41"/>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1"/>
        <v>10.162754800274186</v>
      </c>
      <c r="H162" s="15">
        <f t="shared" si="32"/>
        <v>11.377309296493635</v>
      </c>
      <c r="I162" s="11">
        <f t="shared" si="33"/>
        <v>5.6027810083436033E-2</v>
      </c>
      <c r="J162" s="32">
        <f t="shared" si="34"/>
        <v>3.1591748448129078E-3</v>
      </c>
      <c r="K162" s="32">
        <f t="shared" si="35"/>
        <v>316.53835229851671</v>
      </c>
      <c r="L162" s="8">
        <v>1</v>
      </c>
      <c r="M162" s="9">
        <v>0</v>
      </c>
      <c r="N162" s="8">
        <v>0</v>
      </c>
      <c r="O162" s="9">
        <v>1</v>
      </c>
      <c r="P162" s="9">
        <v>0</v>
      </c>
      <c r="Q162" s="9">
        <v>0</v>
      </c>
      <c r="R162" s="9">
        <v>0</v>
      </c>
      <c r="S162" s="8">
        <v>99900</v>
      </c>
      <c r="T162" s="9">
        <v>17</v>
      </c>
      <c r="U162" s="9">
        <f t="shared" si="36"/>
        <v>99882</v>
      </c>
      <c r="V162" s="9">
        <f t="shared" si="37"/>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39"/>
        <v>0.18599999999999994</v>
      </c>
      <c r="AO162" s="41" t="s">
        <v>98</v>
      </c>
      <c r="AP162" s="17" t="s">
        <v>98</v>
      </c>
      <c r="AQ162">
        <v>0.504</v>
      </c>
      <c r="AR162" s="39">
        <f t="shared" si="40"/>
        <v>0.496</v>
      </c>
      <c r="AS162" t="s">
        <v>98</v>
      </c>
      <c r="AT162" s="39" t="s">
        <v>98</v>
      </c>
      <c r="AU162">
        <v>0</v>
      </c>
      <c r="AV162" s="17">
        <v>1</v>
      </c>
      <c r="AW162">
        <v>0.32100000000000001</v>
      </c>
      <c r="AX162" s="17">
        <f t="shared" si="41"/>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1"/>
        <v>10.799496389589864</v>
      </c>
      <c r="H163" s="15">
        <f t="shared" si="32"/>
        <v>12.269999507989096</v>
      </c>
      <c r="I163" s="11">
        <f t="shared" si="33"/>
        <v>4.9578584935688674E-2</v>
      </c>
      <c r="J163" s="32">
        <f t="shared" si="34"/>
        <v>3.1602538727949618E-3</v>
      </c>
      <c r="K163" s="32">
        <f t="shared" si="35"/>
        <v>316.43027435501233</v>
      </c>
      <c r="L163" s="8">
        <v>1</v>
      </c>
      <c r="M163" s="9">
        <v>0</v>
      </c>
      <c r="N163" s="8">
        <v>0</v>
      </c>
      <c r="O163" s="9">
        <v>1</v>
      </c>
      <c r="P163" s="9">
        <v>0</v>
      </c>
      <c r="Q163" s="9">
        <v>0</v>
      </c>
      <c r="R163" s="9">
        <v>0</v>
      </c>
      <c r="S163" s="8">
        <v>99900</v>
      </c>
      <c r="T163" s="9">
        <v>17</v>
      </c>
      <c r="U163" s="9">
        <f t="shared" si="36"/>
        <v>99882</v>
      </c>
      <c r="V163" s="9">
        <f t="shared" si="37"/>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39"/>
        <v>0.18599999999999994</v>
      </c>
      <c r="AO163" s="41" t="s">
        <v>98</v>
      </c>
      <c r="AP163" s="17" t="s">
        <v>98</v>
      </c>
      <c r="AQ163">
        <v>0.504</v>
      </c>
      <c r="AR163" s="39">
        <f t="shared" si="40"/>
        <v>0.496</v>
      </c>
      <c r="AS163" t="s">
        <v>98</v>
      </c>
      <c r="AT163" s="39" t="s">
        <v>98</v>
      </c>
      <c r="AU163">
        <v>0</v>
      </c>
      <c r="AV163" s="17">
        <v>1</v>
      </c>
      <c r="AW163">
        <v>0.32100000000000001</v>
      </c>
      <c r="AX163" s="17">
        <f t="shared" si="41"/>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1"/>
        <v>13.384894995362281</v>
      </c>
      <c r="H164" s="15">
        <f t="shared" si="32"/>
        <v>14.330354327197139</v>
      </c>
      <c r="I164" s="11">
        <f t="shared" si="33"/>
        <v>9.2357492109151187E-2</v>
      </c>
      <c r="J164" s="32">
        <f t="shared" si="34"/>
        <v>3.1506212252756069E-3</v>
      </c>
      <c r="K164" s="32">
        <f t="shared" si="35"/>
        <v>317.39772206750212</v>
      </c>
      <c r="L164" s="8">
        <v>1</v>
      </c>
      <c r="M164" s="9">
        <v>0</v>
      </c>
      <c r="N164" s="8">
        <v>0</v>
      </c>
      <c r="O164" s="9">
        <v>1</v>
      </c>
      <c r="P164" s="9">
        <v>0</v>
      </c>
      <c r="Q164" s="9">
        <v>0</v>
      </c>
      <c r="R164" s="9">
        <v>0</v>
      </c>
      <c r="S164" s="8">
        <v>99900</v>
      </c>
      <c r="T164" s="9">
        <v>17</v>
      </c>
      <c r="U164" s="9">
        <f t="shared" si="36"/>
        <v>99882</v>
      </c>
      <c r="V164" s="9">
        <f t="shared" si="37"/>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39"/>
        <v>0.18599999999999994</v>
      </c>
      <c r="AO164" s="41" t="s">
        <v>98</v>
      </c>
      <c r="AP164" s="17" t="s">
        <v>98</v>
      </c>
      <c r="AQ164">
        <v>0.504</v>
      </c>
      <c r="AR164" s="39">
        <f t="shared" si="40"/>
        <v>0.496</v>
      </c>
      <c r="AS164" t="s">
        <v>98</v>
      </c>
      <c r="AT164" s="39" t="s">
        <v>98</v>
      </c>
      <c r="AU164">
        <v>0</v>
      </c>
      <c r="AV164" s="17">
        <v>1</v>
      </c>
      <c r="AW164">
        <v>0.32100000000000001</v>
      </c>
      <c r="AX164" s="17">
        <f t="shared" si="41"/>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1"/>
        <v>4.1282084046473848</v>
      </c>
      <c r="H165" s="15">
        <f t="shared" si="32"/>
        <v>4.739468800330668</v>
      </c>
      <c r="I165" s="11">
        <f t="shared" si="33"/>
        <v>5.9964796361707609E-2</v>
      </c>
      <c r="J165" s="32">
        <f t="shared" si="34"/>
        <v>4.1334505422173443E-3</v>
      </c>
      <c r="K165" s="32">
        <f t="shared" si="35"/>
        <v>241.92862350387793</v>
      </c>
      <c r="L165" s="8">
        <v>1</v>
      </c>
      <c r="M165" s="9">
        <v>0</v>
      </c>
      <c r="N165" s="8">
        <v>0</v>
      </c>
      <c r="O165" s="9">
        <v>1</v>
      </c>
      <c r="P165" s="9">
        <v>0</v>
      </c>
      <c r="Q165" s="9">
        <v>0</v>
      </c>
      <c r="R165" s="9">
        <v>0</v>
      </c>
      <c r="S165" s="8">
        <v>58336</v>
      </c>
      <c r="T165" s="9">
        <v>16</v>
      </c>
      <c r="U165" s="9">
        <f t="shared" si="36"/>
        <v>58319</v>
      </c>
      <c r="V165" s="9">
        <f t="shared" si="37"/>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39"/>
        <v>0.18599999999999994</v>
      </c>
      <c r="AO165" s="41" t="s">
        <v>98</v>
      </c>
      <c r="AP165" s="17" t="s">
        <v>98</v>
      </c>
      <c r="AQ165">
        <v>0.504</v>
      </c>
      <c r="AR165" s="39">
        <f t="shared" si="40"/>
        <v>0.496</v>
      </c>
      <c r="AS165" t="s">
        <v>98</v>
      </c>
      <c r="AT165" s="39" t="s">
        <v>98</v>
      </c>
      <c r="AU165">
        <v>0</v>
      </c>
      <c r="AV165" s="17">
        <v>1</v>
      </c>
      <c r="AW165">
        <v>0.32100000000000001</v>
      </c>
      <c r="AX165" s="17">
        <f t="shared" si="41"/>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1"/>
        <v>5.0474945047410094</v>
      </c>
      <c r="H166" s="15">
        <f t="shared" si="32"/>
        <v>5.9380469077302243</v>
      </c>
      <c r="I166" s="11">
        <f t="shared" si="33"/>
        <v>5.1014202328271356E-2</v>
      </c>
      <c r="J166" s="32">
        <f t="shared" si="34"/>
        <v>4.135510373521065E-3</v>
      </c>
      <c r="K166" s="32">
        <f t="shared" si="35"/>
        <v>241.8081227417108</v>
      </c>
      <c r="L166" s="8">
        <v>1</v>
      </c>
      <c r="M166" s="9">
        <v>0</v>
      </c>
      <c r="N166" s="8">
        <v>0</v>
      </c>
      <c r="O166" s="9">
        <v>1</v>
      </c>
      <c r="P166" s="9">
        <v>0</v>
      </c>
      <c r="Q166" s="9">
        <v>0</v>
      </c>
      <c r="R166" s="9">
        <v>0</v>
      </c>
      <c r="S166" s="8">
        <v>58336</v>
      </c>
      <c r="T166" s="9">
        <v>16</v>
      </c>
      <c r="U166" s="9">
        <f t="shared" si="36"/>
        <v>58319</v>
      </c>
      <c r="V166" s="9">
        <f t="shared" si="37"/>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39"/>
        <v>0.18599999999999994</v>
      </c>
      <c r="AO166" s="41" t="s">
        <v>98</v>
      </c>
      <c r="AP166" s="17" t="s">
        <v>98</v>
      </c>
      <c r="AQ166">
        <v>0.504</v>
      </c>
      <c r="AR166" s="39">
        <f t="shared" si="40"/>
        <v>0.496</v>
      </c>
      <c r="AS166" t="s">
        <v>98</v>
      </c>
      <c r="AT166" s="39" t="s">
        <v>98</v>
      </c>
      <c r="AU166">
        <v>0</v>
      </c>
      <c r="AV166" s="17">
        <v>1</v>
      </c>
      <c r="AW166">
        <v>0.32100000000000001</v>
      </c>
      <c r="AX166" s="17">
        <f t="shared" si="41"/>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1"/>
        <v>9.0768588229835565</v>
      </c>
      <c r="H167" s="15">
        <f t="shared" si="32"/>
        <v>10.559203789693964</v>
      </c>
      <c r="I167" s="11">
        <f t="shared" si="33"/>
        <v>5.4770626534678547E-2</v>
      </c>
      <c r="J167" s="32">
        <f t="shared" si="34"/>
        <v>4.1346864780742038E-3</v>
      </c>
      <c r="K167" s="32">
        <f t="shared" si="35"/>
        <v>241.85630647036774</v>
      </c>
      <c r="L167" s="8">
        <v>1</v>
      </c>
      <c r="M167" s="9">
        <v>0</v>
      </c>
      <c r="N167" s="8">
        <v>0</v>
      </c>
      <c r="O167" s="9">
        <v>1</v>
      </c>
      <c r="P167" s="9">
        <v>0</v>
      </c>
      <c r="Q167" s="9">
        <v>0</v>
      </c>
      <c r="R167" s="9">
        <v>0</v>
      </c>
      <c r="S167" s="8">
        <v>58336</v>
      </c>
      <c r="T167" s="9">
        <v>16</v>
      </c>
      <c r="U167" s="9">
        <f t="shared" si="36"/>
        <v>58319</v>
      </c>
      <c r="V167" s="9">
        <f t="shared" si="37"/>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39"/>
        <v>0.18599999999999994</v>
      </c>
      <c r="AO167" s="41" t="s">
        <v>98</v>
      </c>
      <c r="AP167" s="17" t="s">
        <v>98</v>
      </c>
      <c r="AQ167">
        <v>0.504</v>
      </c>
      <c r="AR167" s="39">
        <f t="shared" si="40"/>
        <v>0.496</v>
      </c>
      <c r="AS167" t="s">
        <v>98</v>
      </c>
      <c r="AT167" s="39" t="s">
        <v>98</v>
      </c>
      <c r="AU167">
        <v>0</v>
      </c>
      <c r="AV167" s="17">
        <v>1</v>
      </c>
      <c r="AW167">
        <v>0.32100000000000001</v>
      </c>
      <c r="AX167" s="17">
        <f t="shared" si="41"/>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1"/>
        <v>8.2257899814875106</v>
      </c>
      <c r="H168" s="15">
        <f t="shared" si="32"/>
        <v>10.13171504181136</v>
      </c>
      <c r="I168" s="11">
        <f t="shared" si="33"/>
        <v>3.9852690420194348E-2</v>
      </c>
      <c r="J168" s="32">
        <f t="shared" si="34"/>
        <v>4.1376124531506278E-3</v>
      </c>
      <c r="K168" s="32">
        <f t="shared" si="35"/>
        <v>241.68527413400926</v>
      </c>
      <c r="L168" s="8">
        <v>1</v>
      </c>
      <c r="M168" s="9">
        <v>0</v>
      </c>
      <c r="N168" s="8">
        <v>0</v>
      </c>
      <c r="O168" s="9">
        <v>1</v>
      </c>
      <c r="P168" s="9">
        <v>0</v>
      </c>
      <c r="Q168" s="9">
        <v>0</v>
      </c>
      <c r="R168" s="9">
        <v>0</v>
      </c>
      <c r="S168" s="8">
        <v>58336</v>
      </c>
      <c r="T168" s="9">
        <v>16</v>
      </c>
      <c r="U168" s="9">
        <f t="shared" si="36"/>
        <v>58319</v>
      </c>
      <c r="V168" s="9">
        <f t="shared" si="37"/>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39"/>
        <v>0.18599999999999994</v>
      </c>
      <c r="AO168" s="41" t="s">
        <v>98</v>
      </c>
      <c r="AP168" s="17" t="s">
        <v>98</v>
      </c>
      <c r="AQ168">
        <v>0.504</v>
      </c>
      <c r="AR168" s="39">
        <f t="shared" si="40"/>
        <v>0.496</v>
      </c>
      <c r="AS168" t="s">
        <v>98</v>
      </c>
      <c r="AT168" s="39" t="s">
        <v>98</v>
      </c>
      <c r="AU168">
        <v>0</v>
      </c>
      <c r="AV168" s="17">
        <v>1</v>
      </c>
      <c r="AW168">
        <v>0.32100000000000001</v>
      </c>
      <c r="AX168" s="17">
        <f t="shared" si="41"/>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1"/>
        <v>13.642507606708479</v>
      </c>
      <c r="H169" s="15">
        <f t="shared" si="32"/>
        <v>14.943652158146561</v>
      </c>
      <c r="I169" s="11">
        <f t="shared" si="33"/>
        <v>9.0601501879733926E-2</v>
      </c>
      <c r="J169" s="32">
        <f t="shared" si="34"/>
        <v>4.123871534079099E-3</v>
      </c>
      <c r="K169" s="32">
        <f t="shared" si="35"/>
        <v>242.49057996500122</v>
      </c>
      <c r="L169" s="8">
        <v>1</v>
      </c>
      <c r="M169" s="9">
        <v>0</v>
      </c>
      <c r="N169" s="8">
        <v>0</v>
      </c>
      <c r="O169" s="9">
        <v>1</v>
      </c>
      <c r="P169" s="9">
        <v>0</v>
      </c>
      <c r="Q169" s="9">
        <v>0</v>
      </c>
      <c r="R169" s="9">
        <v>0</v>
      </c>
      <c r="S169" s="8">
        <v>58336</v>
      </c>
      <c r="T169" s="9">
        <v>16</v>
      </c>
      <c r="U169" s="9">
        <f t="shared" si="36"/>
        <v>58319</v>
      </c>
      <c r="V169" s="9">
        <f t="shared" si="37"/>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39"/>
        <v>0.18599999999999994</v>
      </c>
      <c r="AO169" s="41" t="s">
        <v>98</v>
      </c>
      <c r="AP169" s="17" t="s">
        <v>98</v>
      </c>
      <c r="AQ169">
        <v>0.504</v>
      </c>
      <c r="AR169" s="39">
        <f t="shared" si="40"/>
        <v>0.496</v>
      </c>
      <c r="AS169" t="s">
        <v>98</v>
      </c>
      <c r="AT169" s="39" t="s">
        <v>98</v>
      </c>
      <c r="AU169">
        <v>0</v>
      </c>
      <c r="AV169" s="17">
        <v>1</v>
      </c>
      <c r="AW169">
        <v>0.32100000000000001</v>
      </c>
      <c r="AX169" s="17">
        <f t="shared" si="41"/>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1"/>
        <v>5.6157647563198188</v>
      </c>
      <c r="H170" s="15">
        <f t="shared" si="32"/>
        <v>6.7978102488359893</v>
      </c>
      <c r="I170" s="11">
        <f t="shared" si="33"/>
        <v>5.1453768577143781E-2</v>
      </c>
      <c r="J170" s="32">
        <f t="shared" si="34"/>
        <v>4.8995309726909374E-3</v>
      </c>
      <c r="K170" s="32">
        <f t="shared" si="35"/>
        <v>204.10116918819611</v>
      </c>
      <c r="L170" s="8">
        <v>1</v>
      </c>
      <c r="M170" s="9">
        <v>0</v>
      </c>
      <c r="N170" s="8">
        <v>0</v>
      </c>
      <c r="O170" s="9">
        <v>1</v>
      </c>
      <c r="P170" s="9">
        <v>0</v>
      </c>
      <c r="Q170" s="9">
        <v>0</v>
      </c>
      <c r="R170" s="9">
        <v>0</v>
      </c>
      <c r="S170" s="8">
        <v>41564</v>
      </c>
      <c r="T170" s="9">
        <v>16</v>
      </c>
      <c r="U170" s="9">
        <f t="shared" si="36"/>
        <v>41547</v>
      </c>
      <c r="V170" s="9">
        <f t="shared" si="37"/>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39"/>
        <v>0.18599999999999994</v>
      </c>
      <c r="AO170" s="41" t="s">
        <v>98</v>
      </c>
      <c r="AP170" s="17" t="s">
        <v>98</v>
      </c>
      <c r="AQ170">
        <v>0.504</v>
      </c>
      <c r="AR170" s="39">
        <f t="shared" si="40"/>
        <v>0.496</v>
      </c>
      <c r="AS170" t="s">
        <v>98</v>
      </c>
      <c r="AT170" s="39" t="s">
        <v>98</v>
      </c>
      <c r="AU170">
        <v>0</v>
      </c>
      <c r="AV170" s="17">
        <v>1</v>
      </c>
      <c r="AW170">
        <v>0.32100000000000001</v>
      </c>
      <c r="AX170" s="17">
        <f t="shared" si="41"/>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1"/>
        <v>5.0302891600266824</v>
      </c>
      <c r="H171" s="15">
        <f t="shared" si="32"/>
        <v>6.6716772455272588</v>
      </c>
      <c r="I171" s="11">
        <f t="shared" si="33"/>
        <v>3.4955236734158956E-2</v>
      </c>
      <c r="J171" s="32">
        <f t="shared" si="34"/>
        <v>4.9030314318856214E-3</v>
      </c>
      <c r="K171" s="32">
        <f t="shared" si="35"/>
        <v>203.95545366010782</v>
      </c>
      <c r="L171" s="8">
        <v>1</v>
      </c>
      <c r="M171" s="9">
        <v>0</v>
      </c>
      <c r="N171" s="8">
        <v>0</v>
      </c>
      <c r="O171" s="9">
        <v>1</v>
      </c>
      <c r="P171" s="9">
        <v>0</v>
      </c>
      <c r="Q171" s="9">
        <v>0</v>
      </c>
      <c r="R171" s="9">
        <v>0</v>
      </c>
      <c r="S171" s="8">
        <v>41564</v>
      </c>
      <c r="T171" s="9">
        <v>16</v>
      </c>
      <c r="U171" s="9">
        <f t="shared" si="36"/>
        <v>41547</v>
      </c>
      <c r="V171" s="9">
        <f t="shared" si="37"/>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39"/>
        <v>0.18599999999999994</v>
      </c>
      <c r="AO171" s="41" t="s">
        <v>98</v>
      </c>
      <c r="AP171" s="17" t="s">
        <v>98</v>
      </c>
      <c r="AQ171">
        <v>0.504</v>
      </c>
      <c r="AR171" s="39">
        <f t="shared" si="40"/>
        <v>0.496</v>
      </c>
      <c r="AS171" t="s">
        <v>98</v>
      </c>
      <c r="AT171" s="39" t="s">
        <v>98</v>
      </c>
      <c r="AU171">
        <v>0</v>
      </c>
      <c r="AV171" s="17">
        <v>1</v>
      </c>
      <c r="AW171">
        <v>0.32100000000000001</v>
      </c>
      <c r="AX171" s="17">
        <f t="shared" si="41"/>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1"/>
        <v>10.827513146154564</v>
      </c>
      <c r="H172" s="15">
        <f t="shared" si="32"/>
        <v>13.226051877926215</v>
      </c>
      <c r="I172" s="11">
        <f t="shared" si="33"/>
        <v>4.9140309497008101E-2</v>
      </c>
      <c r="J172" s="32">
        <f t="shared" si="34"/>
        <v>4.900102562835156E-3</v>
      </c>
      <c r="K172" s="32">
        <f t="shared" si="35"/>
        <v>204.07736107086885</v>
      </c>
      <c r="L172" s="8">
        <v>1</v>
      </c>
      <c r="M172" s="9">
        <v>0</v>
      </c>
      <c r="N172" s="8">
        <v>0</v>
      </c>
      <c r="O172" s="9">
        <v>1</v>
      </c>
      <c r="P172" s="9">
        <v>0</v>
      </c>
      <c r="Q172" s="9">
        <v>0</v>
      </c>
      <c r="R172" s="9">
        <v>0</v>
      </c>
      <c r="S172" s="8">
        <v>41564</v>
      </c>
      <c r="T172" s="9">
        <v>16</v>
      </c>
      <c r="U172" s="9">
        <f t="shared" si="36"/>
        <v>41547</v>
      </c>
      <c r="V172" s="9">
        <f t="shared" si="37"/>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39"/>
        <v>0.18599999999999994</v>
      </c>
      <c r="AO172" s="41" t="s">
        <v>98</v>
      </c>
      <c r="AP172" s="17" t="s">
        <v>98</v>
      </c>
      <c r="AQ172">
        <v>0.504</v>
      </c>
      <c r="AR172" s="39">
        <f t="shared" si="40"/>
        <v>0.496</v>
      </c>
      <c r="AS172" t="s">
        <v>98</v>
      </c>
      <c r="AT172" s="39" t="s">
        <v>98</v>
      </c>
      <c r="AU172">
        <v>0</v>
      </c>
      <c r="AV172" s="17">
        <v>1</v>
      </c>
      <c r="AW172">
        <v>0.32100000000000001</v>
      </c>
      <c r="AX172" s="17">
        <f t="shared" si="41"/>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1"/>
        <v>12.398363540255732</v>
      </c>
      <c r="H173" s="15">
        <f t="shared" si="32"/>
        <v>15.021952174941548</v>
      </c>
      <c r="I173" s="11">
        <f t="shared" si="33"/>
        <v>5.1207870238426677E-2</v>
      </c>
      <c r="J173" s="32">
        <f t="shared" si="34"/>
        <v>4.8995929791407124E-3</v>
      </c>
      <c r="K173" s="32">
        <f t="shared" si="35"/>
        <v>204.09858620039483</v>
      </c>
      <c r="L173" s="8">
        <v>1</v>
      </c>
      <c r="M173" s="9">
        <v>0</v>
      </c>
      <c r="N173" s="8">
        <v>0</v>
      </c>
      <c r="O173" s="9">
        <v>1</v>
      </c>
      <c r="P173" s="9">
        <v>0</v>
      </c>
      <c r="Q173" s="9">
        <v>0</v>
      </c>
      <c r="R173" s="9">
        <v>0</v>
      </c>
      <c r="S173" s="8">
        <v>41564</v>
      </c>
      <c r="T173" s="9">
        <v>16</v>
      </c>
      <c r="U173" s="9">
        <f t="shared" si="36"/>
        <v>41547</v>
      </c>
      <c r="V173" s="9">
        <f t="shared" si="37"/>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39"/>
        <v>0.18599999999999994</v>
      </c>
      <c r="AO173" s="41" t="s">
        <v>98</v>
      </c>
      <c r="AP173" s="17" t="s">
        <v>98</v>
      </c>
      <c r="AQ173">
        <v>0.504</v>
      </c>
      <c r="AR173" s="39">
        <f t="shared" si="40"/>
        <v>0.496</v>
      </c>
      <c r="AS173" t="s">
        <v>98</v>
      </c>
      <c r="AT173" s="39" t="s">
        <v>98</v>
      </c>
      <c r="AU173">
        <v>0</v>
      </c>
      <c r="AV173" s="17">
        <v>1</v>
      </c>
      <c r="AW173">
        <v>0.32100000000000001</v>
      </c>
      <c r="AX173" s="17">
        <f t="shared" si="41"/>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1"/>
        <v>12.462479857605652</v>
      </c>
      <c r="H174" s="55">
        <f t="shared" si="32"/>
        <v>14.115724761264188</v>
      </c>
      <c r="I174" s="56">
        <f t="shared" si="33"/>
        <v>7.8627052512451501E-2</v>
      </c>
      <c r="J174" s="57">
        <f t="shared" si="34"/>
        <v>4.8908410376076713E-3</v>
      </c>
      <c r="K174" s="57">
        <f t="shared" si="35"/>
        <v>204.46381150206932</v>
      </c>
      <c r="L174" s="58">
        <v>1</v>
      </c>
      <c r="M174" s="59">
        <v>0</v>
      </c>
      <c r="N174" s="58">
        <v>0</v>
      </c>
      <c r="O174" s="59">
        <v>1</v>
      </c>
      <c r="P174" s="59">
        <v>0</v>
      </c>
      <c r="Q174" s="59">
        <v>0</v>
      </c>
      <c r="R174" s="59">
        <v>0</v>
      </c>
      <c r="S174" s="58">
        <v>41564</v>
      </c>
      <c r="T174" s="59">
        <v>16</v>
      </c>
      <c r="U174" s="59">
        <f t="shared" si="36"/>
        <v>41547</v>
      </c>
      <c r="V174" s="59">
        <f t="shared" si="37"/>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39"/>
        <v>0.18599999999999994</v>
      </c>
      <c r="AO174" s="63" t="s">
        <v>98</v>
      </c>
      <c r="AP174" s="64" t="s">
        <v>98</v>
      </c>
      <c r="AQ174" s="50">
        <v>0.504</v>
      </c>
      <c r="AR174" s="65">
        <f t="shared" si="40"/>
        <v>0.496</v>
      </c>
      <c r="AS174" s="50" t="s">
        <v>98</v>
      </c>
      <c r="AT174" s="65" t="s">
        <v>98</v>
      </c>
      <c r="AU174">
        <v>0</v>
      </c>
      <c r="AV174" s="64">
        <v>1</v>
      </c>
      <c r="AW174" s="50">
        <v>0.32100000000000001</v>
      </c>
      <c r="AX174" s="64">
        <f t="shared" si="41"/>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1"/>
        <v>2.5370443337061728</v>
      </c>
      <c r="H175" s="15">
        <f t="shared" si="32"/>
        <v>4.0042031644525036</v>
      </c>
      <c r="I175" s="11">
        <f t="shared" si="33"/>
        <v>7.9540590233331848E-2</v>
      </c>
      <c r="J175" s="32">
        <f t="shared" si="34"/>
        <v>1.7840431721389254E-2</v>
      </c>
      <c r="K175" s="32">
        <f t="shared" si="35"/>
        <v>56.052455210547386</v>
      </c>
      <c r="L175" s="8">
        <v>0</v>
      </c>
      <c r="M175" s="9">
        <v>1</v>
      </c>
      <c r="N175" s="8">
        <v>0</v>
      </c>
      <c r="O175" s="9">
        <v>0</v>
      </c>
      <c r="P175" s="9">
        <v>1</v>
      </c>
      <c r="Q175" s="9">
        <v>0</v>
      </c>
      <c r="R175" s="9">
        <v>0</v>
      </c>
      <c r="S175" s="8">
        <v>3132</v>
      </c>
      <c r="T175" s="9">
        <v>9</v>
      </c>
      <c r="U175" s="9">
        <f t="shared" si="36"/>
        <v>3122</v>
      </c>
      <c r="V175" s="9">
        <f t="shared" si="37"/>
        <v>48</v>
      </c>
      <c r="W175" s="7">
        <v>9.8249999999999993</v>
      </c>
      <c r="X175" s="7">
        <f>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2">(1-AL175-AM175)/2</f>
        <v>0.26250000000000001</v>
      </c>
      <c r="AL175" s="32">
        <v>0.25</v>
      </c>
      <c r="AM175" s="32">
        <v>0.22500000000000001</v>
      </c>
      <c r="AN175" s="42">
        <f t="shared" ref="AN175:AN214" si="43">(1-AL175-AM175)/2</f>
        <v>0.26250000000000001</v>
      </c>
      <c r="AO175" s="41">
        <v>0.67</v>
      </c>
      <c r="AP175" s="17">
        <v>0.33</v>
      </c>
      <c r="AQ175">
        <v>0</v>
      </c>
      <c r="AR175" s="39">
        <f t="shared" si="40"/>
        <v>1</v>
      </c>
      <c r="AS175">
        <v>0.38</v>
      </c>
      <c r="AT175" s="39">
        <v>0.62</v>
      </c>
      <c r="AU175">
        <v>0</v>
      </c>
      <c r="AV175" s="17">
        <v>1</v>
      </c>
      <c r="AW175">
        <f t="shared" ref="AW175:AW222" si="44">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1"/>
        <v>1.9069115231599072</v>
      </c>
      <c r="H176" s="15">
        <f t="shared" si="32"/>
        <v>5.2946936057481988</v>
      </c>
      <c r="I176" s="11">
        <f t="shared" si="33"/>
        <v>3.8017478813288347E-2</v>
      </c>
      <c r="J176" s="32">
        <f t="shared" si="34"/>
        <v>1.7884198209068697E-2</v>
      </c>
      <c r="K176" s="32">
        <f t="shared" si="35"/>
        <v>55.915282771408855</v>
      </c>
      <c r="L176" s="8">
        <v>0</v>
      </c>
      <c r="M176" s="9">
        <v>1</v>
      </c>
      <c r="N176" s="8">
        <v>0</v>
      </c>
      <c r="O176" s="9">
        <v>0</v>
      </c>
      <c r="P176" s="9">
        <v>1</v>
      </c>
      <c r="Q176" s="9">
        <v>0</v>
      </c>
      <c r="R176" s="9">
        <v>0</v>
      </c>
      <c r="S176" s="8">
        <v>3132</v>
      </c>
      <c r="T176" s="9">
        <v>9</v>
      </c>
      <c r="U176" s="9">
        <f t="shared" si="36"/>
        <v>3122</v>
      </c>
      <c r="V176" s="9">
        <f t="shared" si="37"/>
        <v>48</v>
      </c>
      <c r="W176" s="7">
        <v>9.8249999999999993</v>
      </c>
      <c r="X176" s="7">
        <f>BM176-W176-6</f>
        <v>24.175000000000001</v>
      </c>
      <c r="Y176" s="9">
        <v>0</v>
      </c>
      <c r="Z176" s="9">
        <v>1</v>
      </c>
      <c r="AA176" s="9">
        <v>0</v>
      </c>
      <c r="AB176" s="9">
        <v>0</v>
      </c>
      <c r="AC176" s="9">
        <v>1</v>
      </c>
      <c r="AD176" s="29">
        <v>0</v>
      </c>
      <c r="AE176" s="9">
        <v>0</v>
      </c>
      <c r="AF176" s="9">
        <v>1</v>
      </c>
      <c r="AG176" s="29">
        <v>0</v>
      </c>
      <c r="AH176" s="9">
        <v>0</v>
      </c>
      <c r="AI176" s="29">
        <v>1</v>
      </c>
      <c r="AJ176" s="20">
        <v>1992</v>
      </c>
      <c r="AK176" s="32">
        <f t="shared" si="42"/>
        <v>0.26250000000000001</v>
      </c>
      <c r="AL176" s="32">
        <v>0.25</v>
      </c>
      <c r="AM176" s="32">
        <v>0.22500000000000001</v>
      </c>
      <c r="AN176" s="42">
        <f t="shared" si="43"/>
        <v>0.26250000000000001</v>
      </c>
      <c r="AO176" s="41">
        <v>0.67</v>
      </c>
      <c r="AP176" s="17">
        <v>0.33</v>
      </c>
      <c r="AQ176">
        <v>0</v>
      </c>
      <c r="AR176" s="39">
        <f t="shared" si="40"/>
        <v>1</v>
      </c>
      <c r="AS176">
        <v>0.38</v>
      </c>
      <c r="AT176" s="39">
        <v>0.62</v>
      </c>
      <c r="AU176">
        <v>0</v>
      </c>
      <c r="AV176" s="17">
        <v>1</v>
      </c>
      <c r="AW176">
        <f t="shared" si="44"/>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1"/>
        <v>4.3342403613466143</v>
      </c>
      <c r="H177" s="15">
        <f t="shared" si="32"/>
        <v>8.4761702746102561</v>
      </c>
      <c r="I177" s="11">
        <f t="shared" si="33"/>
        <v>5.5268736430198397E-2</v>
      </c>
      <c r="J177" s="32">
        <f t="shared" si="34"/>
        <v>1.7869781008110808E-2</v>
      </c>
      <c r="K177" s="32">
        <f t="shared" si="35"/>
        <v>55.960394788616377</v>
      </c>
      <c r="L177" s="8">
        <v>0</v>
      </c>
      <c r="M177" s="9">
        <v>1</v>
      </c>
      <c r="N177" s="8">
        <v>0</v>
      </c>
      <c r="O177" s="9">
        <v>0</v>
      </c>
      <c r="P177" s="9">
        <v>1</v>
      </c>
      <c r="Q177" s="9">
        <v>0</v>
      </c>
      <c r="R177" s="9">
        <v>0</v>
      </c>
      <c r="S177" s="8">
        <v>3132</v>
      </c>
      <c r="T177" s="9">
        <v>9</v>
      </c>
      <c r="U177" s="9">
        <f t="shared" si="36"/>
        <v>3122</v>
      </c>
      <c r="V177" s="9">
        <f t="shared" si="37"/>
        <v>48</v>
      </c>
      <c r="W177" s="7">
        <v>9.8249999999999993</v>
      </c>
      <c r="X177" s="7">
        <f>BM177-W177-6</f>
        <v>24.175000000000001</v>
      </c>
      <c r="Y177" s="9">
        <v>0</v>
      </c>
      <c r="Z177" s="9">
        <v>1</v>
      </c>
      <c r="AA177" s="9">
        <v>0</v>
      </c>
      <c r="AB177" s="9">
        <v>0</v>
      </c>
      <c r="AC177" s="9">
        <v>1</v>
      </c>
      <c r="AD177" s="29">
        <v>0</v>
      </c>
      <c r="AE177" s="9">
        <v>0</v>
      </c>
      <c r="AF177" s="9">
        <v>1</v>
      </c>
      <c r="AG177" s="29">
        <v>0</v>
      </c>
      <c r="AH177" s="9">
        <v>0</v>
      </c>
      <c r="AI177" s="29">
        <v>1</v>
      </c>
      <c r="AJ177" s="20">
        <v>1992</v>
      </c>
      <c r="AK177" s="32">
        <f t="shared" si="42"/>
        <v>0.26250000000000001</v>
      </c>
      <c r="AL177" s="32">
        <v>0.25</v>
      </c>
      <c r="AM177" s="32">
        <v>0.22500000000000001</v>
      </c>
      <c r="AN177" s="42">
        <f t="shared" si="43"/>
        <v>0.26250000000000001</v>
      </c>
      <c r="AO177" s="41">
        <v>0.67</v>
      </c>
      <c r="AP177" s="17">
        <v>0.33</v>
      </c>
      <c r="AQ177">
        <v>0</v>
      </c>
      <c r="AR177" s="39">
        <f t="shared" si="40"/>
        <v>1</v>
      </c>
      <c r="AS177">
        <v>0.38</v>
      </c>
      <c r="AT177" s="39">
        <v>0.62</v>
      </c>
      <c r="AU177">
        <v>0</v>
      </c>
      <c r="AV177" s="17">
        <v>1</v>
      </c>
      <c r="AW177">
        <f t="shared" si="44"/>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1"/>
        <v>4.3767906322878805</v>
      </c>
      <c r="H178" s="15">
        <f t="shared" si="32"/>
        <v>13.772435579786764</v>
      </c>
      <c r="I178" s="11">
        <f t="shared" si="33"/>
        <v>3.4550608010441228E-2</v>
      </c>
      <c r="J178" s="32">
        <f t="shared" si="34"/>
        <v>1.7886451014112327E-2</v>
      </c>
      <c r="K178" s="32">
        <f t="shared" si="35"/>
        <v>55.908240221103931</v>
      </c>
      <c r="L178" s="8">
        <v>0</v>
      </c>
      <c r="M178" s="9">
        <v>1</v>
      </c>
      <c r="N178" s="8">
        <v>0</v>
      </c>
      <c r="O178" s="9">
        <v>0</v>
      </c>
      <c r="P178" s="9">
        <v>1</v>
      </c>
      <c r="Q178" s="9">
        <v>0</v>
      </c>
      <c r="R178" s="9">
        <v>0</v>
      </c>
      <c r="S178" s="8">
        <v>3132</v>
      </c>
      <c r="T178" s="9">
        <v>9</v>
      </c>
      <c r="U178" s="9">
        <f t="shared" si="36"/>
        <v>3122</v>
      </c>
      <c r="V178" s="9">
        <f t="shared" si="37"/>
        <v>48</v>
      </c>
      <c r="W178" s="7">
        <v>9.8249999999999993</v>
      </c>
      <c r="X178" s="7">
        <f>BM178-W178-6</f>
        <v>24.175000000000001</v>
      </c>
      <c r="Y178" s="9">
        <v>0</v>
      </c>
      <c r="Z178" s="9">
        <v>1</v>
      </c>
      <c r="AA178" s="9">
        <v>0</v>
      </c>
      <c r="AB178" s="9">
        <v>0</v>
      </c>
      <c r="AC178" s="9">
        <v>1</v>
      </c>
      <c r="AD178" s="29">
        <v>0</v>
      </c>
      <c r="AE178" s="9">
        <v>0</v>
      </c>
      <c r="AF178" s="9">
        <v>1</v>
      </c>
      <c r="AG178" s="29">
        <v>0</v>
      </c>
      <c r="AH178" s="9">
        <v>0</v>
      </c>
      <c r="AI178" s="29">
        <v>1</v>
      </c>
      <c r="AJ178" s="20">
        <v>1992</v>
      </c>
      <c r="AK178" s="32">
        <f t="shared" si="42"/>
        <v>0.26250000000000001</v>
      </c>
      <c r="AL178" s="32">
        <v>0.25</v>
      </c>
      <c r="AM178" s="32">
        <v>0.22500000000000001</v>
      </c>
      <c r="AN178" s="42">
        <f t="shared" si="43"/>
        <v>0.26250000000000001</v>
      </c>
      <c r="AO178" s="41">
        <v>0.67</v>
      </c>
      <c r="AP178" s="17">
        <v>0.33</v>
      </c>
      <c r="AQ178">
        <v>0</v>
      </c>
      <c r="AR178" s="39">
        <f t="shared" si="40"/>
        <v>1</v>
      </c>
      <c r="AS178">
        <v>0.38</v>
      </c>
      <c r="AT178" s="39">
        <v>0.62</v>
      </c>
      <c r="AU178">
        <v>0</v>
      </c>
      <c r="AV178" s="17">
        <v>1</v>
      </c>
      <c r="AW178">
        <f t="shared" si="44"/>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1"/>
        <v>-0.42096752170764151</v>
      </c>
      <c r="H179" s="15">
        <f t="shared" si="32"/>
        <v>1.2130828963805165</v>
      </c>
      <c r="I179" s="11">
        <f t="shared" si="33"/>
        <v>8.4267320913337905E-3</v>
      </c>
      <c r="J179" s="32">
        <f t="shared" si="34"/>
        <v>1.7383458947059883E-2</v>
      </c>
      <c r="K179" s="32">
        <f t="shared" si="35"/>
        <v>57.52595056285579</v>
      </c>
      <c r="L179" s="8">
        <v>0</v>
      </c>
      <c r="M179" s="9">
        <v>1</v>
      </c>
      <c r="N179" s="8">
        <v>0</v>
      </c>
      <c r="O179" s="9">
        <v>0</v>
      </c>
      <c r="P179" s="9">
        <v>1</v>
      </c>
      <c r="Q179" s="9">
        <v>0</v>
      </c>
      <c r="R179" s="9">
        <v>0</v>
      </c>
      <c r="S179" s="8">
        <v>3319</v>
      </c>
      <c r="T179" s="9">
        <v>9</v>
      </c>
      <c r="U179" s="9">
        <f t="shared" si="36"/>
        <v>3309</v>
      </c>
      <c r="V179" s="9">
        <f t="shared" si="37"/>
        <v>48</v>
      </c>
      <c r="W179" s="7">
        <v>10.52</v>
      </c>
      <c r="X179" s="7">
        <f>BM179-W179-6</f>
        <v>23.48</v>
      </c>
      <c r="Y179" s="9">
        <v>0</v>
      </c>
      <c r="Z179" s="9">
        <v>1</v>
      </c>
      <c r="AA179" s="9">
        <v>0</v>
      </c>
      <c r="AB179" s="9">
        <v>0</v>
      </c>
      <c r="AC179" s="9">
        <v>1</v>
      </c>
      <c r="AD179" s="29">
        <v>0</v>
      </c>
      <c r="AE179" s="9">
        <v>0</v>
      </c>
      <c r="AF179" s="9">
        <v>1</v>
      </c>
      <c r="AG179" s="29">
        <v>0</v>
      </c>
      <c r="AH179" s="9">
        <v>0</v>
      </c>
      <c r="AI179" s="29">
        <v>1</v>
      </c>
      <c r="AJ179" s="20">
        <v>1992</v>
      </c>
      <c r="AK179" s="32">
        <f t="shared" si="42"/>
        <v>0.17</v>
      </c>
      <c r="AL179" s="32">
        <v>0.2</v>
      </c>
      <c r="AM179" s="32">
        <v>0.46</v>
      </c>
      <c r="AN179" s="42">
        <f t="shared" si="43"/>
        <v>0.17</v>
      </c>
      <c r="AO179" s="41">
        <v>0.67</v>
      </c>
      <c r="AP179" s="17">
        <v>0.33</v>
      </c>
      <c r="AQ179">
        <v>1</v>
      </c>
      <c r="AR179" s="39">
        <f t="shared" si="40"/>
        <v>0</v>
      </c>
      <c r="AS179">
        <v>0.31</v>
      </c>
      <c r="AT179" s="39">
        <v>0.69</v>
      </c>
      <c r="AU179">
        <v>0</v>
      </c>
      <c r="AV179" s="17">
        <v>1</v>
      </c>
      <c r="AW179">
        <f t="shared" si="44"/>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1"/>
        <v>2.4376381864366512</v>
      </c>
      <c r="H180" s="15">
        <f t="shared" si="32"/>
        <v>5.5241884704804196</v>
      </c>
      <c r="I180" s="11">
        <f t="shared" si="33"/>
        <v>4.479760163235845E-2</v>
      </c>
      <c r="J180" s="32">
        <f t="shared" si="34"/>
        <v>1.7366624017455763E-2</v>
      </c>
      <c r="K180" s="32">
        <f t="shared" si="35"/>
        <v>57.581715306029956</v>
      </c>
      <c r="L180" s="8">
        <v>0</v>
      </c>
      <c r="M180" s="9">
        <v>1</v>
      </c>
      <c r="N180" s="8">
        <v>0</v>
      </c>
      <c r="O180" s="9">
        <v>0</v>
      </c>
      <c r="P180" s="9">
        <v>1</v>
      </c>
      <c r="Q180" s="9">
        <v>0</v>
      </c>
      <c r="R180" s="9">
        <v>0</v>
      </c>
      <c r="S180" s="8">
        <v>3319</v>
      </c>
      <c r="T180" s="9">
        <v>9</v>
      </c>
      <c r="U180" s="9">
        <f t="shared" si="36"/>
        <v>3309</v>
      </c>
      <c r="V180" s="9">
        <f t="shared" si="37"/>
        <v>48</v>
      </c>
      <c r="W180" s="7">
        <v>10.52</v>
      </c>
      <c r="X180" s="7">
        <f>BM180-W180-6</f>
        <v>23.48</v>
      </c>
      <c r="Y180" s="9">
        <v>0</v>
      </c>
      <c r="Z180" s="9">
        <v>1</v>
      </c>
      <c r="AA180" s="9">
        <v>0</v>
      </c>
      <c r="AB180" s="9">
        <v>0</v>
      </c>
      <c r="AC180" s="9">
        <v>1</v>
      </c>
      <c r="AD180" s="29">
        <v>0</v>
      </c>
      <c r="AE180" s="9">
        <v>0</v>
      </c>
      <c r="AF180" s="9">
        <v>1</v>
      </c>
      <c r="AG180" s="29">
        <v>0</v>
      </c>
      <c r="AH180" s="9">
        <v>0</v>
      </c>
      <c r="AI180" s="29">
        <v>1</v>
      </c>
      <c r="AJ180" s="20">
        <v>1992</v>
      </c>
      <c r="AK180" s="32">
        <f t="shared" si="42"/>
        <v>0.17</v>
      </c>
      <c r="AL180" s="32">
        <v>0.2</v>
      </c>
      <c r="AM180" s="32">
        <v>0.46</v>
      </c>
      <c r="AN180" s="42">
        <f t="shared" si="43"/>
        <v>0.17</v>
      </c>
      <c r="AO180" s="41">
        <v>0.67</v>
      </c>
      <c r="AP180" s="17">
        <v>0.33</v>
      </c>
      <c r="AQ180">
        <v>1</v>
      </c>
      <c r="AR180" s="39">
        <f t="shared" si="40"/>
        <v>0</v>
      </c>
      <c r="AS180">
        <v>0.31</v>
      </c>
      <c r="AT180" s="39">
        <v>0.69</v>
      </c>
      <c r="AU180">
        <v>0</v>
      </c>
      <c r="AV180" s="17">
        <v>1</v>
      </c>
      <c r="AW180">
        <f t="shared" si="44"/>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1"/>
        <v>4.9862838556771667</v>
      </c>
      <c r="H181" s="15">
        <f t="shared" si="32"/>
        <v>8.0110214571780674</v>
      </c>
      <c r="I181" s="11">
        <f t="shared" si="33"/>
        <v>7.4491877047764513E-2</v>
      </c>
      <c r="J181" s="32">
        <f t="shared" si="34"/>
        <v>1.733577661593436E-2</v>
      </c>
      <c r="K181" s="32">
        <f t="shared" si="35"/>
        <v>57.684176610861471</v>
      </c>
      <c r="L181" s="8">
        <v>0</v>
      </c>
      <c r="M181" s="9">
        <v>1</v>
      </c>
      <c r="N181" s="8">
        <v>0</v>
      </c>
      <c r="O181" s="9">
        <v>0</v>
      </c>
      <c r="P181" s="9">
        <v>1</v>
      </c>
      <c r="Q181" s="9">
        <v>0</v>
      </c>
      <c r="R181" s="9">
        <v>0</v>
      </c>
      <c r="S181" s="8">
        <v>3319</v>
      </c>
      <c r="T181" s="9">
        <v>9</v>
      </c>
      <c r="U181" s="9">
        <f t="shared" si="36"/>
        <v>3309</v>
      </c>
      <c r="V181" s="9">
        <f t="shared" si="37"/>
        <v>48</v>
      </c>
      <c r="W181" s="7">
        <v>10.52</v>
      </c>
      <c r="X181" s="7">
        <f>BM181-W181-6</f>
        <v>23.48</v>
      </c>
      <c r="Y181" s="9">
        <v>0</v>
      </c>
      <c r="Z181" s="9">
        <v>1</v>
      </c>
      <c r="AA181" s="9">
        <v>0</v>
      </c>
      <c r="AB181" s="9">
        <v>0</v>
      </c>
      <c r="AC181" s="9">
        <v>1</v>
      </c>
      <c r="AD181" s="29">
        <v>0</v>
      </c>
      <c r="AE181" s="9">
        <v>0</v>
      </c>
      <c r="AF181" s="9">
        <v>1</v>
      </c>
      <c r="AG181" s="29">
        <v>0</v>
      </c>
      <c r="AH181" s="9">
        <v>0</v>
      </c>
      <c r="AI181" s="29">
        <v>1</v>
      </c>
      <c r="AJ181" s="20">
        <v>1992</v>
      </c>
      <c r="AK181" s="32">
        <f t="shared" si="42"/>
        <v>0.17</v>
      </c>
      <c r="AL181" s="32">
        <v>0.2</v>
      </c>
      <c r="AM181" s="32">
        <v>0.46</v>
      </c>
      <c r="AN181" s="42">
        <f t="shared" si="43"/>
        <v>0.17</v>
      </c>
      <c r="AO181" s="41">
        <v>0.67</v>
      </c>
      <c r="AP181" s="17">
        <v>0.33</v>
      </c>
      <c r="AQ181">
        <v>1</v>
      </c>
      <c r="AR181" s="39">
        <f t="shared" si="40"/>
        <v>0</v>
      </c>
      <c r="AS181">
        <v>0.31</v>
      </c>
      <c r="AT181" s="39">
        <v>0.69</v>
      </c>
      <c r="AU181">
        <v>0</v>
      </c>
      <c r="AV181" s="17">
        <v>1</v>
      </c>
      <c r="AW181">
        <f t="shared" si="44"/>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1"/>
        <v>7.732764512745792</v>
      </c>
      <c r="H182" s="15">
        <f t="shared" si="32"/>
        <v>12.729231677589247</v>
      </c>
      <c r="I182" s="11">
        <f t="shared" si="33"/>
        <v>7.1013147643656904E-2</v>
      </c>
      <c r="J182" s="32">
        <f t="shared" si="34"/>
        <v>1.7340187984264427E-2</v>
      </c>
      <c r="K182" s="32">
        <f t="shared" si="35"/>
        <v>57.669501674806675</v>
      </c>
      <c r="L182" s="8">
        <v>0</v>
      </c>
      <c r="M182" s="9">
        <v>1</v>
      </c>
      <c r="N182" s="8">
        <v>0</v>
      </c>
      <c r="O182" s="9">
        <v>0</v>
      </c>
      <c r="P182" s="9">
        <v>1</v>
      </c>
      <c r="Q182" s="9">
        <v>0</v>
      </c>
      <c r="R182" s="9">
        <v>0</v>
      </c>
      <c r="S182" s="8">
        <v>3319</v>
      </c>
      <c r="T182" s="9">
        <v>9</v>
      </c>
      <c r="U182" s="9">
        <f t="shared" si="36"/>
        <v>3309</v>
      </c>
      <c r="V182" s="9">
        <f t="shared" si="37"/>
        <v>48</v>
      </c>
      <c r="W182" s="7">
        <v>10.52</v>
      </c>
      <c r="X182" s="7">
        <f>BM182-W182-6</f>
        <v>23.48</v>
      </c>
      <c r="Y182" s="9">
        <v>0</v>
      </c>
      <c r="Z182" s="9">
        <v>1</v>
      </c>
      <c r="AA182" s="9">
        <v>0</v>
      </c>
      <c r="AB182" s="9">
        <v>0</v>
      </c>
      <c r="AC182" s="9">
        <v>1</v>
      </c>
      <c r="AD182" s="29">
        <v>0</v>
      </c>
      <c r="AE182" s="9">
        <v>0</v>
      </c>
      <c r="AF182" s="9">
        <v>1</v>
      </c>
      <c r="AG182" s="29">
        <v>0</v>
      </c>
      <c r="AH182" s="9">
        <v>0</v>
      </c>
      <c r="AI182" s="29">
        <v>1</v>
      </c>
      <c r="AJ182" s="20">
        <v>1992</v>
      </c>
      <c r="AK182" s="32">
        <f t="shared" si="42"/>
        <v>0.17</v>
      </c>
      <c r="AL182" s="32">
        <v>0.2</v>
      </c>
      <c r="AM182" s="32">
        <v>0.46</v>
      </c>
      <c r="AN182" s="42">
        <f t="shared" si="43"/>
        <v>0.17</v>
      </c>
      <c r="AO182" s="41">
        <v>0.67</v>
      </c>
      <c r="AP182" s="17">
        <v>0.33</v>
      </c>
      <c r="AQ182">
        <v>1</v>
      </c>
      <c r="AR182" s="39">
        <f t="shared" si="40"/>
        <v>0</v>
      </c>
      <c r="AS182">
        <v>0.31</v>
      </c>
      <c r="AT182" s="39">
        <v>0.69</v>
      </c>
      <c r="AU182">
        <v>0</v>
      </c>
      <c r="AV182" s="17">
        <v>1</v>
      </c>
      <c r="AW182">
        <f t="shared" si="44"/>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1"/>
        <v>3.5502845822209812</v>
      </c>
      <c r="H183" s="15">
        <f t="shared" si="32"/>
        <v>5.3892170024344592</v>
      </c>
      <c r="I183" s="11">
        <f t="shared" si="33"/>
        <v>0.10278986548843491</v>
      </c>
      <c r="J183" s="32">
        <f t="shared" si="34"/>
        <v>2.1144760065876882E-2</v>
      </c>
      <c r="K183" s="32">
        <f t="shared" si="35"/>
        <v>47.293040776271845</v>
      </c>
      <c r="L183" s="8">
        <v>0</v>
      </c>
      <c r="M183" s="9">
        <v>1</v>
      </c>
      <c r="N183" s="8">
        <v>0</v>
      </c>
      <c r="O183" s="9">
        <v>0</v>
      </c>
      <c r="P183" s="9">
        <v>1</v>
      </c>
      <c r="Q183" s="9">
        <v>0</v>
      </c>
      <c r="R183" s="9">
        <v>0</v>
      </c>
      <c r="S183" s="8">
        <v>2223</v>
      </c>
      <c r="T183" s="9">
        <v>9</v>
      </c>
      <c r="U183" s="9">
        <f t="shared" si="36"/>
        <v>2213</v>
      </c>
      <c r="V183" s="9">
        <f t="shared" si="37"/>
        <v>48</v>
      </c>
      <c r="W183" s="7">
        <v>9.8450000000000006</v>
      </c>
      <c r="X183" s="7">
        <f>BM183-W183-6</f>
        <v>24.155000000000001</v>
      </c>
      <c r="Y183" s="9">
        <v>0</v>
      </c>
      <c r="Z183" s="9">
        <v>1</v>
      </c>
      <c r="AA183" s="9">
        <v>0</v>
      </c>
      <c r="AB183" s="9">
        <v>0</v>
      </c>
      <c r="AC183" s="9">
        <v>1</v>
      </c>
      <c r="AD183" s="29">
        <v>0</v>
      </c>
      <c r="AE183" s="9">
        <v>0</v>
      </c>
      <c r="AF183" s="9">
        <v>1</v>
      </c>
      <c r="AG183" s="29">
        <v>0</v>
      </c>
      <c r="AH183" s="9">
        <v>0</v>
      </c>
      <c r="AI183" s="29">
        <v>1</v>
      </c>
      <c r="AJ183" s="20">
        <v>1999</v>
      </c>
      <c r="AK183" s="32">
        <f t="shared" si="42"/>
        <v>0.19249999999999998</v>
      </c>
      <c r="AL183" s="32">
        <v>0.28999999999999998</v>
      </c>
      <c r="AM183" s="32">
        <v>0.32500000000000001</v>
      </c>
      <c r="AN183" s="42">
        <f t="shared" si="43"/>
        <v>0.19249999999999998</v>
      </c>
      <c r="AO183" s="41">
        <v>0.67</v>
      </c>
      <c r="AP183" s="17">
        <v>0.33</v>
      </c>
      <c r="AQ183">
        <v>0</v>
      </c>
      <c r="AR183" s="39">
        <f t="shared" si="40"/>
        <v>1</v>
      </c>
      <c r="AS183">
        <v>0.38</v>
      </c>
      <c r="AT183" s="39">
        <v>0.62</v>
      </c>
      <c r="AU183">
        <v>0</v>
      </c>
      <c r="AV183" s="17">
        <v>1</v>
      </c>
      <c r="AW183">
        <f t="shared" si="44"/>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1"/>
        <v>1.6267727190721319</v>
      </c>
      <c r="H184" s="15">
        <f t="shared" si="32"/>
        <v>5.9783428021094185</v>
      </c>
      <c r="I184" s="11">
        <f t="shared" si="33"/>
        <v>3.7125270670767006E-2</v>
      </c>
      <c r="J184" s="32">
        <f t="shared" si="34"/>
        <v>2.1242703904446672E-2</v>
      </c>
      <c r="K184" s="32">
        <f t="shared" si="35"/>
        <v>47.074986522345348</v>
      </c>
      <c r="L184" s="8">
        <v>0</v>
      </c>
      <c r="M184" s="9">
        <v>1</v>
      </c>
      <c r="N184" s="8">
        <v>0</v>
      </c>
      <c r="O184" s="9">
        <v>0</v>
      </c>
      <c r="P184" s="9">
        <v>1</v>
      </c>
      <c r="Q184" s="9">
        <v>0</v>
      </c>
      <c r="R184" s="9">
        <v>0</v>
      </c>
      <c r="S184" s="8">
        <v>2223</v>
      </c>
      <c r="T184" s="9">
        <v>9</v>
      </c>
      <c r="U184" s="9">
        <f t="shared" si="36"/>
        <v>2213</v>
      </c>
      <c r="V184" s="9">
        <f t="shared" si="37"/>
        <v>48</v>
      </c>
      <c r="W184" s="7">
        <v>9.8450000000000006</v>
      </c>
      <c r="X184" s="7">
        <f>BM184-W184-6</f>
        <v>24.155000000000001</v>
      </c>
      <c r="Y184" s="9">
        <v>0</v>
      </c>
      <c r="Z184" s="9">
        <v>1</v>
      </c>
      <c r="AA184" s="9">
        <v>0</v>
      </c>
      <c r="AB184" s="9">
        <v>0</v>
      </c>
      <c r="AC184" s="9">
        <v>1</v>
      </c>
      <c r="AD184" s="29">
        <v>0</v>
      </c>
      <c r="AE184" s="9">
        <v>0</v>
      </c>
      <c r="AF184" s="9">
        <v>1</v>
      </c>
      <c r="AG184" s="29">
        <v>0</v>
      </c>
      <c r="AH184" s="9">
        <v>0</v>
      </c>
      <c r="AI184" s="29">
        <v>1</v>
      </c>
      <c r="AJ184" s="20">
        <v>1999</v>
      </c>
      <c r="AK184" s="32">
        <f t="shared" si="42"/>
        <v>0.19249999999999998</v>
      </c>
      <c r="AL184" s="32">
        <v>0.28999999999999998</v>
      </c>
      <c r="AM184" s="32">
        <v>0.32500000000000001</v>
      </c>
      <c r="AN184" s="42">
        <f t="shared" si="43"/>
        <v>0.19249999999999998</v>
      </c>
      <c r="AO184" s="41">
        <v>0.67</v>
      </c>
      <c r="AP184" s="17">
        <v>0.33</v>
      </c>
      <c r="AQ184">
        <v>0</v>
      </c>
      <c r="AR184" s="39">
        <f t="shared" si="40"/>
        <v>1</v>
      </c>
      <c r="AS184">
        <v>0.38</v>
      </c>
      <c r="AT184" s="39">
        <v>0.62</v>
      </c>
      <c r="AU184">
        <v>0</v>
      </c>
      <c r="AV184" s="17">
        <v>1</v>
      </c>
      <c r="AW184">
        <f t="shared" si="44"/>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1"/>
        <v>7.1886048296851355</v>
      </c>
      <c r="H185" s="15">
        <f t="shared" si="32"/>
        <v>12.906661307159442</v>
      </c>
      <c r="I185" s="11">
        <f t="shared" si="33"/>
        <v>7.4498253756446711E-2</v>
      </c>
      <c r="J185" s="32">
        <f t="shared" si="34"/>
        <v>2.1198287176278443E-2</v>
      </c>
      <c r="K185" s="32">
        <f t="shared" si="35"/>
        <v>47.173622646221709</v>
      </c>
      <c r="L185" s="8">
        <v>0</v>
      </c>
      <c r="M185" s="9">
        <v>1</v>
      </c>
      <c r="N185" s="8">
        <v>0</v>
      </c>
      <c r="O185" s="9">
        <v>0</v>
      </c>
      <c r="P185" s="9">
        <v>1</v>
      </c>
      <c r="Q185" s="9">
        <v>0</v>
      </c>
      <c r="R185" s="9">
        <v>0</v>
      </c>
      <c r="S185" s="8">
        <v>2223</v>
      </c>
      <c r="T185" s="9">
        <v>9</v>
      </c>
      <c r="U185" s="9">
        <f t="shared" si="36"/>
        <v>2213</v>
      </c>
      <c r="V185" s="9">
        <f t="shared" si="37"/>
        <v>48</v>
      </c>
      <c r="W185" s="7">
        <v>9.8450000000000006</v>
      </c>
      <c r="X185" s="7">
        <f>BM185-W185-6</f>
        <v>24.155000000000001</v>
      </c>
      <c r="Y185" s="9">
        <v>0</v>
      </c>
      <c r="Z185" s="9">
        <v>1</v>
      </c>
      <c r="AA185" s="9">
        <v>0</v>
      </c>
      <c r="AB185" s="9">
        <v>0</v>
      </c>
      <c r="AC185" s="9">
        <v>1</v>
      </c>
      <c r="AD185" s="29">
        <v>0</v>
      </c>
      <c r="AE185" s="9">
        <v>0</v>
      </c>
      <c r="AF185" s="9">
        <v>1</v>
      </c>
      <c r="AG185" s="29">
        <v>0</v>
      </c>
      <c r="AH185" s="9">
        <v>0</v>
      </c>
      <c r="AI185" s="29">
        <v>1</v>
      </c>
      <c r="AJ185" s="20">
        <v>1999</v>
      </c>
      <c r="AK185" s="32">
        <f t="shared" si="42"/>
        <v>0.19249999999999998</v>
      </c>
      <c r="AL185" s="32">
        <v>0.28999999999999998</v>
      </c>
      <c r="AM185" s="32">
        <v>0.32500000000000001</v>
      </c>
      <c r="AN185" s="42">
        <f t="shared" si="43"/>
        <v>0.19249999999999998</v>
      </c>
      <c r="AO185" s="41">
        <v>0.67</v>
      </c>
      <c r="AP185" s="17">
        <v>0.33</v>
      </c>
      <c r="AQ185">
        <v>0</v>
      </c>
      <c r="AR185" s="39">
        <f t="shared" si="40"/>
        <v>1</v>
      </c>
      <c r="AS185">
        <v>0.38</v>
      </c>
      <c r="AT185" s="39">
        <v>0.62</v>
      </c>
      <c r="AU185">
        <v>0</v>
      </c>
      <c r="AV185" s="17">
        <v>1</v>
      </c>
      <c r="AW185">
        <f t="shared" si="44"/>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1"/>
        <v>7.2680058057259451</v>
      </c>
      <c r="H186" s="15">
        <f t="shared" si="32"/>
        <v>19.075308587752236</v>
      </c>
      <c r="I186" s="11">
        <f t="shared" si="33"/>
        <v>4.737411555185822E-2</v>
      </c>
      <c r="J186" s="32">
        <f t="shared" si="34"/>
        <v>2.1233490896269736E-2</v>
      </c>
      <c r="K186" s="32">
        <f t="shared" si="35"/>
        <v>47.09541190778377</v>
      </c>
      <c r="L186" s="8">
        <v>0</v>
      </c>
      <c r="M186" s="9">
        <v>1</v>
      </c>
      <c r="N186" s="8">
        <v>0</v>
      </c>
      <c r="O186" s="9">
        <v>0</v>
      </c>
      <c r="P186" s="9">
        <v>1</v>
      </c>
      <c r="Q186" s="9">
        <v>0</v>
      </c>
      <c r="R186" s="9">
        <v>0</v>
      </c>
      <c r="S186" s="8">
        <v>2223</v>
      </c>
      <c r="T186" s="9">
        <v>9</v>
      </c>
      <c r="U186" s="9">
        <f t="shared" si="36"/>
        <v>2213</v>
      </c>
      <c r="V186" s="9">
        <f t="shared" si="37"/>
        <v>48</v>
      </c>
      <c r="W186" s="7">
        <v>9.8450000000000006</v>
      </c>
      <c r="X186" s="7">
        <f>BM186-W186-6</f>
        <v>24.155000000000001</v>
      </c>
      <c r="Y186" s="9">
        <v>0</v>
      </c>
      <c r="Z186" s="9">
        <v>1</v>
      </c>
      <c r="AA186" s="9">
        <v>0</v>
      </c>
      <c r="AB186" s="9">
        <v>0</v>
      </c>
      <c r="AC186" s="9">
        <v>1</v>
      </c>
      <c r="AD186" s="29">
        <v>0</v>
      </c>
      <c r="AE186" s="9">
        <v>0</v>
      </c>
      <c r="AF186" s="9">
        <v>1</v>
      </c>
      <c r="AG186" s="29">
        <v>0</v>
      </c>
      <c r="AH186" s="9">
        <v>0</v>
      </c>
      <c r="AI186" s="29">
        <v>1</v>
      </c>
      <c r="AJ186" s="20">
        <v>1999</v>
      </c>
      <c r="AK186" s="32">
        <f t="shared" si="42"/>
        <v>0.19249999999999998</v>
      </c>
      <c r="AL186" s="32">
        <v>0.28999999999999998</v>
      </c>
      <c r="AM186" s="32">
        <v>0.32500000000000001</v>
      </c>
      <c r="AN186" s="42">
        <f t="shared" si="43"/>
        <v>0.19249999999999998</v>
      </c>
      <c r="AO186" s="41">
        <v>0.67</v>
      </c>
      <c r="AP186" s="17">
        <v>0.33</v>
      </c>
      <c r="AQ186">
        <v>0</v>
      </c>
      <c r="AR186" s="39">
        <f t="shared" si="40"/>
        <v>1</v>
      </c>
      <c r="AS186">
        <v>0.38</v>
      </c>
      <c r="AT186" s="39">
        <v>0.62</v>
      </c>
      <c r="AU186">
        <v>0</v>
      </c>
      <c r="AV186" s="17">
        <v>1</v>
      </c>
      <c r="AW186">
        <f t="shared" si="44"/>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1"/>
        <v>-8.2239565763109868E-2</v>
      </c>
      <c r="H187" s="15">
        <f t="shared" si="32"/>
        <v>2.6015573838537822</v>
      </c>
      <c r="I187" s="11">
        <f t="shared" si="33"/>
        <v>2.2681390927986381E-2</v>
      </c>
      <c r="J187" s="32">
        <f t="shared" si="34"/>
        <v>2.4162194761013379E-2</v>
      </c>
      <c r="K187" s="32">
        <f t="shared" si="35"/>
        <v>41.386968770466915</v>
      </c>
      <c r="L187" s="8">
        <v>0</v>
      </c>
      <c r="M187" s="9">
        <v>1</v>
      </c>
      <c r="N187" s="8">
        <v>0</v>
      </c>
      <c r="O187" s="9">
        <v>0</v>
      </c>
      <c r="P187" s="9">
        <v>1</v>
      </c>
      <c r="Q187" s="9">
        <v>0</v>
      </c>
      <c r="R187" s="9">
        <v>0</v>
      </c>
      <c r="S187" s="8">
        <v>1722</v>
      </c>
      <c r="T187" s="9">
        <v>9</v>
      </c>
      <c r="U187" s="9">
        <f t="shared" si="36"/>
        <v>1712</v>
      </c>
      <c r="V187" s="9">
        <f t="shared" si="37"/>
        <v>48</v>
      </c>
      <c r="W187" s="7">
        <v>10.525</v>
      </c>
      <c r="X187" s="7">
        <f>BM187-W187-6</f>
        <v>23.475000000000001</v>
      </c>
      <c r="Y187" s="9">
        <v>0</v>
      </c>
      <c r="Z187" s="9">
        <v>1</v>
      </c>
      <c r="AA187" s="9">
        <v>0</v>
      </c>
      <c r="AB187" s="9">
        <v>0</v>
      </c>
      <c r="AC187" s="9">
        <v>1</v>
      </c>
      <c r="AD187" s="29">
        <v>0</v>
      </c>
      <c r="AE187" s="9">
        <v>0</v>
      </c>
      <c r="AF187" s="9">
        <v>1</v>
      </c>
      <c r="AG187" s="29">
        <v>0</v>
      </c>
      <c r="AH187" s="9">
        <v>0</v>
      </c>
      <c r="AI187" s="29">
        <v>1</v>
      </c>
      <c r="AJ187" s="20">
        <v>1999</v>
      </c>
      <c r="AK187" s="32">
        <f t="shared" si="42"/>
        <v>0.12</v>
      </c>
      <c r="AL187" s="32">
        <v>0.23</v>
      </c>
      <c r="AM187" s="32">
        <v>0.53</v>
      </c>
      <c r="AN187" s="42">
        <f t="shared" si="43"/>
        <v>0.12</v>
      </c>
      <c r="AO187" s="41">
        <v>0.67</v>
      </c>
      <c r="AP187" s="17">
        <v>0.33</v>
      </c>
      <c r="AQ187">
        <v>1</v>
      </c>
      <c r="AR187" s="39">
        <f t="shared" si="40"/>
        <v>0</v>
      </c>
      <c r="AS187">
        <v>0.31</v>
      </c>
      <c r="AT187" s="39">
        <v>0.69</v>
      </c>
      <c r="AU187">
        <v>0</v>
      </c>
      <c r="AV187" s="17">
        <v>1</v>
      </c>
      <c r="AW187">
        <f t="shared" si="44"/>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1"/>
        <v>2.6704769600767868</v>
      </c>
      <c r="H188" s="15">
        <f t="shared" si="32"/>
        <v>7.6524465718996488</v>
      </c>
      <c r="I188" s="11">
        <f t="shared" si="33"/>
        <v>5.0015644271248945E-2</v>
      </c>
      <c r="J188" s="32">
        <f t="shared" si="34"/>
        <v>2.4138163874143997E-2</v>
      </c>
      <c r="K188" s="32">
        <f t="shared" si="35"/>
        <v>41.428171803538334</v>
      </c>
      <c r="L188" s="8">
        <v>0</v>
      </c>
      <c r="M188" s="9">
        <v>1</v>
      </c>
      <c r="N188" s="8">
        <v>0</v>
      </c>
      <c r="O188" s="9">
        <v>0</v>
      </c>
      <c r="P188" s="9">
        <v>1</v>
      </c>
      <c r="Q188" s="9">
        <v>0</v>
      </c>
      <c r="R188" s="9">
        <v>0</v>
      </c>
      <c r="S188" s="8">
        <v>1722</v>
      </c>
      <c r="T188" s="9">
        <v>9</v>
      </c>
      <c r="U188" s="9">
        <f t="shared" si="36"/>
        <v>1712</v>
      </c>
      <c r="V188" s="9">
        <f t="shared" si="37"/>
        <v>48</v>
      </c>
      <c r="W188" s="7">
        <v>10.525</v>
      </c>
      <c r="X188" s="7">
        <f>BM188-W188-6</f>
        <v>23.475000000000001</v>
      </c>
      <c r="Y188" s="9">
        <v>0</v>
      </c>
      <c r="Z188" s="9">
        <v>1</v>
      </c>
      <c r="AA188" s="9">
        <v>0</v>
      </c>
      <c r="AB188" s="9">
        <v>0</v>
      </c>
      <c r="AC188" s="9">
        <v>1</v>
      </c>
      <c r="AD188" s="29">
        <v>0</v>
      </c>
      <c r="AE188" s="9">
        <v>0</v>
      </c>
      <c r="AF188" s="9">
        <v>1</v>
      </c>
      <c r="AG188" s="29">
        <v>0</v>
      </c>
      <c r="AH188" s="9">
        <v>0</v>
      </c>
      <c r="AI188" s="29">
        <v>1</v>
      </c>
      <c r="AJ188" s="20">
        <v>1999</v>
      </c>
      <c r="AK188" s="32">
        <f t="shared" si="42"/>
        <v>0.12</v>
      </c>
      <c r="AL188" s="32">
        <v>0.23</v>
      </c>
      <c r="AM188" s="32">
        <v>0.53</v>
      </c>
      <c r="AN188" s="42">
        <f t="shared" si="43"/>
        <v>0.12</v>
      </c>
      <c r="AO188" s="41">
        <v>0.67</v>
      </c>
      <c r="AP188" s="17">
        <v>0.33</v>
      </c>
      <c r="AQ188">
        <v>1</v>
      </c>
      <c r="AR188" s="39">
        <f t="shared" si="40"/>
        <v>0</v>
      </c>
      <c r="AS188">
        <v>0.31</v>
      </c>
      <c r="AT188" s="39">
        <v>0.69</v>
      </c>
      <c r="AU188">
        <v>0</v>
      </c>
      <c r="AV188" s="17">
        <v>1</v>
      </c>
      <c r="AW188">
        <f t="shared" si="44"/>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1"/>
        <v>2.5645626425041494</v>
      </c>
      <c r="H189" s="15">
        <f t="shared" si="32"/>
        <v>7.7215638002421407</v>
      </c>
      <c r="I189" s="11">
        <f t="shared" si="33"/>
        <v>4.8150269289390507E-2</v>
      </c>
      <c r="J189" s="32">
        <f t="shared" si="34"/>
        <v>2.4140379359801695E-2</v>
      </c>
      <c r="K189" s="32">
        <f t="shared" si="35"/>
        <v>41.424369729051953</v>
      </c>
      <c r="L189" s="8">
        <v>0</v>
      </c>
      <c r="M189" s="9">
        <v>1</v>
      </c>
      <c r="N189" s="8">
        <v>0</v>
      </c>
      <c r="O189" s="9">
        <v>0</v>
      </c>
      <c r="P189" s="9">
        <v>1</v>
      </c>
      <c r="Q189" s="9">
        <v>0</v>
      </c>
      <c r="R189" s="9">
        <v>0</v>
      </c>
      <c r="S189" s="8">
        <v>1722</v>
      </c>
      <c r="T189" s="9">
        <v>9</v>
      </c>
      <c r="U189" s="9">
        <f t="shared" si="36"/>
        <v>1712</v>
      </c>
      <c r="V189" s="9">
        <f t="shared" si="37"/>
        <v>48</v>
      </c>
      <c r="W189" s="7">
        <v>10.525</v>
      </c>
      <c r="X189" s="7">
        <f>BM189-W189-6</f>
        <v>23.475000000000001</v>
      </c>
      <c r="Y189" s="9">
        <v>0</v>
      </c>
      <c r="Z189" s="9">
        <v>1</v>
      </c>
      <c r="AA189" s="9">
        <v>0</v>
      </c>
      <c r="AB189" s="9">
        <v>0</v>
      </c>
      <c r="AC189" s="9">
        <v>1</v>
      </c>
      <c r="AD189" s="29">
        <v>0</v>
      </c>
      <c r="AE189" s="9">
        <v>0</v>
      </c>
      <c r="AF189" s="9">
        <v>1</v>
      </c>
      <c r="AG189" s="29">
        <v>0</v>
      </c>
      <c r="AH189" s="9">
        <v>0</v>
      </c>
      <c r="AI189" s="29">
        <v>1</v>
      </c>
      <c r="AJ189" s="20">
        <v>1999</v>
      </c>
      <c r="AK189" s="32">
        <f t="shared" si="42"/>
        <v>0.12</v>
      </c>
      <c r="AL189" s="32">
        <v>0.23</v>
      </c>
      <c r="AM189" s="32">
        <v>0.53</v>
      </c>
      <c r="AN189" s="42">
        <f t="shared" si="43"/>
        <v>0.12</v>
      </c>
      <c r="AO189" s="41">
        <v>0.67</v>
      </c>
      <c r="AP189" s="17">
        <v>0.33</v>
      </c>
      <c r="AQ189">
        <v>1</v>
      </c>
      <c r="AR189" s="39">
        <f t="shared" si="40"/>
        <v>0</v>
      </c>
      <c r="AS189">
        <v>0.31</v>
      </c>
      <c r="AT189" s="39">
        <v>0.69</v>
      </c>
      <c r="AU189">
        <v>0</v>
      </c>
      <c r="AV189" s="17">
        <v>1</v>
      </c>
      <c r="AW189">
        <f t="shared" si="44"/>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1"/>
        <v>9.9538642141452947</v>
      </c>
      <c r="H190" s="15">
        <f t="shared" si="32"/>
        <v>16.942670099255984</v>
      </c>
      <c r="I190" s="11">
        <f t="shared" si="33"/>
        <v>9.2612782480826175E-2</v>
      </c>
      <c r="J190" s="32">
        <f t="shared" si="34"/>
        <v>2.4064541241507774E-2</v>
      </c>
      <c r="K190" s="32">
        <f t="shared" si="35"/>
        <v>41.554916420976596</v>
      </c>
      <c r="L190" s="8">
        <v>0</v>
      </c>
      <c r="M190" s="9">
        <v>1</v>
      </c>
      <c r="N190" s="8">
        <v>0</v>
      </c>
      <c r="O190" s="9">
        <v>0</v>
      </c>
      <c r="P190" s="9">
        <v>1</v>
      </c>
      <c r="Q190" s="9">
        <v>0</v>
      </c>
      <c r="R190" s="9">
        <v>0</v>
      </c>
      <c r="S190" s="8">
        <v>1722</v>
      </c>
      <c r="T190" s="9">
        <v>9</v>
      </c>
      <c r="U190" s="9">
        <f t="shared" si="36"/>
        <v>1712</v>
      </c>
      <c r="V190" s="9">
        <f t="shared" si="37"/>
        <v>48</v>
      </c>
      <c r="W190" s="7">
        <v>10.53</v>
      </c>
      <c r="X190" s="7">
        <f>BM190-W190-6</f>
        <v>23.47</v>
      </c>
      <c r="Y190" s="9">
        <v>0</v>
      </c>
      <c r="Z190" s="9">
        <v>1</v>
      </c>
      <c r="AA190" s="9">
        <v>0</v>
      </c>
      <c r="AB190" s="9">
        <v>0</v>
      </c>
      <c r="AC190" s="9">
        <v>1</v>
      </c>
      <c r="AD190" s="29">
        <v>0</v>
      </c>
      <c r="AE190" s="9">
        <v>0</v>
      </c>
      <c r="AF190" s="9">
        <v>1</v>
      </c>
      <c r="AG190" s="29">
        <v>0</v>
      </c>
      <c r="AH190" s="9">
        <v>0</v>
      </c>
      <c r="AI190" s="29">
        <v>1</v>
      </c>
      <c r="AJ190" s="20">
        <v>1999</v>
      </c>
      <c r="AK190" s="32">
        <f t="shared" si="42"/>
        <v>0.12</v>
      </c>
      <c r="AL190" s="32">
        <v>0.23</v>
      </c>
      <c r="AM190" s="32">
        <v>0.53</v>
      </c>
      <c r="AN190" s="42">
        <f t="shared" si="43"/>
        <v>0.12</v>
      </c>
      <c r="AO190" s="41">
        <v>0.67</v>
      </c>
      <c r="AP190" s="17">
        <v>0.33</v>
      </c>
      <c r="AQ190">
        <v>1</v>
      </c>
      <c r="AR190" s="39">
        <f t="shared" si="40"/>
        <v>0</v>
      </c>
      <c r="AS190">
        <v>0.31</v>
      </c>
      <c r="AT190" s="39">
        <v>0.69</v>
      </c>
      <c r="AU190">
        <v>0</v>
      </c>
      <c r="AV190" s="17">
        <v>1</v>
      </c>
      <c r="AW190">
        <f t="shared" si="44"/>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1"/>
        <v>2.2282542364421101</v>
      </c>
      <c r="H191" s="15">
        <f t="shared" si="32"/>
        <v>3.74147730606271</v>
      </c>
      <c r="I191" s="11">
        <f t="shared" si="33"/>
        <v>7.0553445889669331E-2</v>
      </c>
      <c r="J191" s="32">
        <f t="shared" si="34"/>
        <v>1.7884070866724437E-2</v>
      </c>
      <c r="K191" s="32">
        <f t="shared" si="35"/>
        <v>55.915680912483175</v>
      </c>
      <c r="L191" s="8">
        <v>0</v>
      </c>
      <c r="M191" s="9">
        <v>1</v>
      </c>
      <c r="N191" s="8">
        <v>0</v>
      </c>
      <c r="O191" s="9">
        <v>0</v>
      </c>
      <c r="P191" s="9">
        <v>1</v>
      </c>
      <c r="Q191" s="9">
        <v>0</v>
      </c>
      <c r="R191" s="9">
        <v>0</v>
      </c>
      <c r="S191" s="8">
        <v>3124</v>
      </c>
      <c r="T191" s="9">
        <v>12</v>
      </c>
      <c r="U191" s="9">
        <f t="shared" si="36"/>
        <v>3111</v>
      </c>
      <c r="V191" s="9">
        <f t="shared" si="37"/>
        <v>48</v>
      </c>
      <c r="W191" s="7">
        <v>9.8249999999999993</v>
      </c>
      <c r="X191" s="7">
        <f>BM191-W191-6</f>
        <v>24.175000000000001</v>
      </c>
      <c r="Y191" s="9">
        <v>0</v>
      </c>
      <c r="Z191" s="9">
        <v>1</v>
      </c>
      <c r="AA191" s="9">
        <v>0</v>
      </c>
      <c r="AB191" s="9">
        <v>0</v>
      </c>
      <c r="AC191" s="9">
        <v>1</v>
      </c>
      <c r="AD191" s="29">
        <v>0</v>
      </c>
      <c r="AE191" s="9">
        <v>0</v>
      </c>
      <c r="AF191" s="9">
        <v>1</v>
      </c>
      <c r="AG191" s="29">
        <v>0</v>
      </c>
      <c r="AH191" s="9">
        <v>0</v>
      </c>
      <c r="AI191" s="29">
        <v>1</v>
      </c>
      <c r="AJ191" s="20">
        <v>1992</v>
      </c>
      <c r="AK191" s="32">
        <f t="shared" si="42"/>
        <v>0.26250000000000001</v>
      </c>
      <c r="AL191" s="32">
        <v>0.25</v>
      </c>
      <c r="AM191" s="32">
        <v>0.22500000000000001</v>
      </c>
      <c r="AN191" s="42">
        <f t="shared" si="43"/>
        <v>0.26250000000000001</v>
      </c>
      <c r="AO191" s="41">
        <v>0.67</v>
      </c>
      <c r="AP191" s="17">
        <v>0.33</v>
      </c>
      <c r="AQ191">
        <v>0</v>
      </c>
      <c r="AR191" s="39">
        <f t="shared" si="40"/>
        <v>1</v>
      </c>
      <c r="AS191">
        <v>0.38</v>
      </c>
      <c r="AT191" s="39">
        <v>0.62</v>
      </c>
      <c r="AU191">
        <v>0</v>
      </c>
      <c r="AV191" s="17">
        <v>1</v>
      </c>
      <c r="AW191">
        <f t="shared" si="44"/>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1"/>
        <v>1.738106164073443</v>
      </c>
      <c r="H192" s="15">
        <f t="shared" si="32"/>
        <v>5.2383039738186552</v>
      </c>
      <c r="I192" s="11">
        <f t="shared" si="33"/>
        <v>3.5711845812159082E-2</v>
      </c>
      <c r="J192" s="32">
        <f t="shared" si="34"/>
        <v>1.791731306259553E-2</v>
      </c>
      <c r="K192" s="32">
        <f t="shared" si="35"/>
        <v>55.811939910098239</v>
      </c>
      <c r="L192" s="8">
        <v>0</v>
      </c>
      <c r="M192" s="9">
        <v>1</v>
      </c>
      <c r="N192" s="8">
        <v>0</v>
      </c>
      <c r="O192" s="9">
        <v>0</v>
      </c>
      <c r="P192" s="9">
        <v>1</v>
      </c>
      <c r="Q192" s="9">
        <v>0</v>
      </c>
      <c r="R192" s="9">
        <v>0</v>
      </c>
      <c r="S192" s="8">
        <v>3124</v>
      </c>
      <c r="T192" s="9">
        <v>12</v>
      </c>
      <c r="U192" s="9">
        <f t="shared" si="36"/>
        <v>3111</v>
      </c>
      <c r="V192" s="9">
        <f t="shared" si="37"/>
        <v>48</v>
      </c>
      <c r="W192" s="7">
        <v>9.8249999999999993</v>
      </c>
      <c r="X192" s="7">
        <f>BM192-W192-6</f>
        <v>24.175000000000001</v>
      </c>
      <c r="Y192" s="9">
        <v>0</v>
      </c>
      <c r="Z192" s="9">
        <v>1</v>
      </c>
      <c r="AA192" s="9">
        <v>0</v>
      </c>
      <c r="AB192" s="9">
        <v>0</v>
      </c>
      <c r="AC192" s="9">
        <v>1</v>
      </c>
      <c r="AD192" s="29">
        <v>0</v>
      </c>
      <c r="AE192" s="9">
        <v>0</v>
      </c>
      <c r="AF192" s="9">
        <v>1</v>
      </c>
      <c r="AG192" s="29">
        <v>0</v>
      </c>
      <c r="AH192" s="9">
        <v>0</v>
      </c>
      <c r="AI192" s="29">
        <v>1</v>
      </c>
      <c r="AJ192" s="20">
        <v>1992</v>
      </c>
      <c r="AK192" s="32">
        <f t="shared" si="42"/>
        <v>0.26250000000000001</v>
      </c>
      <c r="AL192" s="32">
        <v>0.25</v>
      </c>
      <c r="AM192" s="32">
        <v>0.22500000000000001</v>
      </c>
      <c r="AN192" s="42">
        <f t="shared" si="43"/>
        <v>0.26250000000000001</v>
      </c>
      <c r="AO192" s="41">
        <v>0.67</v>
      </c>
      <c r="AP192" s="17">
        <v>0.33</v>
      </c>
      <c r="AQ192">
        <v>0</v>
      </c>
      <c r="AR192" s="39">
        <f t="shared" si="40"/>
        <v>1</v>
      </c>
      <c r="AS192">
        <v>0.38</v>
      </c>
      <c r="AT192" s="39">
        <v>0.62</v>
      </c>
      <c r="AU192">
        <v>0</v>
      </c>
      <c r="AV192" s="17">
        <v>1</v>
      </c>
      <c r="AW192">
        <f t="shared" si="44"/>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1"/>
        <v>4.0308253127686804</v>
      </c>
      <c r="H193" s="15">
        <f t="shared" si="32"/>
        <v>8.3409264462182016</v>
      </c>
      <c r="I193" s="11">
        <f t="shared" si="33"/>
        <v>5.1394825199539494E-2</v>
      </c>
      <c r="J193" s="32">
        <f t="shared" si="34"/>
        <v>1.7905054891282038E-2</v>
      </c>
      <c r="K193" s="32">
        <f t="shared" si="35"/>
        <v>55.850149919780449</v>
      </c>
      <c r="L193" s="8">
        <v>0</v>
      </c>
      <c r="M193" s="9">
        <v>1</v>
      </c>
      <c r="N193" s="8">
        <v>0</v>
      </c>
      <c r="O193" s="9">
        <v>0</v>
      </c>
      <c r="P193" s="9">
        <v>1</v>
      </c>
      <c r="Q193" s="9">
        <v>0</v>
      </c>
      <c r="R193" s="9">
        <v>0</v>
      </c>
      <c r="S193" s="8">
        <v>3124</v>
      </c>
      <c r="T193" s="9">
        <v>12</v>
      </c>
      <c r="U193" s="9">
        <f t="shared" si="36"/>
        <v>3111</v>
      </c>
      <c r="V193" s="9">
        <f t="shared" si="37"/>
        <v>48</v>
      </c>
      <c r="W193" s="7">
        <v>9.8249999999999993</v>
      </c>
      <c r="X193" s="7">
        <f>BM193-W193-6</f>
        <v>24.175000000000001</v>
      </c>
      <c r="Y193" s="9">
        <v>0</v>
      </c>
      <c r="Z193" s="9">
        <v>1</v>
      </c>
      <c r="AA193" s="9">
        <v>0</v>
      </c>
      <c r="AB193" s="9">
        <v>0</v>
      </c>
      <c r="AC193" s="9">
        <v>1</v>
      </c>
      <c r="AD193" s="29">
        <v>0</v>
      </c>
      <c r="AE193" s="9">
        <v>0</v>
      </c>
      <c r="AF193" s="9">
        <v>1</v>
      </c>
      <c r="AG193" s="29">
        <v>0</v>
      </c>
      <c r="AH193" s="9">
        <v>0</v>
      </c>
      <c r="AI193" s="29">
        <v>1</v>
      </c>
      <c r="AJ193" s="20">
        <v>1992</v>
      </c>
      <c r="AK193" s="32">
        <f t="shared" si="42"/>
        <v>0.26250000000000001</v>
      </c>
      <c r="AL193" s="32">
        <v>0.25</v>
      </c>
      <c r="AM193" s="32">
        <v>0.22500000000000001</v>
      </c>
      <c r="AN193" s="42">
        <f t="shared" si="43"/>
        <v>0.26250000000000001</v>
      </c>
      <c r="AO193" s="41">
        <v>0.67</v>
      </c>
      <c r="AP193" s="17">
        <v>0.33</v>
      </c>
      <c r="AQ193">
        <v>0</v>
      </c>
      <c r="AR193" s="39">
        <f t="shared" si="40"/>
        <v>1</v>
      </c>
      <c r="AS193">
        <v>0.38</v>
      </c>
      <c r="AT193" s="39">
        <v>0.62</v>
      </c>
      <c r="AU193">
        <v>0</v>
      </c>
      <c r="AV193" s="17">
        <v>1</v>
      </c>
      <c r="AW193">
        <f t="shared" si="44"/>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5">D194-E194</f>
        <v>4.260343090439191</v>
      </c>
      <c r="H194" s="15">
        <f t="shared" ref="H194:H257" si="46">D194+E194</f>
        <v>13.737488016359608</v>
      </c>
      <c r="I194" s="11">
        <f t="shared" ref="I194:I257" si="47">IFERROR(F194/SQRT(F194^2+U194), "X")</f>
        <v>3.4028363047664545E-2</v>
      </c>
      <c r="J194" s="32">
        <f t="shared" ref="J194:J257" si="48">IFERROR(SQRT((1-I194^2)/U194), "X")</f>
        <v>1.791836617872964E-2</v>
      </c>
      <c r="K194" s="32">
        <f t="shared" ref="K194:K257" si="49">IFERROR(1/J194, "X")</f>
        <v>55.808659674957994</v>
      </c>
      <c r="L194" s="8">
        <v>0</v>
      </c>
      <c r="M194" s="9">
        <v>1</v>
      </c>
      <c r="N194" s="8">
        <v>0</v>
      </c>
      <c r="O194" s="9">
        <v>0</v>
      </c>
      <c r="P194" s="9">
        <v>1</v>
      </c>
      <c r="Q194" s="9">
        <v>0</v>
      </c>
      <c r="R194" s="9">
        <v>0</v>
      </c>
      <c r="S194" s="8">
        <v>3124</v>
      </c>
      <c r="T194" s="9">
        <v>12</v>
      </c>
      <c r="U194" s="9">
        <f t="shared" ref="U194:U257" si="50">S194-T194-1</f>
        <v>3111</v>
      </c>
      <c r="V194" s="9">
        <f t="shared" ref="V194:V257" si="51">COUNTIF(B:B,B194)</f>
        <v>48</v>
      </c>
      <c r="W194" s="7">
        <v>9.8249999999999993</v>
      </c>
      <c r="X194" s="7">
        <f>BM194-W194-6</f>
        <v>24.175000000000001</v>
      </c>
      <c r="Y194" s="9">
        <v>0</v>
      </c>
      <c r="Z194" s="9">
        <v>1</v>
      </c>
      <c r="AA194" s="9">
        <v>0</v>
      </c>
      <c r="AB194" s="9">
        <v>0</v>
      </c>
      <c r="AC194" s="9">
        <v>1</v>
      </c>
      <c r="AD194" s="29">
        <v>0</v>
      </c>
      <c r="AE194" s="9">
        <v>0</v>
      </c>
      <c r="AF194" s="9">
        <v>1</v>
      </c>
      <c r="AG194" s="29">
        <v>0</v>
      </c>
      <c r="AH194" s="9">
        <v>0</v>
      </c>
      <c r="AI194" s="29">
        <v>1</v>
      </c>
      <c r="AJ194" s="20">
        <v>1992</v>
      </c>
      <c r="AK194" s="32">
        <f t="shared" si="42"/>
        <v>0.26250000000000001</v>
      </c>
      <c r="AL194" s="32">
        <v>0.25</v>
      </c>
      <c r="AM194" s="32">
        <v>0.22500000000000001</v>
      </c>
      <c r="AN194" s="42">
        <f t="shared" si="43"/>
        <v>0.26250000000000001</v>
      </c>
      <c r="AO194" s="41">
        <v>0.67</v>
      </c>
      <c r="AP194" s="17">
        <v>0.33</v>
      </c>
      <c r="AQ194">
        <v>0</v>
      </c>
      <c r="AR194" s="39">
        <f t="shared" si="40"/>
        <v>1</v>
      </c>
      <c r="AS194">
        <v>0.38</v>
      </c>
      <c r="AT194" s="39">
        <v>0.62</v>
      </c>
      <c r="AU194">
        <v>0</v>
      </c>
      <c r="AV194" s="17">
        <v>1</v>
      </c>
      <c r="AW194">
        <f t="shared" si="44"/>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5"/>
        <v>2.3695899348565215</v>
      </c>
      <c r="H195" s="15">
        <f t="shared" si="46"/>
        <v>3.8583041412541625</v>
      </c>
      <c r="I195" s="11">
        <f t="shared" si="47"/>
        <v>7.4697691133918775E-2</v>
      </c>
      <c r="J195" s="32">
        <f t="shared" si="48"/>
        <v>1.7855716975458659E-2</v>
      </c>
      <c r="K195" s="32">
        <f t="shared" si="49"/>
        <v>56.004471922041823</v>
      </c>
      <c r="L195" s="8">
        <v>0</v>
      </c>
      <c r="M195" s="9">
        <v>1</v>
      </c>
      <c r="N195" s="8">
        <v>0</v>
      </c>
      <c r="O195" s="9">
        <v>0</v>
      </c>
      <c r="P195" s="9">
        <v>1</v>
      </c>
      <c r="Q195" s="9">
        <v>0</v>
      </c>
      <c r="R195" s="9">
        <v>0</v>
      </c>
      <c r="S195" s="8">
        <v>3132</v>
      </c>
      <c r="T195" s="9">
        <v>12</v>
      </c>
      <c r="U195" s="9">
        <f t="shared" si="50"/>
        <v>3119</v>
      </c>
      <c r="V195" s="9">
        <f t="shared" si="51"/>
        <v>48</v>
      </c>
      <c r="W195" s="7">
        <v>9.8249999999999993</v>
      </c>
      <c r="X195" s="7">
        <f>BM195-W195-6</f>
        <v>24.175000000000001</v>
      </c>
      <c r="Y195" s="9">
        <v>0</v>
      </c>
      <c r="Z195" s="9">
        <v>1</v>
      </c>
      <c r="AA195" s="9">
        <v>0</v>
      </c>
      <c r="AB195" s="9">
        <v>0</v>
      </c>
      <c r="AC195" s="9">
        <v>1</v>
      </c>
      <c r="AD195" s="29">
        <v>0</v>
      </c>
      <c r="AE195" s="9">
        <v>0</v>
      </c>
      <c r="AF195" s="9">
        <v>1</v>
      </c>
      <c r="AG195" s="29">
        <v>0</v>
      </c>
      <c r="AH195" s="9">
        <v>0</v>
      </c>
      <c r="AI195" s="29">
        <v>1</v>
      </c>
      <c r="AJ195" s="20">
        <v>1992</v>
      </c>
      <c r="AK195" s="32">
        <f t="shared" si="42"/>
        <v>0.26250000000000001</v>
      </c>
      <c r="AL195" s="32">
        <v>0.25</v>
      </c>
      <c r="AM195" s="32">
        <v>0.22500000000000001</v>
      </c>
      <c r="AN195" s="42">
        <f t="shared" si="43"/>
        <v>0.26250000000000001</v>
      </c>
      <c r="AO195" s="41">
        <v>0.67</v>
      </c>
      <c r="AP195" s="17">
        <v>0.33</v>
      </c>
      <c r="AQ195">
        <v>0</v>
      </c>
      <c r="AR195" s="39">
        <f t="shared" si="40"/>
        <v>1</v>
      </c>
      <c r="AS195">
        <v>0.38</v>
      </c>
      <c r="AT195" s="39">
        <v>0.62</v>
      </c>
      <c r="AU195">
        <v>0</v>
      </c>
      <c r="AV195" s="17">
        <v>1</v>
      </c>
      <c r="AW195">
        <f t="shared" si="44"/>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5"/>
        <v>1.6955818355132708</v>
      </c>
      <c r="H196" s="15">
        <f t="shared" si="46"/>
        <v>5.1453576875584268</v>
      </c>
      <c r="I196" s="11">
        <f t="shared" si="47"/>
        <v>3.5484900066737643E-2</v>
      </c>
      <c r="J196" s="32">
        <f t="shared" si="48"/>
        <v>1.7894464780694425E-2</v>
      </c>
      <c r="K196" s="32">
        <f t="shared" si="49"/>
        <v>55.883202557634327</v>
      </c>
      <c r="L196" s="8">
        <v>0</v>
      </c>
      <c r="M196" s="9">
        <v>1</v>
      </c>
      <c r="N196" s="8">
        <v>0</v>
      </c>
      <c r="O196" s="9">
        <v>0</v>
      </c>
      <c r="P196" s="9">
        <v>1</v>
      </c>
      <c r="Q196" s="9">
        <v>0</v>
      </c>
      <c r="R196" s="9">
        <v>0</v>
      </c>
      <c r="S196" s="8">
        <v>3132</v>
      </c>
      <c r="T196" s="9">
        <v>12</v>
      </c>
      <c r="U196" s="9">
        <f t="shared" si="50"/>
        <v>3119</v>
      </c>
      <c r="V196" s="9">
        <f t="shared" si="51"/>
        <v>48</v>
      </c>
      <c r="W196" s="7">
        <v>9.8249999999999993</v>
      </c>
      <c r="X196" s="7">
        <f>BM196-W196-6</f>
        <v>24.175000000000001</v>
      </c>
      <c r="Y196" s="9">
        <v>0</v>
      </c>
      <c r="Z196" s="9">
        <v>1</v>
      </c>
      <c r="AA196" s="9">
        <v>0</v>
      </c>
      <c r="AB196" s="9">
        <v>0</v>
      </c>
      <c r="AC196" s="9">
        <v>1</v>
      </c>
      <c r="AD196" s="29">
        <v>0</v>
      </c>
      <c r="AE196" s="9">
        <v>0</v>
      </c>
      <c r="AF196" s="9">
        <v>1</v>
      </c>
      <c r="AG196" s="29">
        <v>0</v>
      </c>
      <c r="AH196" s="9">
        <v>0</v>
      </c>
      <c r="AI196" s="29">
        <v>1</v>
      </c>
      <c r="AJ196" s="20">
        <v>1992</v>
      </c>
      <c r="AK196" s="32">
        <f t="shared" si="42"/>
        <v>0.26250000000000001</v>
      </c>
      <c r="AL196" s="32">
        <v>0.25</v>
      </c>
      <c r="AM196" s="32">
        <v>0.22500000000000001</v>
      </c>
      <c r="AN196" s="42">
        <f t="shared" si="43"/>
        <v>0.26250000000000001</v>
      </c>
      <c r="AO196" s="41">
        <v>0.67</v>
      </c>
      <c r="AP196" s="17">
        <v>0.33</v>
      </c>
      <c r="AQ196">
        <v>0</v>
      </c>
      <c r="AR196" s="39">
        <f t="shared" si="40"/>
        <v>1</v>
      </c>
      <c r="AS196">
        <v>0.38</v>
      </c>
      <c r="AT196" s="39">
        <v>0.62</v>
      </c>
      <c r="AU196">
        <v>0</v>
      </c>
      <c r="AV196" s="17">
        <v>1</v>
      </c>
      <c r="AW196">
        <f t="shared" si="44"/>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5"/>
        <v>4.008768103439845</v>
      </c>
      <c r="H197" s="15">
        <f t="shared" si="46"/>
        <v>8.2685121983286223</v>
      </c>
      <c r="I197" s="11">
        <f t="shared" si="47"/>
        <v>5.1538694377144645E-2</v>
      </c>
      <c r="J197" s="32">
        <f t="shared" si="48"/>
        <v>1.7881944831030339E-2</v>
      </c>
      <c r="K197" s="32">
        <f t="shared" si="49"/>
        <v>55.922328888114627</v>
      </c>
      <c r="L197" s="8">
        <v>0</v>
      </c>
      <c r="M197" s="9">
        <v>1</v>
      </c>
      <c r="N197" s="8">
        <v>0</v>
      </c>
      <c r="O197" s="9">
        <v>0</v>
      </c>
      <c r="P197" s="9">
        <v>1</v>
      </c>
      <c r="Q197" s="9">
        <v>0</v>
      </c>
      <c r="R197" s="9">
        <v>0</v>
      </c>
      <c r="S197" s="8">
        <v>3132</v>
      </c>
      <c r="T197" s="9">
        <v>12</v>
      </c>
      <c r="U197" s="9">
        <f t="shared" si="50"/>
        <v>3119</v>
      </c>
      <c r="V197" s="9">
        <f t="shared" si="51"/>
        <v>48</v>
      </c>
      <c r="W197" s="7">
        <v>9.8249999999999993</v>
      </c>
      <c r="X197" s="7">
        <f>BM197-W197-6</f>
        <v>24.175000000000001</v>
      </c>
      <c r="Y197" s="9">
        <v>0</v>
      </c>
      <c r="Z197" s="9">
        <v>1</v>
      </c>
      <c r="AA197" s="9">
        <v>0</v>
      </c>
      <c r="AB197" s="9">
        <v>0</v>
      </c>
      <c r="AC197" s="9">
        <v>1</v>
      </c>
      <c r="AD197" s="29">
        <v>0</v>
      </c>
      <c r="AE197" s="9">
        <v>0</v>
      </c>
      <c r="AF197" s="9">
        <v>1</v>
      </c>
      <c r="AG197" s="29">
        <v>0</v>
      </c>
      <c r="AH197" s="9">
        <v>0</v>
      </c>
      <c r="AI197" s="29">
        <v>1</v>
      </c>
      <c r="AJ197" s="20">
        <v>1992</v>
      </c>
      <c r="AK197" s="32">
        <f t="shared" si="42"/>
        <v>0.26250000000000001</v>
      </c>
      <c r="AL197" s="32">
        <v>0.25</v>
      </c>
      <c r="AM197" s="32">
        <v>0.22500000000000001</v>
      </c>
      <c r="AN197" s="42">
        <f t="shared" si="43"/>
        <v>0.26250000000000001</v>
      </c>
      <c r="AO197" s="41">
        <v>0.67</v>
      </c>
      <c r="AP197" s="17">
        <v>0.33</v>
      </c>
      <c r="AQ197">
        <v>0</v>
      </c>
      <c r="AR197" s="39">
        <f t="shared" si="40"/>
        <v>1</v>
      </c>
      <c r="AS197">
        <v>0.38</v>
      </c>
      <c r="AT197" s="39">
        <v>0.62</v>
      </c>
      <c r="AU197">
        <v>0</v>
      </c>
      <c r="AV197" s="17">
        <v>1</v>
      </c>
      <c r="AW197">
        <f t="shared" si="44"/>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5"/>
        <v>4.4410900971478462</v>
      </c>
      <c r="H198" s="15">
        <f t="shared" si="46"/>
        <v>13.815954718988745</v>
      </c>
      <c r="I198" s="11">
        <f t="shared" si="47"/>
        <v>3.4849288002603777E-2</v>
      </c>
      <c r="J198" s="32">
        <f t="shared" si="48"/>
        <v>1.7894865268840904E-2</v>
      </c>
      <c r="K198" s="32">
        <f t="shared" si="49"/>
        <v>55.881951888245347</v>
      </c>
      <c r="L198" s="8">
        <v>0</v>
      </c>
      <c r="M198" s="9">
        <v>1</v>
      </c>
      <c r="N198" s="8">
        <v>0</v>
      </c>
      <c r="O198" s="9">
        <v>0</v>
      </c>
      <c r="P198" s="9">
        <v>1</v>
      </c>
      <c r="Q198" s="9">
        <v>0</v>
      </c>
      <c r="R198" s="9">
        <v>0</v>
      </c>
      <c r="S198" s="8">
        <v>3132</v>
      </c>
      <c r="T198" s="9">
        <v>12</v>
      </c>
      <c r="U198" s="9">
        <f t="shared" si="50"/>
        <v>3119</v>
      </c>
      <c r="V198" s="9">
        <f t="shared" si="51"/>
        <v>48</v>
      </c>
      <c r="W198" s="7">
        <v>9.8249999999999993</v>
      </c>
      <c r="X198" s="7">
        <f>BM198-W198-6</f>
        <v>24.175000000000001</v>
      </c>
      <c r="Y198" s="9">
        <v>0</v>
      </c>
      <c r="Z198" s="9">
        <v>1</v>
      </c>
      <c r="AA198" s="9">
        <v>0</v>
      </c>
      <c r="AB198" s="9">
        <v>0</v>
      </c>
      <c r="AC198" s="9">
        <v>1</v>
      </c>
      <c r="AD198" s="29">
        <v>0</v>
      </c>
      <c r="AE198" s="9">
        <v>0</v>
      </c>
      <c r="AF198" s="9">
        <v>1</v>
      </c>
      <c r="AG198" s="29">
        <v>0</v>
      </c>
      <c r="AH198" s="9">
        <v>0</v>
      </c>
      <c r="AI198" s="29">
        <v>1</v>
      </c>
      <c r="AJ198" s="20">
        <v>1992</v>
      </c>
      <c r="AK198" s="32">
        <f t="shared" si="42"/>
        <v>0.26250000000000001</v>
      </c>
      <c r="AL198" s="32">
        <v>0.25</v>
      </c>
      <c r="AM198" s="32">
        <v>0.22500000000000001</v>
      </c>
      <c r="AN198" s="42">
        <f t="shared" si="43"/>
        <v>0.26250000000000001</v>
      </c>
      <c r="AO198" s="41">
        <v>0.67</v>
      </c>
      <c r="AP198" s="17">
        <v>0.33</v>
      </c>
      <c r="AQ198">
        <v>0</v>
      </c>
      <c r="AR198" s="39">
        <f t="shared" si="40"/>
        <v>1</v>
      </c>
      <c r="AS198">
        <v>0.38</v>
      </c>
      <c r="AT198" s="39">
        <v>0.62</v>
      </c>
      <c r="AU198">
        <v>0</v>
      </c>
      <c r="AV198" s="17">
        <v>1</v>
      </c>
      <c r="AW198">
        <f t="shared" si="44"/>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5"/>
        <v>-0.54036185031753581</v>
      </c>
      <c r="H199" s="15">
        <f t="shared" si="46"/>
        <v>1.1030558322614872</v>
      </c>
      <c r="I199" s="11">
        <f t="shared" si="47"/>
        <v>5.9656090559616357E-3</v>
      </c>
      <c r="J199" s="32">
        <f t="shared" si="48"/>
        <v>1.742330240684439E-2</v>
      </c>
      <c r="K199" s="32">
        <f t="shared" si="49"/>
        <v>57.394400708281935</v>
      </c>
      <c r="L199" s="8">
        <v>0</v>
      </c>
      <c r="M199" s="9">
        <v>1</v>
      </c>
      <c r="N199" s="8">
        <v>0</v>
      </c>
      <c r="O199" s="9">
        <v>0</v>
      </c>
      <c r="P199" s="9">
        <v>1</v>
      </c>
      <c r="Q199" s="9">
        <v>0</v>
      </c>
      <c r="R199" s="9">
        <v>0</v>
      </c>
      <c r="S199" s="8">
        <v>3307</v>
      </c>
      <c r="T199" s="9">
        <v>12</v>
      </c>
      <c r="U199" s="9">
        <f t="shared" si="50"/>
        <v>3294</v>
      </c>
      <c r="V199" s="9">
        <f t="shared" si="51"/>
        <v>48</v>
      </c>
      <c r="W199" s="7">
        <v>10.52</v>
      </c>
      <c r="X199" s="7">
        <f>BM199-W199-6</f>
        <v>23.48</v>
      </c>
      <c r="Y199" s="9">
        <v>0</v>
      </c>
      <c r="Z199" s="9">
        <v>1</v>
      </c>
      <c r="AA199" s="9">
        <v>0</v>
      </c>
      <c r="AB199" s="9">
        <v>0</v>
      </c>
      <c r="AC199" s="9">
        <v>1</v>
      </c>
      <c r="AD199" s="29">
        <v>0</v>
      </c>
      <c r="AE199" s="9">
        <v>0</v>
      </c>
      <c r="AF199" s="9">
        <v>1</v>
      </c>
      <c r="AG199" s="29">
        <v>0</v>
      </c>
      <c r="AH199" s="9">
        <v>0</v>
      </c>
      <c r="AI199" s="29">
        <v>1</v>
      </c>
      <c r="AJ199" s="20">
        <v>1992</v>
      </c>
      <c r="AK199" s="32">
        <f t="shared" si="42"/>
        <v>0.17</v>
      </c>
      <c r="AL199" s="32">
        <v>0.2</v>
      </c>
      <c r="AM199" s="32">
        <v>0.46</v>
      </c>
      <c r="AN199" s="42">
        <f t="shared" si="43"/>
        <v>0.17</v>
      </c>
      <c r="AO199" s="41">
        <v>0.67</v>
      </c>
      <c r="AP199" s="17">
        <v>0.33</v>
      </c>
      <c r="AQ199">
        <v>1</v>
      </c>
      <c r="AR199" s="39">
        <f t="shared" si="40"/>
        <v>0</v>
      </c>
      <c r="AS199">
        <v>0.31</v>
      </c>
      <c r="AT199" s="39">
        <v>0.69</v>
      </c>
      <c r="AU199">
        <v>0</v>
      </c>
      <c r="AV199" s="17">
        <v>1</v>
      </c>
      <c r="AW199">
        <f t="shared" si="44"/>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5"/>
        <v>2.4732164443989291</v>
      </c>
      <c r="H200" s="15">
        <f t="shared" si="46"/>
        <v>5.5775018022346412</v>
      </c>
      <c r="I200" s="11">
        <f t="shared" si="47"/>
        <v>4.5140697496732926E-2</v>
      </c>
      <c r="J200" s="32">
        <f t="shared" si="48"/>
        <v>1.7405851501534637E-2</v>
      </c>
      <c r="K200" s="32">
        <f t="shared" si="49"/>
        <v>57.45194367031295</v>
      </c>
      <c r="L200" s="8">
        <v>0</v>
      </c>
      <c r="M200" s="9">
        <v>1</v>
      </c>
      <c r="N200" s="8">
        <v>0</v>
      </c>
      <c r="O200" s="9">
        <v>0</v>
      </c>
      <c r="P200" s="9">
        <v>1</v>
      </c>
      <c r="Q200" s="9">
        <v>0</v>
      </c>
      <c r="R200" s="9">
        <v>0</v>
      </c>
      <c r="S200" s="8">
        <v>3307</v>
      </c>
      <c r="T200" s="9">
        <v>12</v>
      </c>
      <c r="U200" s="9">
        <f t="shared" si="50"/>
        <v>3294</v>
      </c>
      <c r="V200" s="9">
        <f t="shared" si="51"/>
        <v>48</v>
      </c>
      <c r="W200" s="7">
        <v>10.52</v>
      </c>
      <c r="X200" s="7">
        <f>BM200-W200-6</f>
        <v>23.48</v>
      </c>
      <c r="Y200" s="9">
        <v>0</v>
      </c>
      <c r="Z200" s="9">
        <v>1</v>
      </c>
      <c r="AA200" s="9">
        <v>0</v>
      </c>
      <c r="AB200" s="9">
        <v>0</v>
      </c>
      <c r="AC200" s="9">
        <v>1</v>
      </c>
      <c r="AD200" s="29">
        <v>0</v>
      </c>
      <c r="AE200" s="9">
        <v>0</v>
      </c>
      <c r="AF200" s="9">
        <v>1</v>
      </c>
      <c r="AG200" s="29">
        <v>0</v>
      </c>
      <c r="AH200" s="9">
        <v>0</v>
      </c>
      <c r="AI200" s="29">
        <v>1</v>
      </c>
      <c r="AJ200" s="20">
        <v>1992</v>
      </c>
      <c r="AK200" s="32">
        <f t="shared" si="42"/>
        <v>0.17</v>
      </c>
      <c r="AL200" s="32">
        <v>0.2</v>
      </c>
      <c r="AM200" s="32">
        <v>0.46</v>
      </c>
      <c r="AN200" s="42">
        <f t="shared" si="43"/>
        <v>0.17</v>
      </c>
      <c r="AO200" s="41">
        <v>0.67</v>
      </c>
      <c r="AP200" s="17">
        <v>0.33</v>
      </c>
      <c r="AQ200">
        <v>1</v>
      </c>
      <c r="AR200" s="39">
        <f t="shared" si="40"/>
        <v>0</v>
      </c>
      <c r="AS200">
        <v>0.31</v>
      </c>
      <c r="AT200" s="39">
        <v>0.69</v>
      </c>
      <c r="AU200">
        <v>0</v>
      </c>
      <c r="AV200" s="17">
        <v>1</v>
      </c>
      <c r="AW200">
        <f t="shared" si="44"/>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5"/>
        <v>5.0384680972861551</v>
      </c>
      <c r="H201" s="15">
        <f t="shared" si="46"/>
        <v>8.1140832298086742</v>
      </c>
      <c r="I201" s="11">
        <f t="shared" si="47"/>
        <v>7.4304308824522838E-2</v>
      </c>
      <c r="J201" s="32">
        <f t="shared" si="48"/>
        <v>1.7375446858096971E-2</v>
      </c>
      <c r="K201" s="32">
        <f t="shared" si="49"/>
        <v>57.552476673945179</v>
      </c>
      <c r="L201" s="8">
        <v>0</v>
      </c>
      <c r="M201" s="9">
        <v>1</v>
      </c>
      <c r="N201" s="8">
        <v>0</v>
      </c>
      <c r="O201" s="9">
        <v>0</v>
      </c>
      <c r="P201" s="9">
        <v>1</v>
      </c>
      <c r="Q201" s="9">
        <v>0</v>
      </c>
      <c r="R201" s="9">
        <v>0</v>
      </c>
      <c r="S201" s="8">
        <v>3307</v>
      </c>
      <c r="T201" s="9">
        <v>12</v>
      </c>
      <c r="U201" s="9">
        <f t="shared" si="50"/>
        <v>3294</v>
      </c>
      <c r="V201" s="9">
        <f t="shared" si="51"/>
        <v>48</v>
      </c>
      <c r="W201" s="7">
        <v>10.52</v>
      </c>
      <c r="X201" s="7">
        <f>BM201-W201-6</f>
        <v>23.48</v>
      </c>
      <c r="Y201" s="9">
        <v>0</v>
      </c>
      <c r="Z201" s="9">
        <v>1</v>
      </c>
      <c r="AA201" s="9">
        <v>0</v>
      </c>
      <c r="AB201" s="9">
        <v>0</v>
      </c>
      <c r="AC201" s="9">
        <v>1</v>
      </c>
      <c r="AD201" s="29">
        <v>0</v>
      </c>
      <c r="AE201" s="9">
        <v>0</v>
      </c>
      <c r="AF201" s="9">
        <v>1</v>
      </c>
      <c r="AG201" s="29">
        <v>0</v>
      </c>
      <c r="AH201" s="9">
        <v>0</v>
      </c>
      <c r="AI201" s="29">
        <v>1</v>
      </c>
      <c r="AJ201" s="20">
        <v>1992</v>
      </c>
      <c r="AK201" s="32">
        <f t="shared" si="42"/>
        <v>0.17</v>
      </c>
      <c r="AL201" s="32">
        <v>0.2</v>
      </c>
      <c r="AM201" s="32">
        <v>0.46</v>
      </c>
      <c r="AN201" s="42">
        <f t="shared" si="43"/>
        <v>0.17</v>
      </c>
      <c r="AO201" s="41">
        <v>0.67</v>
      </c>
      <c r="AP201" s="17">
        <v>0.33</v>
      </c>
      <c r="AQ201">
        <v>1</v>
      </c>
      <c r="AR201" s="39">
        <f t="shared" si="40"/>
        <v>0</v>
      </c>
      <c r="AS201">
        <v>0.31</v>
      </c>
      <c r="AT201" s="39">
        <v>0.69</v>
      </c>
      <c r="AU201">
        <v>0</v>
      </c>
      <c r="AV201" s="17">
        <v>1</v>
      </c>
      <c r="AW201">
        <f t="shared" si="44"/>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5"/>
        <v>7.8313133073720396</v>
      </c>
      <c r="H202" s="15">
        <f t="shared" si="46"/>
        <v>12.83502299635872</v>
      </c>
      <c r="I202" s="11">
        <f t="shared" si="47"/>
        <v>7.1777438555402112E-2</v>
      </c>
      <c r="J202" s="32">
        <f t="shared" si="48"/>
        <v>1.7378671258992139E-2</v>
      </c>
      <c r="K202" s="32">
        <f t="shared" si="49"/>
        <v>57.541798512505736</v>
      </c>
      <c r="L202" s="8">
        <v>0</v>
      </c>
      <c r="M202" s="9">
        <v>1</v>
      </c>
      <c r="N202" s="8">
        <v>0</v>
      </c>
      <c r="O202" s="9">
        <v>0</v>
      </c>
      <c r="P202" s="9">
        <v>1</v>
      </c>
      <c r="Q202" s="9">
        <v>0</v>
      </c>
      <c r="R202" s="9">
        <v>0</v>
      </c>
      <c r="S202" s="8">
        <v>3307</v>
      </c>
      <c r="T202" s="9">
        <v>12</v>
      </c>
      <c r="U202" s="9">
        <f t="shared" si="50"/>
        <v>3294</v>
      </c>
      <c r="V202" s="9">
        <f t="shared" si="51"/>
        <v>48</v>
      </c>
      <c r="W202" s="7">
        <v>10.52</v>
      </c>
      <c r="X202" s="7">
        <f>BM202-W202-6</f>
        <v>23.48</v>
      </c>
      <c r="Y202" s="9">
        <v>0</v>
      </c>
      <c r="Z202" s="9">
        <v>1</v>
      </c>
      <c r="AA202" s="9">
        <v>0</v>
      </c>
      <c r="AB202" s="9">
        <v>0</v>
      </c>
      <c r="AC202" s="9">
        <v>1</v>
      </c>
      <c r="AD202" s="29">
        <v>0</v>
      </c>
      <c r="AE202" s="9">
        <v>0</v>
      </c>
      <c r="AF202" s="9">
        <v>1</v>
      </c>
      <c r="AG202" s="29">
        <v>0</v>
      </c>
      <c r="AH202" s="9">
        <v>0</v>
      </c>
      <c r="AI202" s="29">
        <v>1</v>
      </c>
      <c r="AJ202" s="20">
        <v>1992</v>
      </c>
      <c r="AK202" s="32">
        <f t="shared" si="42"/>
        <v>0.17</v>
      </c>
      <c r="AL202" s="32">
        <v>0.2</v>
      </c>
      <c r="AM202" s="32">
        <v>0.46</v>
      </c>
      <c r="AN202" s="42">
        <f t="shared" si="43"/>
        <v>0.17</v>
      </c>
      <c r="AO202" s="41">
        <v>0.67</v>
      </c>
      <c r="AP202" s="17">
        <v>0.33</v>
      </c>
      <c r="AQ202">
        <v>1</v>
      </c>
      <c r="AR202" s="39">
        <f t="shared" si="40"/>
        <v>0</v>
      </c>
      <c r="AS202">
        <v>0.31</v>
      </c>
      <c r="AT202" s="39">
        <v>0.69</v>
      </c>
      <c r="AU202">
        <v>0</v>
      </c>
      <c r="AV202" s="17">
        <v>1</v>
      </c>
      <c r="AW202">
        <f t="shared" si="44"/>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5"/>
        <v>-0.45615107587837866</v>
      </c>
      <c r="H203" s="15">
        <f t="shared" si="46"/>
        <v>1.2155721363116083</v>
      </c>
      <c r="I203" s="11">
        <f t="shared" si="47"/>
        <v>7.9040633205297219E-3</v>
      </c>
      <c r="J203" s="32">
        <f t="shared" si="48"/>
        <v>1.7399314835976634E-2</v>
      </c>
      <c r="K203" s="32">
        <f t="shared" si="49"/>
        <v>57.473527516859221</v>
      </c>
      <c r="L203" s="8">
        <v>0</v>
      </c>
      <c r="M203" s="9">
        <v>1</v>
      </c>
      <c r="N203" s="8">
        <v>0</v>
      </c>
      <c r="O203" s="9">
        <v>0</v>
      </c>
      <c r="P203" s="9">
        <v>1</v>
      </c>
      <c r="Q203" s="9">
        <v>0</v>
      </c>
      <c r="R203" s="9">
        <v>0</v>
      </c>
      <c r="S203" s="8">
        <v>3316</v>
      </c>
      <c r="T203" s="9">
        <v>12</v>
      </c>
      <c r="U203" s="9">
        <f t="shared" si="50"/>
        <v>3303</v>
      </c>
      <c r="V203" s="9">
        <f t="shared" si="51"/>
        <v>48</v>
      </c>
      <c r="W203" s="7">
        <v>10.52</v>
      </c>
      <c r="X203" s="7">
        <f>BM203-W203-6</f>
        <v>23.48</v>
      </c>
      <c r="Y203" s="9">
        <v>0</v>
      </c>
      <c r="Z203" s="9">
        <v>1</v>
      </c>
      <c r="AA203" s="9">
        <v>0</v>
      </c>
      <c r="AB203" s="9">
        <v>0</v>
      </c>
      <c r="AC203" s="9">
        <v>1</v>
      </c>
      <c r="AD203" s="29">
        <v>0</v>
      </c>
      <c r="AE203" s="9">
        <v>0</v>
      </c>
      <c r="AF203" s="9">
        <v>1</v>
      </c>
      <c r="AG203" s="29">
        <v>0</v>
      </c>
      <c r="AH203" s="9">
        <v>0</v>
      </c>
      <c r="AI203" s="29">
        <v>1</v>
      </c>
      <c r="AJ203" s="20">
        <v>1992</v>
      </c>
      <c r="AK203" s="32">
        <f t="shared" si="42"/>
        <v>0.17</v>
      </c>
      <c r="AL203" s="32">
        <v>0.2</v>
      </c>
      <c r="AM203" s="32">
        <v>0.46</v>
      </c>
      <c r="AN203" s="42">
        <f t="shared" si="43"/>
        <v>0.17</v>
      </c>
      <c r="AO203" s="41">
        <v>0.67</v>
      </c>
      <c r="AP203" s="17">
        <v>0.33</v>
      </c>
      <c r="AQ203">
        <v>1</v>
      </c>
      <c r="AR203" s="39">
        <f t="shared" si="40"/>
        <v>0</v>
      </c>
      <c r="AS203">
        <v>0.31</v>
      </c>
      <c r="AT203" s="39">
        <v>0.69</v>
      </c>
      <c r="AU203">
        <v>0</v>
      </c>
      <c r="AV203" s="17">
        <v>1</v>
      </c>
      <c r="AW203">
        <f t="shared" si="44"/>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5"/>
        <v>2.4411397561473622</v>
      </c>
      <c r="H204" s="15">
        <f t="shared" si="46"/>
        <v>5.5651469410769563</v>
      </c>
      <c r="I204" s="11">
        <f t="shared" si="47"/>
        <v>4.4548537833222109E-2</v>
      </c>
      <c r="J204" s="32">
        <f t="shared" si="48"/>
        <v>1.7382584153193291E-2</v>
      </c>
      <c r="K204" s="32">
        <f t="shared" si="49"/>
        <v>57.528845607014858</v>
      </c>
      <c r="L204" s="8">
        <v>0</v>
      </c>
      <c r="M204" s="9">
        <v>1</v>
      </c>
      <c r="N204" s="8">
        <v>0</v>
      </c>
      <c r="O204" s="9">
        <v>0</v>
      </c>
      <c r="P204" s="9">
        <v>1</v>
      </c>
      <c r="Q204" s="9">
        <v>0</v>
      </c>
      <c r="R204" s="9">
        <v>0</v>
      </c>
      <c r="S204" s="8">
        <v>3316</v>
      </c>
      <c r="T204" s="9">
        <v>12</v>
      </c>
      <c r="U204" s="9">
        <f t="shared" si="50"/>
        <v>3303</v>
      </c>
      <c r="V204" s="9">
        <f t="shared" si="51"/>
        <v>48</v>
      </c>
      <c r="W204" s="7">
        <v>10.52</v>
      </c>
      <c r="X204" s="7">
        <f>BM204-W204-6</f>
        <v>23.48</v>
      </c>
      <c r="Y204" s="9">
        <v>0</v>
      </c>
      <c r="Z204" s="9">
        <v>1</v>
      </c>
      <c r="AA204" s="9">
        <v>0</v>
      </c>
      <c r="AB204" s="9">
        <v>0</v>
      </c>
      <c r="AC204" s="9">
        <v>1</v>
      </c>
      <c r="AD204" s="29">
        <v>0</v>
      </c>
      <c r="AE204" s="9">
        <v>0</v>
      </c>
      <c r="AF204" s="9">
        <v>1</v>
      </c>
      <c r="AG204" s="29">
        <v>0</v>
      </c>
      <c r="AH204" s="9">
        <v>0</v>
      </c>
      <c r="AI204" s="29">
        <v>1</v>
      </c>
      <c r="AJ204" s="20">
        <v>1992</v>
      </c>
      <c r="AK204" s="32">
        <f t="shared" si="42"/>
        <v>0.17</v>
      </c>
      <c r="AL204" s="32">
        <v>0.2</v>
      </c>
      <c r="AM204" s="32">
        <v>0.46</v>
      </c>
      <c r="AN204" s="42">
        <f t="shared" si="43"/>
        <v>0.17</v>
      </c>
      <c r="AO204" s="41">
        <v>0.67</v>
      </c>
      <c r="AP204" s="17">
        <v>0.33</v>
      </c>
      <c r="AQ204">
        <v>1</v>
      </c>
      <c r="AR204" s="39">
        <f t="shared" si="40"/>
        <v>0</v>
      </c>
      <c r="AS204">
        <v>0.31</v>
      </c>
      <c r="AT204" s="39">
        <v>0.69</v>
      </c>
      <c r="AU204">
        <v>0</v>
      </c>
      <c r="AV204" s="17">
        <v>1</v>
      </c>
      <c r="AW204">
        <f t="shared" si="44"/>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5"/>
        <v>4.91211300900396</v>
      </c>
      <c r="H205" s="15">
        <f t="shared" si="46"/>
        <v>7.9606688013932558</v>
      </c>
      <c r="I205" s="11">
        <f t="shared" si="47"/>
        <v>7.3274847763610804E-2</v>
      </c>
      <c r="J205" s="32">
        <f t="shared" si="48"/>
        <v>1.7353083807089456E-2</v>
      </c>
      <c r="K205" s="32">
        <f t="shared" si="49"/>
        <v>57.626644988106285</v>
      </c>
      <c r="L205" s="8">
        <v>0</v>
      </c>
      <c r="M205" s="9">
        <v>1</v>
      </c>
      <c r="N205" s="8">
        <v>0</v>
      </c>
      <c r="O205" s="9">
        <v>0</v>
      </c>
      <c r="P205" s="9">
        <v>1</v>
      </c>
      <c r="Q205" s="9">
        <v>0</v>
      </c>
      <c r="R205" s="9">
        <v>0</v>
      </c>
      <c r="S205" s="8">
        <v>3316</v>
      </c>
      <c r="T205" s="9">
        <v>12</v>
      </c>
      <c r="U205" s="9">
        <f t="shared" si="50"/>
        <v>3303</v>
      </c>
      <c r="V205" s="9">
        <f t="shared" si="51"/>
        <v>48</v>
      </c>
      <c r="W205" s="7">
        <v>10.52</v>
      </c>
      <c r="X205" s="7">
        <f>BM205-W205-6</f>
        <v>23.48</v>
      </c>
      <c r="Y205" s="9">
        <v>0</v>
      </c>
      <c r="Z205" s="9">
        <v>1</v>
      </c>
      <c r="AA205" s="9">
        <v>0</v>
      </c>
      <c r="AB205" s="9">
        <v>0</v>
      </c>
      <c r="AC205" s="9">
        <v>1</v>
      </c>
      <c r="AD205" s="29">
        <v>0</v>
      </c>
      <c r="AE205" s="9">
        <v>0</v>
      </c>
      <c r="AF205" s="9">
        <v>1</v>
      </c>
      <c r="AG205" s="29">
        <v>0</v>
      </c>
      <c r="AH205" s="9">
        <v>0</v>
      </c>
      <c r="AI205" s="29">
        <v>1</v>
      </c>
      <c r="AJ205" s="20">
        <v>1992</v>
      </c>
      <c r="AK205" s="32">
        <f t="shared" si="42"/>
        <v>0.17</v>
      </c>
      <c r="AL205" s="32">
        <v>0.2</v>
      </c>
      <c r="AM205" s="32">
        <v>0.46</v>
      </c>
      <c r="AN205" s="42">
        <f t="shared" si="43"/>
        <v>0.17</v>
      </c>
      <c r="AO205" s="41">
        <v>0.67</v>
      </c>
      <c r="AP205" s="17">
        <v>0.33</v>
      </c>
      <c r="AQ205">
        <v>1</v>
      </c>
      <c r="AR205" s="39">
        <f t="shared" si="40"/>
        <v>0</v>
      </c>
      <c r="AS205">
        <v>0.31</v>
      </c>
      <c r="AT205" s="39">
        <v>0.69</v>
      </c>
      <c r="AU205">
        <v>0</v>
      </c>
      <c r="AV205" s="17">
        <v>1</v>
      </c>
      <c r="AW205">
        <f t="shared" si="44"/>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5"/>
        <v>7.55868560059535</v>
      </c>
      <c r="H206" s="15">
        <f t="shared" si="46"/>
        <v>12.615633892486109</v>
      </c>
      <c r="I206" s="11">
        <f t="shared" si="47"/>
        <v>6.9248804874337544E-2</v>
      </c>
      <c r="J206" s="32">
        <f t="shared" si="48"/>
        <v>1.7358088615819254E-2</v>
      </c>
      <c r="K206" s="32">
        <f t="shared" si="49"/>
        <v>57.610029660100494</v>
      </c>
      <c r="L206" s="8">
        <v>0</v>
      </c>
      <c r="M206" s="9">
        <v>1</v>
      </c>
      <c r="N206" s="8">
        <v>0</v>
      </c>
      <c r="O206" s="9">
        <v>0</v>
      </c>
      <c r="P206" s="9">
        <v>1</v>
      </c>
      <c r="Q206" s="9">
        <v>0</v>
      </c>
      <c r="R206" s="9">
        <v>0</v>
      </c>
      <c r="S206" s="8">
        <v>3316</v>
      </c>
      <c r="T206" s="9">
        <v>12</v>
      </c>
      <c r="U206" s="9">
        <f t="shared" si="50"/>
        <v>3303</v>
      </c>
      <c r="V206" s="9">
        <f t="shared" si="51"/>
        <v>48</v>
      </c>
      <c r="W206" s="7">
        <v>10.52</v>
      </c>
      <c r="X206" s="7">
        <f>BM206-W206-6</f>
        <v>23.48</v>
      </c>
      <c r="Y206" s="9">
        <v>0</v>
      </c>
      <c r="Z206" s="9">
        <v>1</v>
      </c>
      <c r="AA206" s="9">
        <v>0</v>
      </c>
      <c r="AB206" s="9">
        <v>0</v>
      </c>
      <c r="AC206" s="9">
        <v>1</v>
      </c>
      <c r="AD206" s="29">
        <v>0</v>
      </c>
      <c r="AE206" s="9">
        <v>0</v>
      </c>
      <c r="AF206" s="9">
        <v>1</v>
      </c>
      <c r="AG206" s="29">
        <v>0</v>
      </c>
      <c r="AH206" s="9">
        <v>0</v>
      </c>
      <c r="AI206" s="29">
        <v>1</v>
      </c>
      <c r="AJ206" s="20">
        <v>1992</v>
      </c>
      <c r="AK206" s="32">
        <f t="shared" si="42"/>
        <v>0.17</v>
      </c>
      <c r="AL206" s="32">
        <v>0.2</v>
      </c>
      <c r="AM206" s="32">
        <v>0.46</v>
      </c>
      <c r="AN206" s="42">
        <f t="shared" si="43"/>
        <v>0.17</v>
      </c>
      <c r="AO206" s="41">
        <v>0.67</v>
      </c>
      <c r="AP206" s="17">
        <v>0.33</v>
      </c>
      <c r="AQ206">
        <v>1</v>
      </c>
      <c r="AR206" s="39">
        <f t="shared" si="40"/>
        <v>0</v>
      </c>
      <c r="AS206">
        <v>0.31</v>
      </c>
      <c r="AT206" s="39">
        <v>0.69</v>
      </c>
      <c r="AU206">
        <v>0</v>
      </c>
      <c r="AV206" s="17">
        <v>1</v>
      </c>
      <c r="AW206">
        <f t="shared" si="44"/>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5"/>
        <v>3.5112485315947071</v>
      </c>
      <c r="H207" s="15">
        <f t="shared" si="46"/>
        <v>5.4014573478208208</v>
      </c>
      <c r="I207" s="11">
        <f t="shared" si="47"/>
        <v>0.10011432003006386</v>
      </c>
      <c r="J207" s="32">
        <f t="shared" si="48"/>
        <v>2.1232269179707185E-2</v>
      </c>
      <c r="K207" s="32">
        <f t="shared" si="49"/>
        <v>47.098121803945169</v>
      </c>
      <c r="L207" s="8">
        <v>0</v>
      </c>
      <c r="M207" s="9">
        <v>1</v>
      </c>
      <c r="N207" s="8">
        <v>0</v>
      </c>
      <c r="O207" s="9">
        <v>0</v>
      </c>
      <c r="P207" s="9">
        <v>1</v>
      </c>
      <c r="Q207" s="9">
        <v>0</v>
      </c>
      <c r="R207" s="9">
        <v>0</v>
      </c>
      <c r="S207" s="8">
        <v>2209</v>
      </c>
      <c r="T207" s="9">
        <v>12</v>
      </c>
      <c r="U207" s="9">
        <f t="shared" si="50"/>
        <v>2196</v>
      </c>
      <c r="V207" s="9">
        <f t="shared" si="51"/>
        <v>48</v>
      </c>
      <c r="W207" s="7">
        <v>9.8450000000000006</v>
      </c>
      <c r="X207" s="7">
        <f>BM207-W207-6</f>
        <v>24.155000000000001</v>
      </c>
      <c r="Y207" s="9">
        <v>0</v>
      </c>
      <c r="Z207" s="9">
        <v>1</v>
      </c>
      <c r="AA207" s="9">
        <v>0</v>
      </c>
      <c r="AB207" s="9">
        <v>0</v>
      </c>
      <c r="AC207" s="9">
        <v>1</v>
      </c>
      <c r="AD207" s="29">
        <v>0</v>
      </c>
      <c r="AE207" s="9">
        <v>0</v>
      </c>
      <c r="AF207" s="9">
        <v>1</v>
      </c>
      <c r="AG207" s="29">
        <v>0</v>
      </c>
      <c r="AH207" s="9">
        <v>0</v>
      </c>
      <c r="AI207" s="29">
        <v>1</v>
      </c>
      <c r="AJ207" s="20">
        <v>1999</v>
      </c>
      <c r="AK207" s="32">
        <f t="shared" si="42"/>
        <v>0.19249999999999998</v>
      </c>
      <c r="AL207" s="32">
        <v>0.28999999999999998</v>
      </c>
      <c r="AM207" s="32">
        <v>0.32500000000000001</v>
      </c>
      <c r="AN207" s="42">
        <f t="shared" si="43"/>
        <v>0.19249999999999998</v>
      </c>
      <c r="AO207" s="41">
        <v>0.67</v>
      </c>
      <c r="AP207" s="17">
        <v>0.33</v>
      </c>
      <c r="AQ207">
        <v>0</v>
      </c>
      <c r="AR207" s="39">
        <f t="shared" si="40"/>
        <v>1</v>
      </c>
      <c r="AS207">
        <v>0.38</v>
      </c>
      <c r="AT207" s="39">
        <v>0.62</v>
      </c>
      <c r="AU207">
        <v>0</v>
      </c>
      <c r="AV207" s="17">
        <v>1</v>
      </c>
      <c r="AW207">
        <f t="shared" si="44"/>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5"/>
        <v>1.6672399195947381</v>
      </c>
      <c r="H208" s="15">
        <f t="shared" si="46"/>
        <v>6.1610352438629601</v>
      </c>
      <c r="I208" s="11">
        <f t="shared" si="47"/>
        <v>3.714811321479481E-2</v>
      </c>
      <c r="J208" s="32">
        <f t="shared" si="48"/>
        <v>2.1324750853072578E-2</v>
      </c>
      <c r="K208" s="32">
        <f t="shared" si="49"/>
        <v>46.893865578547427</v>
      </c>
      <c r="L208" s="8">
        <v>0</v>
      </c>
      <c r="M208" s="9">
        <v>1</v>
      </c>
      <c r="N208" s="8">
        <v>0</v>
      </c>
      <c r="O208" s="9">
        <v>0</v>
      </c>
      <c r="P208" s="9">
        <v>1</v>
      </c>
      <c r="Q208" s="9">
        <v>0</v>
      </c>
      <c r="R208" s="9">
        <v>0</v>
      </c>
      <c r="S208" s="8">
        <v>2209</v>
      </c>
      <c r="T208" s="9">
        <v>12</v>
      </c>
      <c r="U208" s="9">
        <f t="shared" si="50"/>
        <v>2196</v>
      </c>
      <c r="V208" s="9">
        <f t="shared" si="51"/>
        <v>48</v>
      </c>
      <c r="W208" s="7">
        <v>9.8450000000000006</v>
      </c>
      <c r="X208" s="7">
        <f>BM208-W208-6</f>
        <v>24.155000000000001</v>
      </c>
      <c r="Y208" s="9">
        <v>0</v>
      </c>
      <c r="Z208" s="9">
        <v>1</v>
      </c>
      <c r="AA208" s="9">
        <v>0</v>
      </c>
      <c r="AB208" s="9">
        <v>0</v>
      </c>
      <c r="AC208" s="9">
        <v>1</v>
      </c>
      <c r="AD208" s="29">
        <v>0</v>
      </c>
      <c r="AE208" s="9">
        <v>0</v>
      </c>
      <c r="AF208" s="9">
        <v>1</v>
      </c>
      <c r="AG208" s="29">
        <v>0</v>
      </c>
      <c r="AH208" s="9">
        <v>0</v>
      </c>
      <c r="AI208" s="29">
        <v>1</v>
      </c>
      <c r="AJ208" s="20">
        <v>1999</v>
      </c>
      <c r="AK208" s="32">
        <f t="shared" si="42"/>
        <v>0.19249999999999998</v>
      </c>
      <c r="AL208" s="32">
        <v>0.28999999999999998</v>
      </c>
      <c r="AM208" s="32">
        <v>0.32500000000000001</v>
      </c>
      <c r="AN208" s="42">
        <f t="shared" si="43"/>
        <v>0.19249999999999998</v>
      </c>
      <c r="AO208" s="41">
        <v>0.67</v>
      </c>
      <c r="AP208" s="17">
        <v>0.33</v>
      </c>
      <c r="AQ208">
        <v>0</v>
      </c>
      <c r="AR208" s="39">
        <f t="shared" si="40"/>
        <v>1</v>
      </c>
      <c r="AS208">
        <v>0.38</v>
      </c>
      <c r="AT208" s="39">
        <v>0.62</v>
      </c>
      <c r="AU208">
        <v>0</v>
      </c>
      <c r="AV208" s="17">
        <v>1</v>
      </c>
      <c r="AW208">
        <f t="shared" si="44"/>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5"/>
        <v>7.1619464911151853</v>
      </c>
      <c r="H209" s="15">
        <f t="shared" si="46"/>
        <v>12.987839163476075</v>
      </c>
      <c r="I209" s="11">
        <f t="shared" si="47"/>
        <v>7.3605814177710283E-2</v>
      </c>
      <c r="J209" s="32">
        <f t="shared" si="48"/>
        <v>2.1281594792715325E-2</v>
      </c>
      <c r="K209" s="32">
        <f t="shared" si="49"/>
        <v>46.988959696869117</v>
      </c>
      <c r="L209" s="8">
        <v>0</v>
      </c>
      <c r="M209" s="9">
        <v>1</v>
      </c>
      <c r="N209" s="8">
        <v>0</v>
      </c>
      <c r="O209" s="9">
        <v>0</v>
      </c>
      <c r="P209" s="9">
        <v>1</v>
      </c>
      <c r="Q209" s="9">
        <v>0</v>
      </c>
      <c r="R209" s="9">
        <v>0</v>
      </c>
      <c r="S209" s="8">
        <v>2209</v>
      </c>
      <c r="T209" s="9">
        <v>12</v>
      </c>
      <c r="U209" s="9">
        <f t="shared" si="50"/>
        <v>2196</v>
      </c>
      <c r="V209" s="9">
        <f t="shared" si="51"/>
        <v>48</v>
      </c>
      <c r="W209" s="7">
        <v>9.8450000000000006</v>
      </c>
      <c r="X209" s="7">
        <f>BM209-W209-6</f>
        <v>24.155000000000001</v>
      </c>
      <c r="Y209" s="9">
        <v>0</v>
      </c>
      <c r="Z209" s="9">
        <v>1</v>
      </c>
      <c r="AA209" s="9">
        <v>0</v>
      </c>
      <c r="AB209" s="9">
        <v>0</v>
      </c>
      <c r="AC209" s="9">
        <v>1</v>
      </c>
      <c r="AD209" s="29">
        <v>0</v>
      </c>
      <c r="AE209" s="9">
        <v>0</v>
      </c>
      <c r="AF209" s="9">
        <v>1</v>
      </c>
      <c r="AG209" s="29">
        <v>0</v>
      </c>
      <c r="AH209" s="9">
        <v>0</v>
      </c>
      <c r="AI209" s="29">
        <v>1</v>
      </c>
      <c r="AJ209" s="20">
        <v>1999</v>
      </c>
      <c r="AK209" s="32">
        <f t="shared" si="42"/>
        <v>0.19249999999999998</v>
      </c>
      <c r="AL209" s="32">
        <v>0.28999999999999998</v>
      </c>
      <c r="AM209" s="32">
        <v>0.32500000000000001</v>
      </c>
      <c r="AN209" s="42">
        <f t="shared" si="43"/>
        <v>0.19249999999999998</v>
      </c>
      <c r="AO209" s="41">
        <v>0.67</v>
      </c>
      <c r="AP209" s="17">
        <v>0.33</v>
      </c>
      <c r="AQ209">
        <v>0</v>
      </c>
      <c r="AR209" s="39">
        <f t="shared" si="40"/>
        <v>1</v>
      </c>
      <c r="AS209">
        <v>0.38</v>
      </c>
      <c r="AT209" s="39">
        <v>0.62</v>
      </c>
      <c r="AU209">
        <v>0</v>
      </c>
      <c r="AV209" s="17">
        <v>1</v>
      </c>
      <c r="AW209">
        <f t="shared" si="44"/>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5"/>
        <v>7.2884327258677883</v>
      </c>
      <c r="H210" s="15">
        <f t="shared" si="46"/>
        <v>19.144568800797909</v>
      </c>
      <c r="I210" s="11">
        <f t="shared" si="47"/>
        <v>4.7522161697700516E-2</v>
      </c>
      <c r="J210" s="32">
        <f t="shared" si="48"/>
        <v>2.1315370299297282E-2</v>
      </c>
      <c r="K210" s="32">
        <f t="shared" si="49"/>
        <v>46.914502819262196</v>
      </c>
      <c r="L210" s="8">
        <v>0</v>
      </c>
      <c r="M210" s="9">
        <v>1</v>
      </c>
      <c r="N210" s="8">
        <v>0</v>
      </c>
      <c r="O210" s="9">
        <v>0</v>
      </c>
      <c r="P210" s="9">
        <v>1</v>
      </c>
      <c r="Q210" s="9">
        <v>0</v>
      </c>
      <c r="R210" s="9">
        <v>0</v>
      </c>
      <c r="S210" s="8">
        <v>2209</v>
      </c>
      <c r="T210" s="9">
        <v>12</v>
      </c>
      <c r="U210" s="9">
        <f t="shared" si="50"/>
        <v>2196</v>
      </c>
      <c r="V210" s="9">
        <f t="shared" si="51"/>
        <v>48</v>
      </c>
      <c r="W210" s="7">
        <v>9.8450000000000006</v>
      </c>
      <c r="X210" s="7">
        <f>BM210-W210-6</f>
        <v>24.155000000000001</v>
      </c>
      <c r="Y210" s="9">
        <v>0</v>
      </c>
      <c r="Z210" s="9">
        <v>1</v>
      </c>
      <c r="AA210" s="9">
        <v>0</v>
      </c>
      <c r="AB210" s="9">
        <v>0</v>
      </c>
      <c r="AC210" s="9">
        <v>1</v>
      </c>
      <c r="AD210" s="29">
        <v>0</v>
      </c>
      <c r="AE210" s="9">
        <v>0</v>
      </c>
      <c r="AF210" s="9">
        <v>1</v>
      </c>
      <c r="AG210" s="29">
        <v>0</v>
      </c>
      <c r="AH210" s="9">
        <v>0</v>
      </c>
      <c r="AI210" s="29">
        <v>1</v>
      </c>
      <c r="AJ210" s="20">
        <v>1999</v>
      </c>
      <c r="AK210" s="32">
        <f t="shared" si="42"/>
        <v>0.19249999999999998</v>
      </c>
      <c r="AL210" s="32">
        <v>0.28999999999999998</v>
      </c>
      <c r="AM210" s="32">
        <v>0.32500000000000001</v>
      </c>
      <c r="AN210" s="42">
        <f t="shared" si="43"/>
        <v>0.19249999999999998</v>
      </c>
      <c r="AO210" s="41">
        <v>0.67</v>
      </c>
      <c r="AP210" s="17">
        <v>0.33</v>
      </c>
      <c r="AQ210">
        <v>0</v>
      </c>
      <c r="AR210" s="39">
        <f t="shared" si="40"/>
        <v>1</v>
      </c>
      <c r="AS210">
        <v>0.38</v>
      </c>
      <c r="AT210" s="39">
        <v>0.62</v>
      </c>
      <c r="AU210">
        <v>0</v>
      </c>
      <c r="AV210" s="17">
        <v>1</v>
      </c>
      <c r="AW210">
        <f t="shared" si="44"/>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5"/>
        <v>3.5417906680398565</v>
      </c>
      <c r="H211" s="15">
        <f t="shared" si="46"/>
        <v>5.3977109166155843</v>
      </c>
      <c r="I211" s="11">
        <f t="shared" si="47"/>
        <v>0.10201860350581907</v>
      </c>
      <c r="J211" s="32">
        <f t="shared" si="48"/>
        <v>2.117997185691713E-2</v>
      </c>
      <c r="K211" s="32">
        <f t="shared" si="49"/>
        <v>47.214415899868712</v>
      </c>
      <c r="L211" s="8">
        <v>0</v>
      </c>
      <c r="M211" s="9">
        <v>1</v>
      </c>
      <c r="N211" s="8">
        <v>0</v>
      </c>
      <c r="O211" s="9">
        <v>0</v>
      </c>
      <c r="P211" s="9">
        <v>1</v>
      </c>
      <c r="Q211" s="9">
        <v>0</v>
      </c>
      <c r="R211" s="9">
        <v>0</v>
      </c>
      <c r="S211" s="8">
        <v>2219</v>
      </c>
      <c r="T211" s="9">
        <v>12</v>
      </c>
      <c r="U211" s="9">
        <f t="shared" si="50"/>
        <v>2206</v>
      </c>
      <c r="V211" s="9">
        <f t="shared" si="51"/>
        <v>48</v>
      </c>
      <c r="W211" s="7">
        <v>9.8450000000000006</v>
      </c>
      <c r="X211" s="7">
        <f>BM211-W211-6</f>
        <v>24.155000000000001</v>
      </c>
      <c r="Y211" s="9">
        <v>0</v>
      </c>
      <c r="Z211" s="9">
        <v>1</v>
      </c>
      <c r="AA211" s="9">
        <v>0</v>
      </c>
      <c r="AB211" s="9">
        <v>0</v>
      </c>
      <c r="AC211" s="9">
        <v>1</v>
      </c>
      <c r="AD211" s="29">
        <v>0</v>
      </c>
      <c r="AE211" s="9">
        <v>0</v>
      </c>
      <c r="AF211" s="9">
        <v>1</v>
      </c>
      <c r="AG211" s="29">
        <v>0</v>
      </c>
      <c r="AH211" s="9">
        <v>0</v>
      </c>
      <c r="AI211" s="29">
        <v>1</v>
      </c>
      <c r="AJ211" s="20">
        <v>1999</v>
      </c>
      <c r="AK211" s="32">
        <f t="shared" si="42"/>
        <v>0.19249999999999998</v>
      </c>
      <c r="AL211" s="32">
        <v>0.28999999999999998</v>
      </c>
      <c r="AM211" s="32">
        <v>0.32500000000000001</v>
      </c>
      <c r="AN211" s="42">
        <f t="shared" si="43"/>
        <v>0.19249999999999998</v>
      </c>
      <c r="AO211" s="41">
        <v>0.67</v>
      </c>
      <c r="AP211" s="17">
        <v>0.33</v>
      </c>
      <c r="AQ211">
        <v>0</v>
      </c>
      <c r="AR211" s="39">
        <f t="shared" si="40"/>
        <v>1</v>
      </c>
      <c r="AS211">
        <v>0.38</v>
      </c>
      <c r="AT211" s="39">
        <v>0.62</v>
      </c>
      <c r="AU211">
        <v>0</v>
      </c>
      <c r="AV211" s="17">
        <v>1</v>
      </c>
      <c r="AW211">
        <f t="shared" si="44"/>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5"/>
        <v>1.6129331672234439</v>
      </c>
      <c r="H212" s="15">
        <f t="shared" si="46"/>
        <v>6.0368718658609897</v>
      </c>
      <c r="I212" s="11">
        <f t="shared" si="47"/>
        <v>3.6791236459646708E-2</v>
      </c>
      <c r="J212" s="32">
        <f t="shared" si="48"/>
        <v>2.127664352759711E-2</v>
      </c>
      <c r="K212" s="32">
        <f t="shared" si="49"/>
        <v>46.999894447775034</v>
      </c>
      <c r="L212" s="8">
        <v>0</v>
      </c>
      <c r="M212" s="9">
        <v>1</v>
      </c>
      <c r="N212" s="8">
        <v>0</v>
      </c>
      <c r="O212" s="9">
        <v>0</v>
      </c>
      <c r="P212" s="9">
        <v>1</v>
      </c>
      <c r="Q212" s="9">
        <v>0</v>
      </c>
      <c r="R212" s="9">
        <v>0</v>
      </c>
      <c r="S212" s="8">
        <v>2219</v>
      </c>
      <c r="T212" s="9">
        <v>12</v>
      </c>
      <c r="U212" s="9">
        <f t="shared" si="50"/>
        <v>2206</v>
      </c>
      <c r="V212" s="9">
        <f t="shared" si="51"/>
        <v>48</v>
      </c>
      <c r="W212" s="7">
        <v>9.8450000000000006</v>
      </c>
      <c r="X212" s="7">
        <f>BM212-W212-6</f>
        <v>24.155000000000001</v>
      </c>
      <c r="Y212" s="9">
        <v>0</v>
      </c>
      <c r="Z212" s="9">
        <v>1</v>
      </c>
      <c r="AA212" s="9">
        <v>0</v>
      </c>
      <c r="AB212" s="9">
        <v>0</v>
      </c>
      <c r="AC212" s="9">
        <v>1</v>
      </c>
      <c r="AD212" s="29">
        <v>0</v>
      </c>
      <c r="AE212" s="9">
        <v>0</v>
      </c>
      <c r="AF212" s="9">
        <v>1</v>
      </c>
      <c r="AG212" s="29">
        <v>0</v>
      </c>
      <c r="AH212" s="9">
        <v>0</v>
      </c>
      <c r="AI212" s="29">
        <v>1</v>
      </c>
      <c r="AJ212" s="20">
        <v>1999</v>
      </c>
      <c r="AK212" s="32">
        <f t="shared" si="42"/>
        <v>0.19249999999999998</v>
      </c>
      <c r="AL212" s="32">
        <v>0.28999999999999998</v>
      </c>
      <c r="AM212" s="32">
        <v>0.32500000000000001</v>
      </c>
      <c r="AN212" s="42">
        <f t="shared" si="43"/>
        <v>0.19249999999999998</v>
      </c>
      <c r="AO212" s="41">
        <v>0.67</v>
      </c>
      <c r="AP212" s="17">
        <v>0.33</v>
      </c>
      <c r="AQ212">
        <v>0</v>
      </c>
      <c r="AR212" s="39">
        <f t="shared" si="40"/>
        <v>1</v>
      </c>
      <c r="AS212">
        <v>0.38</v>
      </c>
      <c r="AT212" s="39">
        <v>0.62</v>
      </c>
      <c r="AU212">
        <v>0</v>
      </c>
      <c r="AV212" s="17">
        <v>1</v>
      </c>
      <c r="AW212">
        <f t="shared" si="44"/>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5"/>
        <v>7.2053598272037469</v>
      </c>
      <c r="H213" s="15">
        <f t="shared" si="46"/>
        <v>12.998891392108213</v>
      </c>
      <c r="I213" s="11">
        <f t="shared" si="47"/>
        <v>7.4046198852482314E-2</v>
      </c>
      <c r="J213" s="32">
        <f t="shared" si="48"/>
        <v>2.1232610189632076E-2</v>
      </c>
      <c r="K213" s="32">
        <f t="shared" si="49"/>
        <v>47.097365376598958</v>
      </c>
      <c r="L213" s="8">
        <v>0</v>
      </c>
      <c r="M213" s="9">
        <v>1</v>
      </c>
      <c r="N213" s="8">
        <v>0</v>
      </c>
      <c r="O213" s="9">
        <v>0</v>
      </c>
      <c r="P213" s="9">
        <v>1</v>
      </c>
      <c r="Q213" s="9">
        <v>0</v>
      </c>
      <c r="R213" s="9">
        <v>0</v>
      </c>
      <c r="S213" s="8">
        <v>2219</v>
      </c>
      <c r="T213" s="9">
        <v>12</v>
      </c>
      <c r="U213" s="9">
        <f t="shared" si="50"/>
        <v>2206</v>
      </c>
      <c r="V213" s="9">
        <f t="shared" si="51"/>
        <v>48</v>
      </c>
      <c r="W213" s="7">
        <v>9.8450000000000006</v>
      </c>
      <c r="X213" s="7">
        <f>BM213-W213-6</f>
        <v>24.155000000000001</v>
      </c>
      <c r="Y213" s="9">
        <v>0</v>
      </c>
      <c r="Z213" s="9">
        <v>1</v>
      </c>
      <c r="AA213" s="9">
        <v>0</v>
      </c>
      <c r="AB213" s="9">
        <v>0</v>
      </c>
      <c r="AC213" s="9">
        <v>1</v>
      </c>
      <c r="AD213" s="29">
        <v>0</v>
      </c>
      <c r="AE213" s="9">
        <v>0</v>
      </c>
      <c r="AF213" s="9">
        <v>1</v>
      </c>
      <c r="AG213" s="29">
        <v>0</v>
      </c>
      <c r="AH213" s="9">
        <v>0</v>
      </c>
      <c r="AI213" s="29">
        <v>1</v>
      </c>
      <c r="AJ213" s="20">
        <v>1999</v>
      </c>
      <c r="AK213" s="32">
        <f t="shared" si="42"/>
        <v>0.19249999999999998</v>
      </c>
      <c r="AL213" s="32">
        <v>0.28999999999999998</v>
      </c>
      <c r="AM213" s="32">
        <v>0.32500000000000001</v>
      </c>
      <c r="AN213" s="42">
        <f t="shared" si="43"/>
        <v>0.19249999999999998</v>
      </c>
      <c r="AO213" s="41">
        <v>0.67</v>
      </c>
      <c r="AP213" s="17">
        <v>0.33</v>
      </c>
      <c r="AQ213">
        <v>0</v>
      </c>
      <c r="AR213" s="39">
        <f t="shared" si="40"/>
        <v>1</v>
      </c>
      <c r="AS213">
        <v>0.38</v>
      </c>
      <c r="AT213" s="39">
        <v>0.62</v>
      </c>
      <c r="AU213">
        <v>0</v>
      </c>
      <c r="AV213" s="17">
        <v>1</v>
      </c>
      <c r="AW213">
        <f t="shared" si="44"/>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5"/>
        <v>7.4840331564695637</v>
      </c>
      <c r="H214" s="15">
        <f t="shared" si="46"/>
        <v>19.305951882321377</v>
      </c>
      <c r="I214" s="11">
        <f t="shared" si="47"/>
        <v>4.8192209602978826E-2</v>
      </c>
      <c r="J214" s="32">
        <f t="shared" si="48"/>
        <v>2.1266319645968104E-2</v>
      </c>
      <c r="K214" s="32">
        <f t="shared" si="49"/>
        <v>47.022710870876551</v>
      </c>
      <c r="L214" s="8">
        <v>0</v>
      </c>
      <c r="M214" s="9">
        <v>1</v>
      </c>
      <c r="N214" s="8">
        <v>0</v>
      </c>
      <c r="O214" s="9">
        <v>0</v>
      </c>
      <c r="P214" s="9">
        <v>1</v>
      </c>
      <c r="Q214" s="9">
        <v>0</v>
      </c>
      <c r="R214" s="9">
        <v>0</v>
      </c>
      <c r="S214" s="8">
        <v>2219</v>
      </c>
      <c r="T214" s="9">
        <v>12</v>
      </c>
      <c r="U214" s="9">
        <f t="shared" si="50"/>
        <v>2206</v>
      </c>
      <c r="V214" s="9">
        <f t="shared" si="51"/>
        <v>48</v>
      </c>
      <c r="W214" s="7">
        <v>9.8450000000000006</v>
      </c>
      <c r="X214" s="7">
        <f>BM214-W214-6</f>
        <v>24.155000000000001</v>
      </c>
      <c r="Y214" s="9">
        <v>0</v>
      </c>
      <c r="Z214" s="9">
        <v>1</v>
      </c>
      <c r="AA214" s="9">
        <v>0</v>
      </c>
      <c r="AB214" s="9">
        <v>0</v>
      </c>
      <c r="AC214" s="9">
        <v>1</v>
      </c>
      <c r="AD214" s="29">
        <v>0</v>
      </c>
      <c r="AE214" s="9">
        <v>0</v>
      </c>
      <c r="AF214" s="9">
        <v>1</v>
      </c>
      <c r="AG214" s="29">
        <v>0</v>
      </c>
      <c r="AH214" s="9">
        <v>0</v>
      </c>
      <c r="AI214" s="29">
        <v>1</v>
      </c>
      <c r="AJ214" s="20">
        <v>1999</v>
      </c>
      <c r="AK214" s="32">
        <f t="shared" si="42"/>
        <v>0.19249999999999998</v>
      </c>
      <c r="AL214" s="32">
        <v>0.28999999999999998</v>
      </c>
      <c r="AM214" s="32">
        <v>0.32500000000000001</v>
      </c>
      <c r="AN214" s="42">
        <f t="shared" si="43"/>
        <v>0.19249999999999998</v>
      </c>
      <c r="AO214" s="41">
        <v>0.67</v>
      </c>
      <c r="AP214" s="17">
        <v>0.33</v>
      </c>
      <c r="AQ214">
        <v>0</v>
      </c>
      <c r="AR214" s="39">
        <f t="shared" si="40"/>
        <v>1</v>
      </c>
      <c r="AS214">
        <v>0.38</v>
      </c>
      <c r="AT214" s="39">
        <v>0.62</v>
      </c>
      <c r="AU214">
        <v>0</v>
      </c>
      <c r="AV214" s="17">
        <v>1</v>
      </c>
      <c r="AW214">
        <f t="shared" si="44"/>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5"/>
        <v>-1.338785773694074</v>
      </c>
      <c r="H215" s="15">
        <f t="shared" si="46"/>
        <v>1.6045678726754338</v>
      </c>
      <c r="I215" s="11">
        <f t="shared" si="47"/>
        <v>2.1945918191005145E-3</v>
      </c>
      <c r="J215" s="32">
        <f t="shared" si="48"/>
        <v>2.4303592521087044E-2</v>
      </c>
      <c r="K215" s="32">
        <f t="shared" si="49"/>
        <v>41.146180307802176</v>
      </c>
      <c r="L215" s="8">
        <v>0</v>
      </c>
      <c r="M215" s="9">
        <v>1</v>
      </c>
      <c r="N215" s="8">
        <v>0</v>
      </c>
      <c r="O215" s="9">
        <v>0</v>
      </c>
      <c r="P215" s="9">
        <v>1</v>
      </c>
      <c r="Q215" s="9">
        <v>0</v>
      </c>
      <c r="R215" s="9">
        <v>0</v>
      </c>
      <c r="S215" s="8">
        <v>1706</v>
      </c>
      <c r="T215" s="9">
        <v>12</v>
      </c>
      <c r="U215" s="9">
        <f t="shared" si="50"/>
        <v>1693</v>
      </c>
      <c r="V215" s="9">
        <f t="shared" si="51"/>
        <v>48</v>
      </c>
      <c r="W215" s="7">
        <v>10.525</v>
      </c>
      <c r="X215" s="7">
        <f>BM215-W215-6</f>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0"/>
        <v>0</v>
      </c>
      <c r="AS215">
        <v>0.31</v>
      </c>
      <c r="AT215" s="39">
        <v>0.69</v>
      </c>
      <c r="AU215">
        <v>0</v>
      </c>
      <c r="AV215" s="17">
        <v>1</v>
      </c>
      <c r="AW215">
        <f t="shared" si="44"/>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5"/>
        <v>2.3401778017123127</v>
      </c>
      <c r="H216" s="15">
        <f t="shared" si="46"/>
        <v>7.5082165749739183</v>
      </c>
      <c r="I216" s="11">
        <f t="shared" si="47"/>
        <v>4.6264291150856639E-2</v>
      </c>
      <c r="J216" s="32">
        <f t="shared" si="48"/>
        <v>2.4277627533996191E-2</v>
      </c>
      <c r="K216" s="32">
        <f t="shared" si="49"/>
        <v>41.190186256860997</v>
      </c>
      <c r="L216" s="8">
        <v>0</v>
      </c>
      <c r="M216" s="9">
        <v>1</v>
      </c>
      <c r="N216" s="8">
        <v>0</v>
      </c>
      <c r="O216" s="9">
        <v>0</v>
      </c>
      <c r="P216" s="9">
        <v>1</v>
      </c>
      <c r="Q216" s="9">
        <v>0</v>
      </c>
      <c r="R216" s="9">
        <v>0</v>
      </c>
      <c r="S216" s="8">
        <v>1706</v>
      </c>
      <c r="T216" s="9">
        <v>12</v>
      </c>
      <c r="U216" s="9">
        <f t="shared" si="50"/>
        <v>1693</v>
      </c>
      <c r="V216" s="9">
        <f t="shared" si="51"/>
        <v>48</v>
      </c>
      <c r="W216" s="7">
        <v>10.525</v>
      </c>
      <c r="X216" s="7">
        <f>BM216-W216-6</f>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0"/>
        <v>0</v>
      </c>
      <c r="AS216">
        <v>0.31</v>
      </c>
      <c r="AT216" s="39">
        <v>0.69</v>
      </c>
      <c r="AU216">
        <v>0</v>
      </c>
      <c r="AV216" s="17">
        <v>1</v>
      </c>
      <c r="AW216">
        <f t="shared" si="44"/>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5"/>
        <v>2.249271508748115</v>
      </c>
      <c r="H217" s="15">
        <f t="shared" si="46"/>
        <v>7.5766338924045309</v>
      </c>
      <c r="I217" s="11">
        <f t="shared" si="47"/>
        <v>4.4781224479256303E-2</v>
      </c>
      <c r="J217" s="32">
        <f t="shared" si="48"/>
        <v>2.4279270056566851E-2</v>
      </c>
      <c r="K217" s="32">
        <f t="shared" si="49"/>
        <v>41.187399689947782</v>
      </c>
      <c r="L217" s="8">
        <v>0</v>
      </c>
      <c r="M217" s="9">
        <v>1</v>
      </c>
      <c r="N217" s="8">
        <v>0</v>
      </c>
      <c r="O217" s="9">
        <v>0</v>
      </c>
      <c r="P217" s="9">
        <v>1</v>
      </c>
      <c r="Q217" s="9">
        <v>0</v>
      </c>
      <c r="R217" s="9">
        <v>0</v>
      </c>
      <c r="S217" s="8">
        <v>1706</v>
      </c>
      <c r="T217" s="9">
        <v>12</v>
      </c>
      <c r="U217" s="9">
        <f t="shared" si="50"/>
        <v>1693</v>
      </c>
      <c r="V217" s="9">
        <f t="shared" si="51"/>
        <v>48</v>
      </c>
      <c r="W217" s="7">
        <v>10.525</v>
      </c>
      <c r="X217" s="7">
        <f>BM217-W217-6</f>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0"/>
        <v>0</v>
      </c>
      <c r="AS217">
        <v>0.31</v>
      </c>
      <c r="AT217" s="39">
        <v>0.69</v>
      </c>
      <c r="AU217">
        <v>0</v>
      </c>
      <c r="AV217" s="17">
        <v>1</v>
      </c>
      <c r="AW217">
        <f t="shared" si="44"/>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5"/>
        <v>9.3956261535486814</v>
      </c>
      <c r="H218" s="15">
        <f t="shared" si="46"/>
        <v>16.5690489416512</v>
      </c>
      <c r="I218" s="11">
        <f t="shared" si="47"/>
        <v>8.7630252497098091E-2</v>
      </c>
      <c r="J218" s="32">
        <f t="shared" si="48"/>
        <v>2.4210156602578577E-2</v>
      </c>
      <c r="K218" s="32">
        <f t="shared" si="49"/>
        <v>41.304978584628067</v>
      </c>
      <c r="L218" s="8">
        <v>0</v>
      </c>
      <c r="M218" s="9">
        <v>1</v>
      </c>
      <c r="N218" s="8">
        <v>0</v>
      </c>
      <c r="O218" s="9">
        <v>0</v>
      </c>
      <c r="P218" s="9">
        <v>1</v>
      </c>
      <c r="Q218" s="9">
        <v>0</v>
      </c>
      <c r="R218" s="9">
        <v>0</v>
      </c>
      <c r="S218" s="8">
        <v>1706</v>
      </c>
      <c r="T218" s="9">
        <v>12</v>
      </c>
      <c r="U218" s="9">
        <f t="shared" si="50"/>
        <v>1693</v>
      </c>
      <c r="V218" s="9">
        <f t="shared" si="51"/>
        <v>48</v>
      </c>
      <c r="W218" s="7">
        <v>10.525</v>
      </c>
      <c r="X218" s="7">
        <f>BM218-W218-6</f>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0"/>
        <v>0</v>
      </c>
      <c r="AS218">
        <v>0.31</v>
      </c>
      <c r="AT218" s="39">
        <v>0.69</v>
      </c>
      <c r="AU218">
        <v>0</v>
      </c>
      <c r="AV218" s="17">
        <v>1</v>
      </c>
      <c r="AW218">
        <f t="shared" si="44"/>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5"/>
        <v>-0.86614691021087364</v>
      </c>
      <c r="H219" s="15">
        <f t="shared" si="46"/>
        <v>1.9513199769007443</v>
      </c>
      <c r="I219" s="11">
        <f t="shared" si="47"/>
        <v>9.3383273083621002E-3</v>
      </c>
      <c r="J219" s="32">
        <f t="shared" si="48"/>
        <v>2.4245375028128648E-2</v>
      </c>
      <c r="K219" s="32">
        <f t="shared" si="49"/>
        <v>41.244979664774597</v>
      </c>
      <c r="L219" s="8">
        <v>0</v>
      </c>
      <c r="M219" s="9">
        <v>1</v>
      </c>
      <c r="N219" s="8">
        <v>0</v>
      </c>
      <c r="O219" s="9">
        <v>0</v>
      </c>
      <c r="P219" s="9">
        <v>1</v>
      </c>
      <c r="Q219" s="9">
        <v>0</v>
      </c>
      <c r="R219" s="9">
        <v>0</v>
      </c>
      <c r="S219" s="8">
        <v>1714</v>
      </c>
      <c r="T219" s="9">
        <v>12</v>
      </c>
      <c r="U219" s="9">
        <f t="shared" si="50"/>
        <v>1701</v>
      </c>
      <c r="V219" s="9">
        <f t="shared" si="51"/>
        <v>48</v>
      </c>
      <c r="W219" s="7">
        <v>10.525</v>
      </c>
      <c r="X219" s="7">
        <f>BM219-W219-6</f>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2">1-AQ219</f>
        <v>0</v>
      </c>
      <c r="AS219">
        <v>0.31</v>
      </c>
      <c r="AT219" s="39">
        <v>0.69</v>
      </c>
      <c r="AU219">
        <v>0</v>
      </c>
      <c r="AV219" s="17">
        <v>1</v>
      </c>
      <c r="AW219">
        <f t="shared" si="44"/>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5"/>
        <v>2.6225051059136812</v>
      </c>
      <c r="H220" s="15">
        <f t="shared" si="46"/>
        <v>7.6574119983916766</v>
      </c>
      <c r="I220" s="11">
        <f t="shared" si="47"/>
        <v>4.9444102487229101E-2</v>
      </c>
      <c r="J220" s="32">
        <f t="shared" si="48"/>
        <v>2.4216776252123321E-2</v>
      </c>
      <c r="K220" s="32">
        <f t="shared" si="49"/>
        <v>41.293687879381558</v>
      </c>
      <c r="L220" s="8">
        <v>0</v>
      </c>
      <c r="M220" s="9">
        <v>1</v>
      </c>
      <c r="N220" s="8">
        <v>0</v>
      </c>
      <c r="O220" s="9">
        <v>0</v>
      </c>
      <c r="P220" s="9">
        <v>1</v>
      </c>
      <c r="Q220" s="9">
        <v>0</v>
      </c>
      <c r="R220" s="9">
        <v>0</v>
      </c>
      <c r="S220" s="8">
        <v>1714</v>
      </c>
      <c r="T220" s="9">
        <v>12</v>
      </c>
      <c r="U220" s="9">
        <f t="shared" si="50"/>
        <v>1701</v>
      </c>
      <c r="V220" s="9">
        <f t="shared" si="51"/>
        <v>48</v>
      </c>
      <c r="W220" s="7">
        <v>10.525</v>
      </c>
      <c r="X220" s="7">
        <f>BM220-W220-6</f>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2"/>
        <v>0</v>
      </c>
      <c r="AS220">
        <v>0.31</v>
      </c>
      <c r="AT220" s="39">
        <v>0.69</v>
      </c>
      <c r="AU220">
        <v>0</v>
      </c>
      <c r="AV220" s="17">
        <v>1</v>
      </c>
      <c r="AW220">
        <f t="shared" si="44"/>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5"/>
        <v>2.5437117068882564</v>
      </c>
      <c r="H221" s="15">
        <f t="shared" si="46"/>
        <v>7.7424147358580342</v>
      </c>
      <c r="I221" s="11">
        <f t="shared" si="47"/>
        <v>4.7918752581886201E-2</v>
      </c>
      <c r="J221" s="32">
        <f t="shared" si="48"/>
        <v>2.4218578838060046E-2</v>
      </c>
      <c r="K221" s="32">
        <f t="shared" si="49"/>
        <v>41.290614395113778</v>
      </c>
      <c r="L221" s="8">
        <v>0</v>
      </c>
      <c r="M221" s="9">
        <v>1</v>
      </c>
      <c r="N221" s="8">
        <v>0</v>
      </c>
      <c r="O221" s="9">
        <v>0</v>
      </c>
      <c r="P221" s="9">
        <v>1</v>
      </c>
      <c r="Q221" s="9">
        <v>0</v>
      </c>
      <c r="R221" s="9">
        <v>0</v>
      </c>
      <c r="S221" s="8">
        <v>1714</v>
      </c>
      <c r="T221" s="9">
        <v>12</v>
      </c>
      <c r="U221" s="9">
        <f t="shared" si="50"/>
        <v>1701</v>
      </c>
      <c r="V221" s="9">
        <f t="shared" si="51"/>
        <v>48</v>
      </c>
      <c r="W221" s="7">
        <v>10.525</v>
      </c>
      <c r="X221" s="7">
        <f>BM221-W221-6</f>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2"/>
        <v>0</v>
      </c>
      <c r="AS221">
        <v>0.31</v>
      </c>
      <c r="AT221" s="39">
        <v>0.69</v>
      </c>
      <c r="AU221">
        <v>0</v>
      </c>
      <c r="AV221" s="17">
        <v>1</v>
      </c>
      <c r="AW221">
        <f t="shared" si="44"/>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5"/>
        <v>9.5629907461635959</v>
      </c>
      <c r="H222" s="55">
        <f t="shared" si="46"/>
        <v>16.654462374720584</v>
      </c>
      <c r="I222" s="56">
        <f t="shared" si="47"/>
        <v>8.9282038141538123E-2</v>
      </c>
      <c r="J222" s="57">
        <f t="shared" si="48"/>
        <v>2.414960131715143E-2</v>
      </c>
      <c r="K222" s="57">
        <f t="shared" si="49"/>
        <v>41.408551092302467</v>
      </c>
      <c r="L222" s="58">
        <v>0</v>
      </c>
      <c r="M222" s="59">
        <v>1</v>
      </c>
      <c r="N222" s="58">
        <v>0</v>
      </c>
      <c r="O222" s="59">
        <v>0</v>
      </c>
      <c r="P222" s="59">
        <v>1</v>
      </c>
      <c r="Q222" s="59">
        <v>0</v>
      </c>
      <c r="R222" s="59">
        <v>0</v>
      </c>
      <c r="S222" s="58">
        <v>1714</v>
      </c>
      <c r="T222" s="59">
        <v>12</v>
      </c>
      <c r="U222" s="59">
        <f t="shared" si="50"/>
        <v>1701</v>
      </c>
      <c r="V222" s="59">
        <f t="shared" si="51"/>
        <v>48</v>
      </c>
      <c r="W222" s="54">
        <v>10.525</v>
      </c>
      <c r="X222" s="54">
        <f>BM222-W222-6</f>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2"/>
        <v>0</v>
      </c>
      <c r="AS222" s="50">
        <v>0.31</v>
      </c>
      <c r="AT222" s="65">
        <v>0.69</v>
      </c>
      <c r="AU222">
        <v>0</v>
      </c>
      <c r="AV222" s="64">
        <v>1</v>
      </c>
      <c r="AW222" s="50">
        <f t="shared" si="44"/>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3">D223/F223</f>
        <v>4.1006523765144458E-2</v>
      </c>
      <c r="F223" s="7">
        <v>214.6</v>
      </c>
      <c r="G223" s="7">
        <f t="shared" si="45"/>
        <v>8.7589934762348562</v>
      </c>
      <c r="H223" s="15">
        <f t="shared" si="46"/>
        <v>8.8410065237651452</v>
      </c>
      <c r="I223" s="11">
        <f t="shared" si="47"/>
        <v>0.56729789934477026</v>
      </c>
      <c r="J223" s="32">
        <f t="shared" si="48"/>
        <v>2.6435130444770285E-3</v>
      </c>
      <c r="K223" s="32">
        <f t="shared" si="49"/>
        <v>378.28449611370542</v>
      </c>
      <c r="L223" s="8">
        <v>1</v>
      </c>
      <c r="M223" s="9">
        <v>0</v>
      </c>
      <c r="N223" s="8">
        <v>0</v>
      </c>
      <c r="O223" s="9">
        <v>0</v>
      </c>
      <c r="P223" s="9">
        <v>0</v>
      </c>
      <c r="Q223" s="9">
        <v>1</v>
      </c>
      <c r="R223" s="9">
        <v>0</v>
      </c>
      <c r="S223" s="8">
        <v>97050</v>
      </c>
      <c r="T223" s="9">
        <v>3</v>
      </c>
      <c r="U223" s="9">
        <f t="shared" si="50"/>
        <v>97046</v>
      </c>
      <c r="V223" s="9">
        <f t="shared" si="51"/>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2"/>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3"/>
        <v>4.5559210526315792E-2</v>
      </c>
      <c r="F224" s="7">
        <v>182.4</v>
      </c>
      <c r="G224" s="7">
        <f t="shared" si="45"/>
        <v>8.2644407894736851</v>
      </c>
      <c r="H224" s="15">
        <f t="shared" si="46"/>
        <v>8.3555592105263159</v>
      </c>
      <c r="I224" s="11">
        <f t="shared" si="47"/>
        <v>0.57113962349685266</v>
      </c>
      <c r="J224" s="32">
        <f t="shared" si="48"/>
        <v>3.1312479358380075E-3</v>
      </c>
      <c r="K224" s="32">
        <f t="shared" si="49"/>
        <v>319.36148797248552</v>
      </c>
      <c r="L224" s="8">
        <v>1</v>
      </c>
      <c r="M224" s="9">
        <v>0</v>
      </c>
      <c r="N224" s="8">
        <v>0</v>
      </c>
      <c r="O224" s="9">
        <v>0</v>
      </c>
      <c r="P224" s="9">
        <v>0</v>
      </c>
      <c r="Q224" s="9">
        <v>1</v>
      </c>
      <c r="R224" s="9">
        <v>0</v>
      </c>
      <c r="S224" s="8">
        <v>68726</v>
      </c>
      <c r="T224" s="9">
        <v>3</v>
      </c>
      <c r="U224" s="9">
        <f t="shared" si="50"/>
        <v>68722</v>
      </c>
      <c r="V224" s="9">
        <f t="shared" si="51"/>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3"/>
        <v>8.45648604269294E-2</v>
      </c>
      <c r="F225" s="7">
        <v>121.8</v>
      </c>
      <c r="G225" s="7">
        <f t="shared" si="45"/>
        <v>10.215435139573071</v>
      </c>
      <c r="H225" s="15">
        <f t="shared" si="46"/>
        <v>10.384564860426931</v>
      </c>
      <c r="I225" s="11">
        <f t="shared" si="47"/>
        <v>0.58631434535014559</v>
      </c>
      <c r="J225" s="32">
        <f t="shared" si="48"/>
        <v>4.8137466777516055E-3</v>
      </c>
      <c r="K225" s="32">
        <f t="shared" si="49"/>
        <v>207.73839317757324</v>
      </c>
      <c r="L225" s="8">
        <v>1</v>
      </c>
      <c r="M225" s="9">
        <v>0</v>
      </c>
      <c r="N225" s="8">
        <v>0</v>
      </c>
      <c r="O225" s="9">
        <v>0</v>
      </c>
      <c r="P225" s="9">
        <v>0</v>
      </c>
      <c r="Q225" s="9">
        <v>1</v>
      </c>
      <c r="R225" s="9">
        <v>0</v>
      </c>
      <c r="S225" s="8">
        <v>28324</v>
      </c>
      <c r="T225" s="9">
        <v>3</v>
      </c>
      <c r="U225" s="9">
        <f t="shared" si="50"/>
        <v>28320</v>
      </c>
      <c r="V225" s="9">
        <f t="shared" si="51"/>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3"/>
        <v>0.30044843049327352</v>
      </c>
      <c r="F226" s="7">
        <v>44.6</v>
      </c>
      <c r="G226" s="7">
        <f t="shared" si="45"/>
        <v>13.099551569506726</v>
      </c>
      <c r="H226" s="15">
        <f t="shared" si="46"/>
        <v>13.700448430493275</v>
      </c>
      <c r="I226" s="11">
        <f t="shared" si="47"/>
        <v>0.2561815851402216</v>
      </c>
      <c r="J226" s="32">
        <f t="shared" si="48"/>
        <v>5.7439817296013806E-3</v>
      </c>
      <c r="K226" s="32">
        <f t="shared" si="49"/>
        <v>174.09526127956499</v>
      </c>
      <c r="L226" s="8">
        <v>1</v>
      </c>
      <c r="M226" s="9">
        <v>0</v>
      </c>
      <c r="N226" s="8">
        <v>0</v>
      </c>
      <c r="O226" s="9">
        <v>0</v>
      </c>
      <c r="P226" s="9">
        <v>0</v>
      </c>
      <c r="Q226" s="9">
        <v>1</v>
      </c>
      <c r="R226" s="9">
        <v>0</v>
      </c>
      <c r="S226" s="8">
        <v>28324</v>
      </c>
      <c r="T226" s="9">
        <v>3</v>
      </c>
      <c r="U226" s="9">
        <f t="shared" si="50"/>
        <v>28320</v>
      </c>
      <c r="V226" s="9">
        <f t="shared" si="51"/>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3"/>
        <v>8.856502242152467E-2</v>
      </c>
      <c r="F227" s="7">
        <v>89.2</v>
      </c>
      <c r="G227" s="7">
        <f t="shared" si="45"/>
        <v>7.8114349775784753</v>
      </c>
      <c r="H227" s="15">
        <f t="shared" si="46"/>
        <v>7.9885650224215254</v>
      </c>
      <c r="I227" s="11">
        <f t="shared" si="47"/>
        <v>0.50802802585012474</v>
      </c>
      <c r="J227" s="32">
        <f t="shared" si="48"/>
        <v>5.6953814557188873E-3</v>
      </c>
      <c r="K227" s="32">
        <f t="shared" si="49"/>
        <v>175.58086456103354</v>
      </c>
      <c r="L227" s="8">
        <v>1</v>
      </c>
      <c r="M227" s="9">
        <v>0</v>
      </c>
      <c r="N227" s="8">
        <v>0</v>
      </c>
      <c r="O227" s="9">
        <v>0</v>
      </c>
      <c r="P227" s="9">
        <v>0</v>
      </c>
      <c r="Q227" s="9">
        <v>1</v>
      </c>
      <c r="R227" s="9">
        <v>0</v>
      </c>
      <c r="S227" s="8">
        <v>22876</v>
      </c>
      <c r="T227" s="9">
        <v>3</v>
      </c>
      <c r="U227" s="9">
        <f t="shared" si="50"/>
        <v>22872</v>
      </c>
      <c r="V227" s="9">
        <f t="shared" si="51"/>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3"/>
        <v>5.2208835341365459E-2</v>
      </c>
      <c r="F228" s="7">
        <v>124.5</v>
      </c>
      <c r="G228" s="7">
        <f t="shared" si="45"/>
        <v>6.4477911646586348</v>
      </c>
      <c r="H228" s="15">
        <f t="shared" si="46"/>
        <v>6.5522088353413652</v>
      </c>
      <c r="I228" s="11">
        <f t="shared" si="47"/>
        <v>0.41575771597427358</v>
      </c>
      <c r="J228" s="32">
        <f t="shared" si="48"/>
        <v>3.3394194054158521E-3</v>
      </c>
      <c r="K228" s="32">
        <f t="shared" si="49"/>
        <v>299.4532517773016</v>
      </c>
      <c r="L228" s="8">
        <v>1</v>
      </c>
      <c r="M228" s="9">
        <v>0</v>
      </c>
      <c r="N228" s="8">
        <v>0</v>
      </c>
      <c r="O228" s="9">
        <v>0</v>
      </c>
      <c r="P228" s="9">
        <v>0</v>
      </c>
      <c r="Q228" s="9">
        <v>1</v>
      </c>
      <c r="R228" s="9">
        <v>0</v>
      </c>
      <c r="S228" s="8">
        <v>74176</v>
      </c>
      <c r="T228" s="9">
        <v>3</v>
      </c>
      <c r="U228" s="9">
        <f t="shared" si="50"/>
        <v>74172</v>
      </c>
      <c r="V228" s="9">
        <f t="shared" si="51"/>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3"/>
        <v>0.86821705426356577</v>
      </c>
      <c r="F229" s="7">
        <v>12.9</v>
      </c>
      <c r="G229" s="7">
        <f t="shared" si="45"/>
        <v>10.331782945736434</v>
      </c>
      <c r="H229" s="15">
        <f t="shared" si="46"/>
        <v>12.068217054263565</v>
      </c>
      <c r="I229" s="11">
        <f t="shared" si="47"/>
        <v>7.6431230218154844E-2</v>
      </c>
      <c r="J229" s="32">
        <f t="shared" si="48"/>
        <v>5.924901567298824E-3</v>
      </c>
      <c r="K229" s="32">
        <f t="shared" si="49"/>
        <v>168.77917525571689</v>
      </c>
      <c r="L229" s="8">
        <v>1</v>
      </c>
      <c r="M229" s="9">
        <v>0</v>
      </c>
      <c r="N229" s="8">
        <v>0</v>
      </c>
      <c r="O229" s="9">
        <v>0</v>
      </c>
      <c r="P229" s="9">
        <v>0</v>
      </c>
      <c r="Q229" s="9">
        <v>1</v>
      </c>
      <c r="R229" s="9">
        <v>0</v>
      </c>
      <c r="S229" s="8">
        <v>28324</v>
      </c>
      <c r="T229" s="9">
        <v>3</v>
      </c>
      <c r="U229" s="9">
        <f t="shared" si="50"/>
        <v>28320</v>
      </c>
      <c r="V229" s="9">
        <f t="shared" si="51"/>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3"/>
        <v>1.0843373493975903</v>
      </c>
      <c r="F230" s="54">
        <v>16.600000000000001</v>
      </c>
      <c r="G230" s="54">
        <f t="shared" si="45"/>
        <v>16.91566265060241</v>
      </c>
      <c r="H230" s="55">
        <f t="shared" si="46"/>
        <v>19.08433734939759</v>
      </c>
      <c r="I230" s="56">
        <f t="shared" si="47"/>
        <v>6.3196237365657243E-2</v>
      </c>
      <c r="J230" s="57">
        <f t="shared" si="48"/>
        <v>3.8070022509432066E-3</v>
      </c>
      <c r="K230" s="57">
        <f t="shared" si="49"/>
        <v>262.67386622958901</v>
      </c>
      <c r="L230" s="58">
        <v>1</v>
      </c>
      <c r="M230" s="59">
        <v>0</v>
      </c>
      <c r="N230" s="58">
        <v>0</v>
      </c>
      <c r="O230" s="59">
        <v>0</v>
      </c>
      <c r="P230" s="59">
        <v>0</v>
      </c>
      <c r="Q230" s="59">
        <v>1</v>
      </c>
      <c r="R230" s="59">
        <v>0</v>
      </c>
      <c r="S230" s="58">
        <v>68726</v>
      </c>
      <c r="T230" s="59">
        <v>3</v>
      </c>
      <c r="U230" s="59">
        <f t="shared" si="50"/>
        <v>68722</v>
      </c>
      <c r="V230" s="59">
        <f t="shared" si="51"/>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5"/>
        <v>7.9984655299586791</v>
      </c>
      <c r="H231" s="15">
        <f t="shared" si="46"/>
        <v>8.8380193432193153</v>
      </c>
      <c r="I231" s="11">
        <f t="shared" si="47"/>
        <v>0.31672026020823679</v>
      </c>
      <c r="J231" s="32">
        <f t="shared" si="48"/>
        <v>1.5793302711205121E-2</v>
      </c>
      <c r="K231" s="32">
        <f t="shared" si="49"/>
        <v>63.317978404258305</v>
      </c>
      <c r="L231" s="8">
        <v>1</v>
      </c>
      <c r="M231" s="9">
        <v>0</v>
      </c>
      <c r="N231" s="8">
        <v>1</v>
      </c>
      <c r="O231" s="9">
        <v>0</v>
      </c>
      <c r="P231" s="9">
        <v>0</v>
      </c>
      <c r="Q231" s="9">
        <v>0</v>
      </c>
      <c r="R231" s="9">
        <v>0</v>
      </c>
      <c r="S231" s="8">
        <v>3614</v>
      </c>
      <c r="T231" s="9">
        <v>6</v>
      </c>
      <c r="U231" s="9">
        <f t="shared" si="50"/>
        <v>3607</v>
      </c>
      <c r="V231" s="9">
        <f t="shared" si="51"/>
        <v>48</v>
      </c>
      <c r="W231" s="7">
        <v>17</v>
      </c>
      <c r="X231" s="7">
        <f>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5"/>
        <v>7.1206897770805746</v>
      </c>
      <c r="H232" s="15">
        <f t="shared" si="46"/>
        <v>8.6669387073030677</v>
      </c>
      <c r="I232" s="11">
        <f t="shared" si="47"/>
        <v>0.16760130499633671</v>
      </c>
      <c r="J232" s="32">
        <f t="shared" si="48"/>
        <v>1.6414963071294815E-2</v>
      </c>
      <c r="K232" s="32">
        <f t="shared" si="49"/>
        <v>60.920027395536493</v>
      </c>
      <c r="L232" s="8">
        <v>1</v>
      </c>
      <c r="M232" s="9">
        <v>0</v>
      </c>
      <c r="N232" s="8">
        <v>1</v>
      </c>
      <c r="O232" s="9">
        <v>0</v>
      </c>
      <c r="P232" s="9">
        <v>0</v>
      </c>
      <c r="Q232" s="9">
        <v>0</v>
      </c>
      <c r="R232" s="9">
        <v>0</v>
      </c>
      <c r="S232" s="8">
        <v>3614</v>
      </c>
      <c r="T232" s="9">
        <v>6</v>
      </c>
      <c r="U232" s="9">
        <f t="shared" si="50"/>
        <v>3607</v>
      </c>
      <c r="V232" s="9">
        <f t="shared" si="51"/>
        <v>48</v>
      </c>
      <c r="W232" s="7">
        <v>12</v>
      </c>
      <c r="X232" s="7">
        <f>BM232-W232-6</f>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5"/>
        <v>6.0593053574285776</v>
      </c>
      <c r="H233" s="15">
        <f t="shared" si="46"/>
        <v>9.6137253207586166</v>
      </c>
      <c r="I233" s="11">
        <f t="shared" si="47"/>
        <v>7.3222373502749571E-2</v>
      </c>
      <c r="J233" s="32">
        <f t="shared" si="48"/>
        <v>1.6605790640274849E-2</v>
      </c>
      <c r="K233" s="32">
        <f t="shared" si="49"/>
        <v>60.219957101870854</v>
      </c>
      <c r="L233" s="8">
        <v>1</v>
      </c>
      <c r="M233" s="9">
        <v>0</v>
      </c>
      <c r="N233" s="8">
        <v>1</v>
      </c>
      <c r="O233" s="9">
        <v>0</v>
      </c>
      <c r="P233" s="9">
        <v>0</v>
      </c>
      <c r="Q233" s="9">
        <v>0</v>
      </c>
      <c r="R233" s="9">
        <v>0</v>
      </c>
      <c r="S233" s="8">
        <v>3614</v>
      </c>
      <c r="T233" s="9">
        <v>6</v>
      </c>
      <c r="U233" s="9">
        <f t="shared" si="50"/>
        <v>3607</v>
      </c>
      <c r="V233" s="9">
        <f t="shared" si="51"/>
        <v>48</v>
      </c>
      <c r="W233" s="7">
        <v>9</v>
      </c>
      <c r="X233" s="7">
        <f>BM233-W233-6</f>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5"/>
        <v>7.9837622827979127</v>
      </c>
      <c r="H234" s="15">
        <f t="shared" si="46"/>
        <v>8.8237647254484326</v>
      </c>
      <c r="I234" s="11">
        <f t="shared" si="47"/>
        <v>0.31607802014940978</v>
      </c>
      <c r="J234" s="32">
        <f t="shared" si="48"/>
        <v>1.5796869394490824E-2</v>
      </c>
      <c r="K234" s="32">
        <f t="shared" si="49"/>
        <v>63.303682206092759</v>
      </c>
      <c r="L234" s="8">
        <v>1</v>
      </c>
      <c r="M234" s="9">
        <v>0</v>
      </c>
      <c r="N234" s="8">
        <v>1</v>
      </c>
      <c r="O234" s="9">
        <v>0</v>
      </c>
      <c r="P234" s="9">
        <v>0</v>
      </c>
      <c r="Q234" s="9">
        <v>0</v>
      </c>
      <c r="R234" s="9">
        <v>0</v>
      </c>
      <c r="S234" s="8">
        <v>3614</v>
      </c>
      <c r="T234" s="9">
        <v>6</v>
      </c>
      <c r="U234" s="9">
        <f t="shared" si="50"/>
        <v>3607</v>
      </c>
      <c r="V234" s="9">
        <f t="shared" si="51"/>
        <v>48</v>
      </c>
      <c r="W234" s="7">
        <v>17</v>
      </c>
      <c r="X234" s="7">
        <f>BM234-W234-6</f>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5"/>
        <v>6.8002419257396083</v>
      </c>
      <c r="H235" s="15">
        <f t="shared" si="46"/>
        <v>8.3555852547552334</v>
      </c>
      <c r="I235" s="11">
        <f t="shared" si="47"/>
        <v>0.16015405832668261</v>
      </c>
      <c r="J235" s="32">
        <f t="shared" si="48"/>
        <v>1.6435562590325876E-2</v>
      </c>
      <c r="K235" s="32">
        <f t="shared" si="49"/>
        <v>60.843673254520006</v>
      </c>
      <c r="L235" s="8">
        <v>1</v>
      </c>
      <c r="M235" s="9">
        <v>0</v>
      </c>
      <c r="N235" s="8">
        <v>1</v>
      </c>
      <c r="O235" s="9">
        <v>0</v>
      </c>
      <c r="P235" s="9">
        <v>0</v>
      </c>
      <c r="Q235" s="9">
        <v>0</v>
      </c>
      <c r="R235" s="9">
        <v>0</v>
      </c>
      <c r="S235" s="8">
        <v>3614</v>
      </c>
      <c r="T235" s="9">
        <v>6</v>
      </c>
      <c r="U235" s="9">
        <f t="shared" si="50"/>
        <v>3607</v>
      </c>
      <c r="V235" s="9">
        <f t="shared" si="51"/>
        <v>48</v>
      </c>
      <c r="W235" s="7">
        <v>12</v>
      </c>
      <c r="X235" s="7">
        <f>BM235-W235-6</f>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5"/>
        <v>6.5025381029265548</v>
      </c>
      <c r="H236" s="15">
        <f t="shared" si="46"/>
        <v>10.083888463473325</v>
      </c>
      <c r="I236" s="11">
        <f t="shared" si="47"/>
        <v>7.6885686095055125E-2</v>
      </c>
      <c r="J236" s="32">
        <f t="shared" si="48"/>
        <v>1.6601199692718244E-2</v>
      </c>
      <c r="K236" s="32">
        <f t="shared" si="49"/>
        <v>60.236610516686227</v>
      </c>
      <c r="L236" s="8">
        <v>1</v>
      </c>
      <c r="M236" s="9">
        <v>0</v>
      </c>
      <c r="N236" s="8">
        <v>1</v>
      </c>
      <c r="O236" s="9">
        <v>0</v>
      </c>
      <c r="P236" s="9">
        <v>0</v>
      </c>
      <c r="Q236" s="9">
        <v>0</v>
      </c>
      <c r="R236" s="9">
        <v>0</v>
      </c>
      <c r="S236" s="8">
        <v>3614</v>
      </c>
      <c r="T236" s="9">
        <v>6</v>
      </c>
      <c r="U236" s="9">
        <f t="shared" si="50"/>
        <v>3607</v>
      </c>
      <c r="V236" s="9">
        <f t="shared" si="51"/>
        <v>48</v>
      </c>
      <c r="W236" s="7">
        <v>9</v>
      </c>
      <c r="X236" s="7">
        <f>BM236-W236-6</f>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5"/>
        <v>7.6133246864210902</v>
      </c>
      <c r="H237" s="15">
        <f t="shared" si="46"/>
        <v>8.4358094936327159</v>
      </c>
      <c r="I237" s="11">
        <f t="shared" si="47"/>
        <v>0.30934994075172129</v>
      </c>
      <c r="J237" s="32">
        <f t="shared" si="48"/>
        <v>1.5853542223874299E-2</v>
      </c>
      <c r="K237" s="32">
        <f t="shared" si="49"/>
        <v>63.07738585349535</v>
      </c>
      <c r="L237" s="8">
        <v>1</v>
      </c>
      <c r="M237" s="9">
        <v>0</v>
      </c>
      <c r="N237" s="8">
        <v>1</v>
      </c>
      <c r="O237" s="9">
        <v>0</v>
      </c>
      <c r="P237" s="9">
        <v>0</v>
      </c>
      <c r="Q237" s="9">
        <v>0</v>
      </c>
      <c r="R237" s="9">
        <v>0</v>
      </c>
      <c r="S237" s="8">
        <v>3611</v>
      </c>
      <c r="T237" s="9">
        <v>12</v>
      </c>
      <c r="U237" s="9">
        <f t="shared" si="50"/>
        <v>3598</v>
      </c>
      <c r="V237" s="9">
        <f t="shared" si="51"/>
        <v>48</v>
      </c>
      <c r="W237" s="7">
        <v>17</v>
      </c>
      <c r="X237" s="7">
        <f>BM237-W237-6</f>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5"/>
        <v>5.9168198286561395</v>
      </c>
      <c r="H238" s="15">
        <f t="shared" si="46"/>
        <v>7.5553120690994398</v>
      </c>
      <c r="I238" s="11">
        <f t="shared" si="47"/>
        <v>0.13580603144618819</v>
      </c>
      <c r="J238" s="32">
        <f t="shared" si="48"/>
        <v>1.6516846065547264E-2</v>
      </c>
      <c r="K238" s="32">
        <f t="shared" si="49"/>
        <v>60.544246524517469</v>
      </c>
      <c r="L238" s="8">
        <v>1</v>
      </c>
      <c r="M238" s="9">
        <v>0</v>
      </c>
      <c r="N238" s="8">
        <v>1</v>
      </c>
      <c r="O238" s="9">
        <v>0</v>
      </c>
      <c r="P238" s="9">
        <v>0</v>
      </c>
      <c r="Q238" s="9">
        <v>0</v>
      </c>
      <c r="R238" s="9">
        <v>0</v>
      </c>
      <c r="S238" s="8">
        <v>3611</v>
      </c>
      <c r="T238" s="9">
        <v>12</v>
      </c>
      <c r="U238" s="9">
        <f t="shared" si="50"/>
        <v>3598</v>
      </c>
      <c r="V238" s="9">
        <f t="shared" si="51"/>
        <v>48</v>
      </c>
      <c r="W238" s="7">
        <v>12</v>
      </c>
      <c r="X238" s="7">
        <f>BM238-W238-6</f>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5"/>
        <v>5.6739480799630666</v>
      </c>
      <c r="H239" s="15">
        <f t="shared" si="46"/>
        <v>9.3089241809937366</v>
      </c>
      <c r="I239" s="11">
        <f t="shared" si="47"/>
        <v>6.8555133646737543E-2</v>
      </c>
      <c r="J239" s="32">
        <f t="shared" si="48"/>
        <v>1.6632076151261325E-2</v>
      </c>
      <c r="K239" s="32">
        <f t="shared" si="49"/>
        <v>60.12478483777042</v>
      </c>
      <c r="L239" s="8">
        <v>1</v>
      </c>
      <c r="M239" s="9">
        <v>0</v>
      </c>
      <c r="N239" s="8">
        <v>1</v>
      </c>
      <c r="O239" s="9">
        <v>0</v>
      </c>
      <c r="P239" s="9">
        <v>0</v>
      </c>
      <c r="Q239" s="9">
        <v>0</v>
      </c>
      <c r="R239" s="9">
        <v>0</v>
      </c>
      <c r="S239" s="8">
        <v>3611</v>
      </c>
      <c r="T239" s="9">
        <v>12</v>
      </c>
      <c r="U239" s="9">
        <f t="shared" si="50"/>
        <v>3598</v>
      </c>
      <c r="V239" s="9">
        <f t="shared" si="51"/>
        <v>48</v>
      </c>
      <c r="W239" s="7">
        <v>9</v>
      </c>
      <c r="X239" s="7">
        <f>BM239-W239-6</f>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5"/>
        <v>6.8116770444879187</v>
      </c>
      <c r="H240" s="15">
        <f t="shared" si="46"/>
        <v>7.7181410646674493</v>
      </c>
      <c r="I240" s="11">
        <f t="shared" si="47"/>
        <v>0.2582678025131484</v>
      </c>
      <c r="J240" s="32">
        <f t="shared" si="48"/>
        <v>1.6112415777695541E-2</v>
      </c>
      <c r="K240" s="32">
        <f t="shared" si="49"/>
        <v>62.063939622530256</v>
      </c>
      <c r="L240" s="8">
        <v>1</v>
      </c>
      <c r="M240" s="9">
        <v>0</v>
      </c>
      <c r="N240" s="8">
        <v>1</v>
      </c>
      <c r="O240" s="9">
        <v>0</v>
      </c>
      <c r="P240" s="9">
        <v>0</v>
      </c>
      <c r="Q240" s="9">
        <v>0</v>
      </c>
      <c r="R240" s="9">
        <v>0</v>
      </c>
      <c r="S240" s="8">
        <v>3611</v>
      </c>
      <c r="T240" s="9">
        <v>15</v>
      </c>
      <c r="U240" s="9">
        <f t="shared" si="50"/>
        <v>3595</v>
      </c>
      <c r="V240" s="9">
        <f t="shared" si="51"/>
        <v>48</v>
      </c>
      <c r="W240" s="7">
        <v>17</v>
      </c>
      <c r="X240" s="7">
        <f>BM240-W240-6</f>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5"/>
        <v>5.6790832172051271</v>
      </c>
      <c r="H241" s="15">
        <f t="shared" si="46"/>
        <v>7.3826370878549046</v>
      </c>
      <c r="I241" s="11">
        <f t="shared" si="47"/>
        <v>0.12684484818489178</v>
      </c>
      <c r="J241" s="32">
        <f t="shared" si="48"/>
        <v>1.6543535388186568E-2</v>
      </c>
      <c r="K241" s="32">
        <f t="shared" si="49"/>
        <v>60.446571820076713</v>
      </c>
      <c r="L241" s="8">
        <v>1</v>
      </c>
      <c r="M241" s="9">
        <v>0</v>
      </c>
      <c r="N241" s="8">
        <v>1</v>
      </c>
      <c r="O241" s="9">
        <v>0</v>
      </c>
      <c r="P241" s="9">
        <v>0</v>
      </c>
      <c r="Q241" s="9">
        <v>0</v>
      </c>
      <c r="R241" s="9">
        <v>0</v>
      </c>
      <c r="S241" s="8">
        <v>3611</v>
      </c>
      <c r="T241" s="9">
        <v>15</v>
      </c>
      <c r="U241" s="9">
        <f t="shared" si="50"/>
        <v>3595</v>
      </c>
      <c r="V241" s="9">
        <f t="shared" si="51"/>
        <v>48</v>
      </c>
      <c r="W241" s="7">
        <v>12</v>
      </c>
      <c r="X241" s="7">
        <f>BM241-W241-6</f>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5"/>
        <v>5.4058383716742417</v>
      </c>
      <c r="H242" s="15">
        <f t="shared" si="46"/>
        <v>9.1144550048722355</v>
      </c>
      <c r="I242" s="11">
        <f t="shared" si="47"/>
        <v>6.5161343752169393E-2</v>
      </c>
      <c r="J242" s="32">
        <f t="shared" si="48"/>
        <v>1.6642807208782709E-2</v>
      </c>
      <c r="K242" s="32">
        <f t="shared" si="49"/>
        <v>60.086017187790411</v>
      </c>
      <c r="L242" s="8">
        <v>1</v>
      </c>
      <c r="M242" s="9">
        <v>0</v>
      </c>
      <c r="N242" s="8">
        <v>1</v>
      </c>
      <c r="O242" s="9">
        <v>0</v>
      </c>
      <c r="P242" s="9">
        <v>0</v>
      </c>
      <c r="Q242" s="9">
        <v>0</v>
      </c>
      <c r="R242" s="9">
        <v>0</v>
      </c>
      <c r="S242" s="8">
        <v>3611</v>
      </c>
      <c r="T242" s="9">
        <v>15</v>
      </c>
      <c r="U242" s="9">
        <f t="shared" si="50"/>
        <v>3595</v>
      </c>
      <c r="V242" s="9">
        <f t="shared" si="51"/>
        <v>48</v>
      </c>
      <c r="W242" s="7">
        <v>9</v>
      </c>
      <c r="X242" s="7">
        <f>BM242-W242-6</f>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4">D243/E243</f>
        <v>23.999999999999996</v>
      </c>
      <c r="G243" s="7">
        <f t="shared" si="45"/>
        <v>9.1999999999999993</v>
      </c>
      <c r="H243" s="15">
        <f t="shared" si="46"/>
        <v>10</v>
      </c>
      <c r="I243" s="11">
        <f t="shared" si="47"/>
        <v>0.37112415986742592</v>
      </c>
      <c r="J243" s="32">
        <f t="shared" si="48"/>
        <v>1.5463506661142748E-2</v>
      </c>
      <c r="K243" s="32">
        <f t="shared" si="49"/>
        <v>64.668384856898967</v>
      </c>
      <c r="L243" s="8">
        <v>1</v>
      </c>
      <c r="M243" s="9">
        <v>0</v>
      </c>
      <c r="N243" s="8">
        <v>1</v>
      </c>
      <c r="O243" s="9">
        <v>0</v>
      </c>
      <c r="P243" s="9">
        <v>0</v>
      </c>
      <c r="Q243" s="9">
        <v>0</v>
      </c>
      <c r="R243" s="9">
        <v>0</v>
      </c>
      <c r="S243" s="8">
        <v>3613</v>
      </c>
      <c r="T243" s="9">
        <v>6</v>
      </c>
      <c r="U243" s="9">
        <f t="shared" si="50"/>
        <v>3606</v>
      </c>
      <c r="V243" s="9">
        <f t="shared" si="51"/>
        <v>48</v>
      </c>
      <c r="W243" s="7">
        <v>10.967499999999999</v>
      </c>
      <c r="X243" s="7">
        <f>BM243-W243-6</f>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4"/>
        <v>23.999999999999996</v>
      </c>
      <c r="G244" s="7">
        <f t="shared" si="45"/>
        <v>9.1999999999999993</v>
      </c>
      <c r="H244" s="15">
        <f t="shared" si="46"/>
        <v>10</v>
      </c>
      <c r="I244" s="11">
        <f t="shared" si="47"/>
        <v>0.37112415986742592</v>
      </c>
      <c r="J244" s="32">
        <f t="shared" si="48"/>
        <v>1.5463506661142748E-2</v>
      </c>
      <c r="K244" s="32">
        <f t="shared" si="49"/>
        <v>64.668384856898967</v>
      </c>
      <c r="L244" s="8">
        <v>1</v>
      </c>
      <c r="M244" s="9">
        <v>0</v>
      </c>
      <c r="N244" s="8">
        <v>1</v>
      </c>
      <c r="O244" s="9">
        <v>0</v>
      </c>
      <c r="P244" s="9">
        <v>0</v>
      </c>
      <c r="Q244" s="9">
        <v>0</v>
      </c>
      <c r="R244" s="9">
        <v>0</v>
      </c>
      <c r="S244" s="8">
        <v>3613</v>
      </c>
      <c r="T244" s="9">
        <v>6</v>
      </c>
      <c r="U244" s="9">
        <f t="shared" si="50"/>
        <v>3606</v>
      </c>
      <c r="V244" s="9">
        <f t="shared" si="51"/>
        <v>48</v>
      </c>
      <c r="W244" s="7">
        <v>10.967499999999999</v>
      </c>
      <c r="X244" s="7">
        <f>BM244-W244-6</f>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4"/>
        <v>22.25</v>
      </c>
      <c r="G245" s="7">
        <f t="shared" si="45"/>
        <v>8.5</v>
      </c>
      <c r="H245" s="15">
        <f t="shared" si="46"/>
        <v>9.3000000000000007</v>
      </c>
      <c r="I245" s="11">
        <f t="shared" si="47"/>
        <v>0.34782347219477794</v>
      </c>
      <c r="J245" s="32">
        <f t="shared" si="48"/>
        <v>1.5632515604259684E-2</v>
      </c>
      <c r="K245" s="32">
        <f t="shared" si="49"/>
        <v>63.969230884855875</v>
      </c>
      <c r="L245" s="8">
        <v>1</v>
      </c>
      <c r="M245" s="9">
        <v>0</v>
      </c>
      <c r="N245" s="8">
        <v>1</v>
      </c>
      <c r="O245" s="9">
        <v>0</v>
      </c>
      <c r="P245" s="9">
        <v>0</v>
      </c>
      <c r="Q245" s="9">
        <v>0</v>
      </c>
      <c r="R245" s="9">
        <v>0</v>
      </c>
      <c r="S245" s="8">
        <v>3610</v>
      </c>
      <c r="T245" s="9">
        <v>12</v>
      </c>
      <c r="U245" s="9">
        <f t="shared" si="50"/>
        <v>3597</v>
      </c>
      <c r="V245" s="9">
        <f t="shared" si="51"/>
        <v>48</v>
      </c>
      <c r="W245" s="7">
        <v>10.967499999999999</v>
      </c>
      <c r="X245" s="7">
        <f>BM245-W245-6</f>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4"/>
        <v>20.75</v>
      </c>
      <c r="G246" s="7">
        <f t="shared" si="45"/>
        <v>7.9</v>
      </c>
      <c r="H246" s="15">
        <f t="shared" si="46"/>
        <v>8.7000000000000011</v>
      </c>
      <c r="I246" s="11">
        <f t="shared" si="47"/>
        <v>0.32708359535466042</v>
      </c>
      <c r="J246" s="32">
        <f t="shared" si="48"/>
        <v>1.5763064836369176E-2</v>
      </c>
      <c r="K246" s="32">
        <f t="shared" si="49"/>
        <v>63.439439625520023</v>
      </c>
      <c r="L246" s="8">
        <v>1</v>
      </c>
      <c r="M246" s="9">
        <v>0</v>
      </c>
      <c r="N246" s="8">
        <v>1</v>
      </c>
      <c r="O246" s="9">
        <v>0</v>
      </c>
      <c r="P246" s="9">
        <v>0</v>
      </c>
      <c r="Q246" s="9">
        <v>0</v>
      </c>
      <c r="R246" s="9">
        <v>0</v>
      </c>
      <c r="S246" s="8">
        <v>3610</v>
      </c>
      <c r="T246" s="9">
        <v>15</v>
      </c>
      <c r="U246" s="9">
        <f t="shared" si="50"/>
        <v>3594</v>
      </c>
      <c r="V246" s="9">
        <f t="shared" si="51"/>
        <v>48</v>
      </c>
      <c r="W246" s="7">
        <v>10.967499999999999</v>
      </c>
      <c r="X246" s="7">
        <f>BM246-W246-6</f>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4"/>
        <v>19.285714285714288</v>
      </c>
      <c r="G247" s="7">
        <f t="shared" si="45"/>
        <v>12.8</v>
      </c>
      <c r="H247" s="15">
        <f t="shared" si="46"/>
        <v>14.2</v>
      </c>
      <c r="I247" s="11">
        <f t="shared" si="47"/>
        <v>0.30573988659797846</v>
      </c>
      <c r="J247" s="32">
        <f t="shared" si="48"/>
        <v>1.5853179305080366E-2</v>
      </c>
      <c r="K247" s="32">
        <f t="shared" si="49"/>
        <v>63.078829852100171</v>
      </c>
      <c r="L247" s="8">
        <v>1</v>
      </c>
      <c r="M247" s="9">
        <v>0</v>
      </c>
      <c r="N247" s="8">
        <v>1</v>
      </c>
      <c r="O247" s="9">
        <v>0</v>
      </c>
      <c r="P247" s="9">
        <v>0</v>
      </c>
      <c r="Q247" s="9">
        <v>0</v>
      </c>
      <c r="R247" s="9">
        <v>0</v>
      </c>
      <c r="S247" s="8">
        <v>3613</v>
      </c>
      <c r="T247" s="9">
        <v>5</v>
      </c>
      <c r="U247" s="9">
        <f t="shared" si="50"/>
        <v>3607</v>
      </c>
      <c r="V247" s="9">
        <f t="shared" si="51"/>
        <v>48</v>
      </c>
      <c r="W247" s="7">
        <v>17</v>
      </c>
      <c r="X247" s="7">
        <f>BM247-W247-6</f>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4"/>
        <v>9</v>
      </c>
      <c r="G248" s="7">
        <f t="shared" si="45"/>
        <v>5.6</v>
      </c>
      <c r="H248" s="15">
        <f t="shared" si="46"/>
        <v>7</v>
      </c>
      <c r="I248" s="11">
        <f t="shared" si="47"/>
        <v>0.14819960743622645</v>
      </c>
      <c r="J248" s="32">
        <f t="shared" si="48"/>
        <v>1.6466623048469606E-2</v>
      </c>
      <c r="K248" s="32">
        <f t="shared" si="49"/>
        <v>60.728905802755904</v>
      </c>
      <c r="L248" s="8">
        <v>1</v>
      </c>
      <c r="M248" s="9">
        <v>0</v>
      </c>
      <c r="N248" s="8">
        <v>1</v>
      </c>
      <c r="O248" s="9">
        <v>0</v>
      </c>
      <c r="P248" s="9">
        <v>0</v>
      </c>
      <c r="Q248" s="9">
        <v>0</v>
      </c>
      <c r="R248" s="9">
        <v>0</v>
      </c>
      <c r="S248" s="8">
        <v>3613</v>
      </c>
      <c r="T248" s="9">
        <v>5</v>
      </c>
      <c r="U248" s="9">
        <f t="shared" si="50"/>
        <v>3607</v>
      </c>
      <c r="V248" s="9">
        <f t="shared" si="51"/>
        <v>48</v>
      </c>
      <c r="W248" s="7">
        <v>7</v>
      </c>
      <c r="X248" s="7">
        <f>BM248-W248-6</f>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4"/>
        <v>19.285714285714288</v>
      </c>
      <c r="G249" s="7">
        <f t="shared" si="45"/>
        <v>12.8</v>
      </c>
      <c r="H249" s="15">
        <f t="shared" si="46"/>
        <v>14.2</v>
      </c>
      <c r="I249" s="11">
        <f t="shared" si="47"/>
        <v>0.30573988659797846</v>
      </c>
      <c r="J249" s="32">
        <f t="shared" si="48"/>
        <v>1.5853179305080366E-2</v>
      </c>
      <c r="K249" s="32">
        <f t="shared" si="49"/>
        <v>63.078829852100171</v>
      </c>
      <c r="L249" s="8">
        <v>1</v>
      </c>
      <c r="M249" s="9">
        <v>0</v>
      </c>
      <c r="N249" s="8">
        <v>1</v>
      </c>
      <c r="O249" s="9">
        <v>0</v>
      </c>
      <c r="P249" s="9">
        <v>0</v>
      </c>
      <c r="Q249" s="9">
        <v>0</v>
      </c>
      <c r="R249" s="9">
        <v>0</v>
      </c>
      <c r="S249" s="8">
        <v>3613</v>
      </c>
      <c r="T249" s="9">
        <v>5</v>
      </c>
      <c r="U249" s="9">
        <f t="shared" si="50"/>
        <v>3607</v>
      </c>
      <c r="V249" s="9">
        <f t="shared" si="51"/>
        <v>48</v>
      </c>
      <c r="W249" s="7">
        <v>17</v>
      </c>
      <c r="X249" s="7">
        <f>BM249-W249-6</f>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4"/>
        <v>7.75</v>
      </c>
      <c r="G250" s="7">
        <f t="shared" si="45"/>
        <v>5.4</v>
      </c>
      <c r="H250" s="15">
        <f t="shared" si="46"/>
        <v>7</v>
      </c>
      <c r="I250" s="11">
        <f t="shared" si="47"/>
        <v>0.12803251186248216</v>
      </c>
      <c r="J250" s="32">
        <f t="shared" si="48"/>
        <v>1.652032411128802E-2</v>
      </c>
      <c r="K250" s="32">
        <f t="shared" si="49"/>
        <v>60.531500064016249</v>
      </c>
      <c r="L250" s="8">
        <v>1</v>
      </c>
      <c r="M250" s="9">
        <v>0</v>
      </c>
      <c r="N250" s="8">
        <v>1</v>
      </c>
      <c r="O250" s="9">
        <v>0</v>
      </c>
      <c r="P250" s="9">
        <v>0</v>
      </c>
      <c r="Q250" s="9">
        <v>0</v>
      </c>
      <c r="R250" s="9">
        <v>0</v>
      </c>
      <c r="S250" s="8">
        <v>3610</v>
      </c>
      <c r="T250" s="9">
        <v>5</v>
      </c>
      <c r="U250" s="9">
        <f t="shared" si="50"/>
        <v>3604</v>
      </c>
      <c r="V250" s="9">
        <f t="shared" si="51"/>
        <v>48</v>
      </c>
      <c r="W250" s="7">
        <v>7</v>
      </c>
      <c r="X250" s="7">
        <f>BM250-W250-6</f>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4"/>
        <v>18.428571428571431</v>
      </c>
      <c r="G251" s="7">
        <f t="shared" si="45"/>
        <v>12.200000000000001</v>
      </c>
      <c r="H251" s="15">
        <f t="shared" si="46"/>
        <v>13.6</v>
      </c>
      <c r="I251" s="11">
        <f t="shared" si="47"/>
        <v>0.2936805581146279</v>
      </c>
      <c r="J251" s="32">
        <f t="shared" si="48"/>
        <v>1.5936154316297638E-2</v>
      </c>
      <c r="K251" s="32">
        <f t="shared" si="49"/>
        <v>62.750396372437024</v>
      </c>
      <c r="L251" s="8">
        <v>1</v>
      </c>
      <c r="M251" s="9">
        <v>0</v>
      </c>
      <c r="N251" s="8">
        <v>1</v>
      </c>
      <c r="O251" s="9">
        <v>0</v>
      </c>
      <c r="P251" s="9">
        <v>0</v>
      </c>
      <c r="Q251" s="9">
        <v>0</v>
      </c>
      <c r="R251" s="9">
        <v>0</v>
      </c>
      <c r="S251" s="8">
        <v>3610</v>
      </c>
      <c r="T251" s="9">
        <v>11</v>
      </c>
      <c r="U251" s="9">
        <f t="shared" si="50"/>
        <v>3598</v>
      </c>
      <c r="V251" s="9">
        <f t="shared" si="51"/>
        <v>48</v>
      </c>
      <c r="W251" s="7">
        <v>17</v>
      </c>
      <c r="X251" s="7">
        <f>BM251-W251-6</f>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4"/>
        <v>7.7142857142857153</v>
      </c>
      <c r="G252" s="7">
        <f t="shared" si="45"/>
        <v>4.7</v>
      </c>
      <c r="H252" s="15">
        <f t="shared" si="46"/>
        <v>6.1000000000000005</v>
      </c>
      <c r="I252" s="11">
        <f t="shared" si="47"/>
        <v>0.12755660349884759</v>
      </c>
      <c r="J252" s="32">
        <f t="shared" si="48"/>
        <v>1.6535115268369132E-2</v>
      </c>
      <c r="K252" s="32">
        <f t="shared" si="49"/>
        <v>60.4773528197261</v>
      </c>
      <c r="L252" s="8">
        <v>1</v>
      </c>
      <c r="M252" s="9">
        <v>0</v>
      </c>
      <c r="N252" s="8">
        <v>1</v>
      </c>
      <c r="O252" s="9">
        <v>0</v>
      </c>
      <c r="P252" s="9">
        <v>0</v>
      </c>
      <c r="Q252" s="9">
        <v>0</v>
      </c>
      <c r="R252" s="9">
        <v>0</v>
      </c>
      <c r="S252" s="8">
        <v>3610</v>
      </c>
      <c r="T252" s="9">
        <v>11</v>
      </c>
      <c r="U252" s="9">
        <f t="shared" si="50"/>
        <v>3598</v>
      </c>
      <c r="V252" s="9">
        <f t="shared" si="51"/>
        <v>48</v>
      </c>
      <c r="W252" s="7">
        <v>7</v>
      </c>
      <c r="X252" s="7">
        <f>BM252-W252-6</f>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4"/>
        <v>17</v>
      </c>
      <c r="G253" s="7">
        <f t="shared" si="45"/>
        <v>11.200000000000001</v>
      </c>
      <c r="H253" s="15">
        <f t="shared" si="46"/>
        <v>12.6</v>
      </c>
      <c r="I253" s="11">
        <f t="shared" si="47"/>
        <v>0.27277798111741397</v>
      </c>
      <c r="J253" s="32">
        <f t="shared" si="48"/>
        <v>1.6045763595141999E-2</v>
      </c>
      <c r="K253" s="32">
        <f t="shared" si="49"/>
        <v>62.321745803531535</v>
      </c>
      <c r="L253" s="8">
        <v>1</v>
      </c>
      <c r="M253" s="9">
        <v>0</v>
      </c>
      <c r="N253" s="8">
        <v>1</v>
      </c>
      <c r="O253" s="9">
        <v>0</v>
      </c>
      <c r="P253" s="9">
        <v>0</v>
      </c>
      <c r="Q253" s="9">
        <v>0</v>
      </c>
      <c r="R253" s="9">
        <v>0</v>
      </c>
      <c r="S253" s="8">
        <v>3610</v>
      </c>
      <c r="T253" s="9">
        <v>14</v>
      </c>
      <c r="U253" s="9">
        <f t="shared" si="50"/>
        <v>3595</v>
      </c>
      <c r="V253" s="9">
        <f t="shared" si="51"/>
        <v>48</v>
      </c>
      <c r="W253" s="7">
        <v>17</v>
      </c>
      <c r="X253" s="7">
        <f>BM253-W253-6</f>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4"/>
        <v>6.6249999999999991</v>
      </c>
      <c r="G254" s="7">
        <f t="shared" si="45"/>
        <v>4.5</v>
      </c>
      <c r="H254" s="15">
        <f t="shared" si="46"/>
        <v>6.1</v>
      </c>
      <c r="I254" s="11">
        <f t="shared" si="47"/>
        <v>0.10982504289539416</v>
      </c>
      <c r="J254" s="32">
        <f t="shared" si="48"/>
        <v>1.6577364965342515E-2</v>
      </c>
      <c r="K254" s="32">
        <f t="shared" si="49"/>
        <v>60.323217959588334</v>
      </c>
      <c r="L254" s="8">
        <v>1</v>
      </c>
      <c r="M254" s="9">
        <v>0</v>
      </c>
      <c r="N254" s="8">
        <v>1</v>
      </c>
      <c r="O254" s="9">
        <v>0</v>
      </c>
      <c r="P254" s="9">
        <v>0</v>
      </c>
      <c r="Q254" s="9">
        <v>0</v>
      </c>
      <c r="R254" s="9">
        <v>0</v>
      </c>
      <c r="S254" s="8">
        <v>3610</v>
      </c>
      <c r="T254" s="9">
        <v>14</v>
      </c>
      <c r="U254" s="9">
        <f t="shared" si="50"/>
        <v>3595</v>
      </c>
      <c r="V254" s="9">
        <f t="shared" si="51"/>
        <v>48</v>
      </c>
      <c r="W254" s="7">
        <v>7</v>
      </c>
      <c r="X254" s="7">
        <f>BM254-W254-6</f>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5"/>
        <v>6.8116770444879187</v>
      </c>
      <c r="H255" s="15">
        <f t="shared" si="46"/>
        <v>7.7181410646674493</v>
      </c>
      <c r="I255" s="11">
        <f t="shared" si="47"/>
        <v>0.25796661020822687</v>
      </c>
      <c r="J255" s="32">
        <f t="shared" si="48"/>
        <v>1.6093625453858364E-2</v>
      </c>
      <c r="K255" s="32">
        <f t="shared" si="49"/>
        <v>62.136403190634411</v>
      </c>
      <c r="L255" s="8">
        <v>1</v>
      </c>
      <c r="M255" s="9">
        <v>0</v>
      </c>
      <c r="N255" s="8">
        <v>1</v>
      </c>
      <c r="O255" s="9">
        <v>0</v>
      </c>
      <c r="P255" s="9">
        <v>0</v>
      </c>
      <c r="Q255" s="9">
        <v>0</v>
      </c>
      <c r="R255" s="9">
        <v>0</v>
      </c>
      <c r="S255" s="8">
        <v>3611</v>
      </c>
      <c r="T255" s="9">
        <v>6</v>
      </c>
      <c r="U255" s="9">
        <f t="shared" si="50"/>
        <v>3604</v>
      </c>
      <c r="V255" s="9">
        <f t="shared" si="51"/>
        <v>48</v>
      </c>
      <c r="W255" s="7">
        <v>17</v>
      </c>
      <c r="X255" s="7">
        <f>BM255-W255-6</f>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5"/>
        <v>5.6790832172051271</v>
      </c>
      <c r="H256" s="15">
        <f t="shared" si="46"/>
        <v>7.3826370878549046</v>
      </c>
      <c r="I256" s="11">
        <f t="shared" si="47"/>
        <v>0.12668891426872031</v>
      </c>
      <c r="J256" s="32">
        <f t="shared" si="48"/>
        <v>1.652319795787453E-2</v>
      </c>
      <c r="K256" s="32">
        <f t="shared" si="49"/>
        <v>60.520971941961506</v>
      </c>
      <c r="L256" s="8">
        <v>1</v>
      </c>
      <c r="M256" s="9">
        <v>0</v>
      </c>
      <c r="N256" s="8">
        <v>1</v>
      </c>
      <c r="O256" s="9">
        <v>0</v>
      </c>
      <c r="P256" s="9">
        <v>0</v>
      </c>
      <c r="Q256" s="9">
        <v>0</v>
      </c>
      <c r="R256" s="9">
        <v>0</v>
      </c>
      <c r="S256" s="8">
        <v>3611</v>
      </c>
      <c r="T256" s="9">
        <v>6</v>
      </c>
      <c r="U256" s="9">
        <f t="shared" si="50"/>
        <v>3604</v>
      </c>
      <c r="V256" s="9">
        <f t="shared" si="51"/>
        <v>48</v>
      </c>
      <c r="W256" s="7">
        <v>12</v>
      </c>
      <c r="X256" s="7">
        <f>BM256-W256-6</f>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5"/>
        <v>5.4058383716742417</v>
      </c>
      <c r="H257" s="15">
        <f t="shared" si="46"/>
        <v>9.1144550048722355</v>
      </c>
      <c r="I257" s="11">
        <f t="shared" si="47"/>
        <v>6.5080276647191598E-2</v>
      </c>
      <c r="J257" s="32">
        <f t="shared" si="48"/>
        <v>1.66221019236945E-2</v>
      </c>
      <c r="K257" s="32">
        <f t="shared" si="49"/>
        <v>60.160863204341112</v>
      </c>
      <c r="L257" s="8">
        <v>1</v>
      </c>
      <c r="M257" s="9">
        <v>0</v>
      </c>
      <c r="N257" s="8">
        <v>1</v>
      </c>
      <c r="O257" s="9">
        <v>0</v>
      </c>
      <c r="P257" s="9">
        <v>0</v>
      </c>
      <c r="Q257" s="9">
        <v>0</v>
      </c>
      <c r="R257" s="9">
        <v>0</v>
      </c>
      <c r="S257" s="8">
        <v>3611</v>
      </c>
      <c r="T257" s="9">
        <v>6</v>
      </c>
      <c r="U257" s="9">
        <f t="shared" si="50"/>
        <v>3604</v>
      </c>
      <c r="V257" s="9">
        <f t="shared" si="51"/>
        <v>48</v>
      </c>
      <c r="W257" s="7">
        <v>9</v>
      </c>
      <c r="X257" s="7">
        <f>BM257-W257-6</f>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55">D258-E258</f>
        <v>3.9007260131352965</v>
      </c>
      <c r="H258" s="15">
        <f t="shared" ref="H258:H321" si="56">D258+E258</f>
        <v>9.3756972856345371</v>
      </c>
      <c r="I258" s="11">
        <f t="shared" ref="I258:I321" si="57">IFERROR(F258/SQRT(F258^2+U258), "X")</f>
        <v>4.0360156924767319E-2</v>
      </c>
      <c r="J258" s="32">
        <f t="shared" ref="J258:J321" si="58">IFERROR(SQRT((1-I258^2)/U258), "X")</f>
        <v>1.6643842603085508E-2</v>
      </c>
      <c r="K258" s="32">
        <f t="shared" ref="K258:K321" si="59">IFERROR(1/J258, "X")</f>
        <v>60.082279305778563</v>
      </c>
      <c r="L258" s="8">
        <v>1</v>
      </c>
      <c r="M258" s="9">
        <v>0</v>
      </c>
      <c r="N258" s="8">
        <v>1</v>
      </c>
      <c r="O258" s="9">
        <v>0</v>
      </c>
      <c r="P258" s="9">
        <v>0</v>
      </c>
      <c r="Q258" s="9">
        <v>0</v>
      </c>
      <c r="R258" s="9">
        <v>0</v>
      </c>
      <c r="S258" s="8">
        <v>3611</v>
      </c>
      <c r="T258" s="9">
        <v>6</v>
      </c>
      <c r="U258" s="9">
        <f t="shared" ref="U258:U321" si="60">S258-T258-1</f>
        <v>3604</v>
      </c>
      <c r="V258" s="9">
        <f t="shared" ref="V258:V321" si="61">COUNTIF(B:B,B258)</f>
        <v>48</v>
      </c>
      <c r="W258" s="7">
        <v>17</v>
      </c>
      <c r="X258" s="7">
        <f>BM258-W258-6</f>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55"/>
        <v>5.3953208722960007</v>
      </c>
      <c r="H259" s="15">
        <f t="shared" si="56"/>
        <v>12.209552144295902</v>
      </c>
      <c r="I259" s="11">
        <f t="shared" si="57"/>
        <v>4.2995385369203318E-2</v>
      </c>
      <c r="J259" s="32">
        <f t="shared" si="58"/>
        <v>1.664201151910551E-2</v>
      </c>
      <c r="K259" s="32">
        <f t="shared" si="59"/>
        <v>60.088890027024142</v>
      </c>
      <c r="L259" s="8">
        <v>1</v>
      </c>
      <c r="M259" s="9">
        <v>0</v>
      </c>
      <c r="N259" s="8">
        <v>1</v>
      </c>
      <c r="O259" s="9">
        <v>0</v>
      </c>
      <c r="P259" s="9">
        <v>0</v>
      </c>
      <c r="Q259" s="9">
        <v>0</v>
      </c>
      <c r="R259" s="9">
        <v>0</v>
      </c>
      <c r="S259" s="8">
        <v>3611</v>
      </c>
      <c r="T259" s="9">
        <v>6</v>
      </c>
      <c r="U259" s="9">
        <f t="shared" si="60"/>
        <v>3604</v>
      </c>
      <c r="V259" s="9">
        <f t="shared" si="61"/>
        <v>48</v>
      </c>
      <c r="W259" s="7">
        <v>12</v>
      </c>
      <c r="X259" s="7">
        <f>BM259-W259-6</f>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55"/>
        <v>3.4496147774998556</v>
      </c>
      <c r="H260" s="15">
        <f t="shared" si="56"/>
        <v>8.6087529177363056</v>
      </c>
      <c r="I260" s="11">
        <f t="shared" si="57"/>
        <v>3.8903625444403497E-2</v>
      </c>
      <c r="J260" s="32">
        <f t="shared" si="58"/>
        <v>1.6644804910285537E-2</v>
      </c>
      <c r="K260" s="32">
        <f t="shared" si="59"/>
        <v>60.078805692823543</v>
      </c>
      <c r="L260" s="8">
        <v>1</v>
      </c>
      <c r="M260" s="9">
        <v>0</v>
      </c>
      <c r="N260" s="8">
        <v>1</v>
      </c>
      <c r="O260" s="9">
        <v>0</v>
      </c>
      <c r="P260" s="9">
        <v>0</v>
      </c>
      <c r="Q260" s="9">
        <v>0</v>
      </c>
      <c r="R260" s="9">
        <v>0</v>
      </c>
      <c r="S260" s="8">
        <v>3611</v>
      </c>
      <c r="T260" s="9">
        <v>6</v>
      </c>
      <c r="U260" s="9">
        <f t="shared" si="60"/>
        <v>3604</v>
      </c>
      <c r="V260" s="9">
        <f t="shared" si="61"/>
        <v>48</v>
      </c>
      <c r="W260" s="7">
        <v>9</v>
      </c>
      <c r="X260" s="7">
        <f>BM260-W260-6</f>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55"/>
        <v>3.7653994007224463</v>
      </c>
      <c r="H261" s="15">
        <f t="shared" si="56"/>
        <v>8.9825668551619007</v>
      </c>
      <c r="I261" s="11">
        <f t="shared" si="57"/>
        <v>4.0769909449971137E-2</v>
      </c>
      <c r="J261" s="32">
        <f t="shared" si="58"/>
        <v>1.6685284572717705E-2</v>
      </c>
      <c r="K261" s="32">
        <f t="shared" si="59"/>
        <v>59.933050325980723</v>
      </c>
      <c r="L261" s="8">
        <v>1</v>
      </c>
      <c r="M261" s="9">
        <v>0</v>
      </c>
      <c r="N261" s="8">
        <v>1</v>
      </c>
      <c r="O261" s="9">
        <v>0</v>
      </c>
      <c r="P261" s="9">
        <v>0</v>
      </c>
      <c r="Q261" s="9">
        <v>0</v>
      </c>
      <c r="R261" s="9">
        <v>0</v>
      </c>
      <c r="S261" s="8">
        <v>3599</v>
      </c>
      <c r="T261" s="9">
        <v>12</v>
      </c>
      <c r="U261" s="9">
        <f t="shared" si="60"/>
        <v>3586</v>
      </c>
      <c r="V261" s="9">
        <f t="shared" si="61"/>
        <v>48</v>
      </c>
      <c r="W261" s="7">
        <v>17</v>
      </c>
      <c r="X261" s="7">
        <f>BM261-W261-6</f>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55"/>
        <v>5.6989742700746824</v>
      </c>
      <c r="H262" s="15">
        <f t="shared" si="56"/>
        <v>12.635556863083021</v>
      </c>
      <c r="I262" s="11">
        <f t="shared" si="57"/>
        <v>4.4095722689081962E-2</v>
      </c>
      <c r="J262" s="32">
        <f t="shared" si="58"/>
        <v>1.6682925797760997E-2</v>
      </c>
      <c r="K262" s="32">
        <f t="shared" si="59"/>
        <v>59.941524174027627</v>
      </c>
      <c r="L262" s="8">
        <v>1</v>
      </c>
      <c r="M262" s="9">
        <v>0</v>
      </c>
      <c r="N262" s="8">
        <v>1</v>
      </c>
      <c r="O262" s="9">
        <v>0</v>
      </c>
      <c r="P262" s="9">
        <v>0</v>
      </c>
      <c r="Q262" s="9">
        <v>0</v>
      </c>
      <c r="R262" s="9">
        <v>0</v>
      </c>
      <c r="S262" s="8">
        <v>3599</v>
      </c>
      <c r="T262" s="9">
        <v>12</v>
      </c>
      <c r="U262" s="9">
        <f t="shared" si="60"/>
        <v>3586</v>
      </c>
      <c r="V262" s="9">
        <f t="shared" si="61"/>
        <v>48</v>
      </c>
      <c r="W262" s="7">
        <v>12</v>
      </c>
      <c r="X262" s="7">
        <f>BM262-W262-6</f>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55"/>
        <v>3.3280248150274669</v>
      </c>
      <c r="H263" s="15">
        <f t="shared" si="56"/>
        <v>8.6116756099355065</v>
      </c>
      <c r="I263" s="11">
        <f t="shared" si="57"/>
        <v>3.7709014656445244E-2</v>
      </c>
      <c r="J263" s="32">
        <f t="shared" si="58"/>
        <v>1.6687291822511854E-2</v>
      </c>
      <c r="K263" s="32">
        <f t="shared" si="59"/>
        <v>59.925841211151962</v>
      </c>
      <c r="L263" s="8">
        <v>1</v>
      </c>
      <c r="M263" s="9">
        <v>0</v>
      </c>
      <c r="N263" s="8">
        <v>1</v>
      </c>
      <c r="O263" s="9">
        <v>0</v>
      </c>
      <c r="P263" s="9">
        <v>0</v>
      </c>
      <c r="Q263" s="9">
        <v>0</v>
      </c>
      <c r="R263" s="9">
        <v>0</v>
      </c>
      <c r="S263" s="8">
        <v>3599</v>
      </c>
      <c r="T263" s="9">
        <v>12</v>
      </c>
      <c r="U263" s="9">
        <f t="shared" si="60"/>
        <v>3586</v>
      </c>
      <c r="V263" s="9">
        <f t="shared" si="61"/>
        <v>48</v>
      </c>
      <c r="W263" s="7">
        <v>9</v>
      </c>
      <c r="X263" s="7">
        <f>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55"/>
        <v>3.7982019064362289</v>
      </c>
      <c r="H264" s="15">
        <f t="shared" si="56"/>
        <v>9.2923052968187676</v>
      </c>
      <c r="I264" s="11">
        <f t="shared" si="57"/>
        <v>3.9773376392564029E-2</v>
      </c>
      <c r="J264" s="32">
        <f t="shared" si="58"/>
        <v>1.6692939295049728E-2</v>
      </c>
      <c r="K264" s="32">
        <f t="shared" si="59"/>
        <v>59.905567397381532</v>
      </c>
      <c r="L264" s="8">
        <v>1</v>
      </c>
      <c r="M264" s="9">
        <v>0</v>
      </c>
      <c r="N264" s="8">
        <v>1</v>
      </c>
      <c r="O264" s="9">
        <v>0</v>
      </c>
      <c r="P264" s="9">
        <v>0</v>
      </c>
      <c r="Q264" s="9">
        <v>0</v>
      </c>
      <c r="R264" s="9">
        <v>0</v>
      </c>
      <c r="S264" s="8">
        <v>3599</v>
      </c>
      <c r="T264" s="9">
        <v>15</v>
      </c>
      <c r="U264" s="9">
        <f t="shared" si="60"/>
        <v>3583</v>
      </c>
      <c r="V264" s="9">
        <f t="shared" si="61"/>
        <v>48</v>
      </c>
      <c r="W264" s="7">
        <v>17</v>
      </c>
      <c r="X264" s="7">
        <f>BM264-W264-6</f>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55"/>
        <v>5.3372183778131896</v>
      </c>
      <c r="H265" s="15">
        <f t="shared" si="56"/>
        <v>12.211324097039299</v>
      </c>
      <c r="I265" s="11">
        <f t="shared" si="57"/>
        <v>4.2609538964262915E-2</v>
      </c>
      <c r="J265" s="32">
        <f t="shared" si="58"/>
        <v>1.6690985927040047E-2</v>
      </c>
      <c r="K265" s="32">
        <f t="shared" si="59"/>
        <v>59.912578224630877</v>
      </c>
      <c r="L265" s="8">
        <v>1</v>
      </c>
      <c r="M265" s="9">
        <v>0</v>
      </c>
      <c r="N265" s="8">
        <v>1</v>
      </c>
      <c r="O265" s="9">
        <v>0</v>
      </c>
      <c r="P265" s="9">
        <v>0</v>
      </c>
      <c r="Q265" s="9">
        <v>0</v>
      </c>
      <c r="R265" s="9">
        <v>0</v>
      </c>
      <c r="S265" s="8">
        <v>3599</v>
      </c>
      <c r="T265" s="9">
        <v>15</v>
      </c>
      <c r="U265" s="9">
        <f t="shared" si="60"/>
        <v>3583</v>
      </c>
      <c r="V265" s="9">
        <f t="shared" si="61"/>
        <v>48</v>
      </c>
      <c r="W265" s="7">
        <v>12</v>
      </c>
      <c r="X265" s="7">
        <f>BM265-W265-6</f>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55"/>
        <v>3.5752799140227762</v>
      </c>
      <c r="H266" s="15">
        <f t="shared" si="56"/>
        <v>8.7791763641706506</v>
      </c>
      <c r="I266" s="11">
        <f t="shared" si="57"/>
        <v>3.9630565636662118E-2</v>
      </c>
      <c r="J266" s="32">
        <f t="shared" si="58"/>
        <v>1.6693034091512085E-2</v>
      </c>
      <c r="K266" s="32">
        <f t="shared" si="59"/>
        <v>59.905227205428787</v>
      </c>
      <c r="L266" s="8">
        <v>1</v>
      </c>
      <c r="M266" s="9">
        <v>0</v>
      </c>
      <c r="N266" s="8">
        <v>1</v>
      </c>
      <c r="O266" s="9">
        <v>0</v>
      </c>
      <c r="P266" s="9">
        <v>0</v>
      </c>
      <c r="Q266" s="9">
        <v>0</v>
      </c>
      <c r="R266" s="9">
        <v>0</v>
      </c>
      <c r="S266" s="8">
        <v>3599</v>
      </c>
      <c r="T266" s="9">
        <v>15</v>
      </c>
      <c r="U266" s="9">
        <f t="shared" si="60"/>
        <v>3583</v>
      </c>
      <c r="V266" s="9">
        <f t="shared" si="61"/>
        <v>48</v>
      </c>
      <c r="W266" s="7">
        <v>9</v>
      </c>
      <c r="X266" s="7">
        <f>BM266-W266-6</f>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2">D267/E267</f>
        <v>20.75</v>
      </c>
      <c r="G267" s="7">
        <f t="shared" si="55"/>
        <v>7.9</v>
      </c>
      <c r="H267" s="15">
        <f t="shared" si="56"/>
        <v>8.7000000000000011</v>
      </c>
      <c r="I267" s="11">
        <f t="shared" si="57"/>
        <v>0.3266375144591237</v>
      </c>
      <c r="J267" s="32">
        <f t="shared" si="58"/>
        <v>1.5741566961885479E-2</v>
      </c>
      <c r="K267" s="32">
        <f t="shared" si="59"/>
        <v>63.526077322623976</v>
      </c>
      <c r="L267" s="8">
        <v>1</v>
      </c>
      <c r="M267" s="9">
        <v>0</v>
      </c>
      <c r="N267" s="8">
        <v>1</v>
      </c>
      <c r="O267" s="9">
        <v>0</v>
      </c>
      <c r="P267" s="9">
        <v>0</v>
      </c>
      <c r="Q267" s="9">
        <v>0</v>
      </c>
      <c r="R267" s="9">
        <v>0</v>
      </c>
      <c r="S267" s="8">
        <v>3610</v>
      </c>
      <c r="T267" s="9">
        <v>4</v>
      </c>
      <c r="U267" s="9">
        <f t="shared" si="60"/>
        <v>3605</v>
      </c>
      <c r="V267" s="9">
        <f t="shared" si="61"/>
        <v>48</v>
      </c>
      <c r="W267" s="7">
        <v>10.967499999999999</v>
      </c>
      <c r="X267" s="7">
        <f>BM267-W267-6</f>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2"/>
        <v>4.7058823529411766</v>
      </c>
      <c r="G268" s="7">
        <f t="shared" si="55"/>
        <v>6.3</v>
      </c>
      <c r="H268" s="15">
        <f t="shared" si="56"/>
        <v>9.6999999999999993</v>
      </c>
      <c r="I268" s="11">
        <f t="shared" si="57"/>
        <v>7.8137333630947534E-2</v>
      </c>
      <c r="J268" s="32">
        <f t="shared" si="58"/>
        <v>1.660418339657635E-2</v>
      </c>
      <c r="K268" s="32">
        <f t="shared" si="59"/>
        <v>60.225786244097499</v>
      </c>
      <c r="L268" s="8">
        <v>1</v>
      </c>
      <c r="M268" s="9">
        <v>0</v>
      </c>
      <c r="N268" s="8">
        <v>1</v>
      </c>
      <c r="O268" s="9">
        <v>0</v>
      </c>
      <c r="P268" s="9">
        <v>0</v>
      </c>
      <c r="Q268" s="9">
        <v>0</v>
      </c>
      <c r="R268" s="9">
        <v>0</v>
      </c>
      <c r="S268" s="8">
        <v>3610</v>
      </c>
      <c r="T268" s="9">
        <v>4</v>
      </c>
      <c r="U268" s="9">
        <f t="shared" si="60"/>
        <v>3605</v>
      </c>
      <c r="V268" s="9">
        <f t="shared" si="61"/>
        <v>48</v>
      </c>
      <c r="W268" s="7">
        <v>10.967499999999999</v>
      </c>
      <c r="X268" s="7">
        <f>BM268-W268-6</f>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2"/>
        <v>4.8235294117647056</v>
      </c>
      <c r="G269" s="7">
        <f t="shared" si="55"/>
        <v>6.4999999999999991</v>
      </c>
      <c r="H269" s="15">
        <f t="shared" si="56"/>
        <v>9.8999999999999986</v>
      </c>
      <c r="I269" s="11">
        <f t="shared" si="57"/>
        <v>8.0277770773294066E-2</v>
      </c>
      <c r="J269" s="32">
        <f t="shared" si="58"/>
        <v>1.6642952477390238E-2</v>
      </c>
      <c r="K269" s="32">
        <f t="shared" si="59"/>
        <v>60.085492724834651</v>
      </c>
      <c r="L269" s="8">
        <v>1</v>
      </c>
      <c r="M269" s="9">
        <v>0</v>
      </c>
      <c r="N269" s="8">
        <v>1</v>
      </c>
      <c r="O269" s="9">
        <v>0</v>
      </c>
      <c r="P269" s="9">
        <v>0</v>
      </c>
      <c r="Q269" s="9">
        <v>0</v>
      </c>
      <c r="R269" s="9">
        <v>0</v>
      </c>
      <c r="S269" s="8">
        <v>3598</v>
      </c>
      <c r="T269" s="9">
        <v>10</v>
      </c>
      <c r="U269" s="9">
        <f t="shared" si="60"/>
        <v>3587</v>
      </c>
      <c r="V269" s="9">
        <f t="shared" si="61"/>
        <v>48</v>
      </c>
      <c r="W269" s="7">
        <v>10.967499999999999</v>
      </c>
      <c r="X269" s="7">
        <f>BM269-W269-6</f>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2"/>
        <v>4.7058823529411766</v>
      </c>
      <c r="G270" s="7">
        <f t="shared" si="55"/>
        <v>6.3</v>
      </c>
      <c r="H270" s="15">
        <f t="shared" si="56"/>
        <v>9.6999999999999993</v>
      </c>
      <c r="I270" s="11">
        <f t="shared" si="57"/>
        <v>7.8364515553668732E-2</v>
      </c>
      <c r="J270" s="32">
        <f t="shared" si="58"/>
        <v>1.6652459555154608E-2</v>
      </c>
      <c r="K270" s="32">
        <f t="shared" si="59"/>
        <v>60.051189236514894</v>
      </c>
      <c r="L270" s="8">
        <v>1</v>
      </c>
      <c r="M270" s="9">
        <v>0</v>
      </c>
      <c r="N270" s="8">
        <v>1</v>
      </c>
      <c r="O270" s="9">
        <v>0</v>
      </c>
      <c r="P270" s="9">
        <v>0</v>
      </c>
      <c r="Q270" s="9">
        <v>0</v>
      </c>
      <c r="R270" s="9">
        <v>0</v>
      </c>
      <c r="S270" s="8">
        <v>3598</v>
      </c>
      <c r="T270" s="9">
        <v>13</v>
      </c>
      <c r="U270" s="9">
        <f t="shared" si="60"/>
        <v>3584</v>
      </c>
      <c r="V270" s="9">
        <f t="shared" si="61"/>
        <v>48</v>
      </c>
      <c r="W270" s="7">
        <v>10.967499999999999</v>
      </c>
      <c r="X270" s="7">
        <f>BM270-W270-6</f>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2"/>
        <v>17</v>
      </c>
      <c r="G271" s="7">
        <f t="shared" si="55"/>
        <v>11.200000000000001</v>
      </c>
      <c r="H271" s="15">
        <f t="shared" si="56"/>
        <v>12.6</v>
      </c>
      <c r="I271" s="11">
        <f t="shared" si="57"/>
        <v>0.27246248890491698</v>
      </c>
      <c r="J271" s="32">
        <f t="shared" si="58"/>
        <v>1.6027205229700997E-2</v>
      </c>
      <c r="K271" s="32">
        <f t="shared" si="59"/>
        <v>62.393909959225994</v>
      </c>
      <c r="L271" s="8">
        <v>1</v>
      </c>
      <c r="M271" s="9">
        <v>0</v>
      </c>
      <c r="N271" s="8">
        <v>1</v>
      </c>
      <c r="O271" s="9">
        <v>0</v>
      </c>
      <c r="P271" s="9">
        <v>0</v>
      </c>
      <c r="Q271" s="9">
        <v>0</v>
      </c>
      <c r="R271" s="9">
        <v>0</v>
      </c>
      <c r="S271" s="8">
        <v>3610</v>
      </c>
      <c r="T271" s="9">
        <v>5</v>
      </c>
      <c r="U271" s="9">
        <f t="shared" si="60"/>
        <v>3604</v>
      </c>
      <c r="V271" s="9">
        <f t="shared" si="61"/>
        <v>48</v>
      </c>
      <c r="W271" s="7">
        <v>17</v>
      </c>
      <c r="X271" s="7">
        <f>BM271-W271-6</f>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2"/>
        <v>6.6249999999999991</v>
      </c>
      <c r="G272" s="7">
        <f t="shared" si="55"/>
        <v>4.5</v>
      </c>
      <c r="H272" s="15">
        <f t="shared" si="56"/>
        <v>6.1</v>
      </c>
      <c r="I272" s="11">
        <f t="shared" si="57"/>
        <v>0.10968948019675485</v>
      </c>
      <c r="J272" s="32">
        <f t="shared" si="58"/>
        <v>1.6556902671208282E-2</v>
      </c>
      <c r="K272" s="32">
        <f t="shared" si="59"/>
        <v>60.397770033338155</v>
      </c>
      <c r="L272" s="8">
        <v>1</v>
      </c>
      <c r="M272" s="9">
        <v>0</v>
      </c>
      <c r="N272" s="8">
        <v>1</v>
      </c>
      <c r="O272" s="9">
        <v>0</v>
      </c>
      <c r="P272" s="9">
        <v>0</v>
      </c>
      <c r="Q272" s="9">
        <v>0</v>
      </c>
      <c r="R272" s="9">
        <v>0</v>
      </c>
      <c r="S272" s="8">
        <v>3610</v>
      </c>
      <c r="T272" s="9">
        <v>5</v>
      </c>
      <c r="U272" s="9">
        <f t="shared" si="60"/>
        <v>3604</v>
      </c>
      <c r="V272" s="9">
        <f t="shared" si="61"/>
        <v>48</v>
      </c>
      <c r="W272" s="7">
        <v>7</v>
      </c>
      <c r="X272" s="7">
        <f>BM272-W272-6</f>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2"/>
        <v>2.5384615384615388</v>
      </c>
      <c r="G273" s="7">
        <f t="shared" si="55"/>
        <v>6</v>
      </c>
      <c r="H273" s="15">
        <f t="shared" si="56"/>
        <v>13.8</v>
      </c>
      <c r="I273" s="11">
        <f t="shared" si="57"/>
        <v>4.2246457103995896E-2</v>
      </c>
      <c r="J273" s="32">
        <f t="shared" si="58"/>
        <v>1.6642543707634745E-2</v>
      </c>
      <c r="K273" s="32">
        <f t="shared" si="59"/>
        <v>60.086968528810374</v>
      </c>
      <c r="L273" s="8">
        <v>1</v>
      </c>
      <c r="M273" s="9">
        <v>0</v>
      </c>
      <c r="N273" s="8">
        <v>1</v>
      </c>
      <c r="O273" s="9">
        <v>0</v>
      </c>
      <c r="P273" s="9">
        <v>0</v>
      </c>
      <c r="Q273" s="9">
        <v>0</v>
      </c>
      <c r="R273" s="9">
        <v>0</v>
      </c>
      <c r="S273" s="8">
        <v>3610</v>
      </c>
      <c r="T273" s="9">
        <v>5</v>
      </c>
      <c r="U273" s="9">
        <f t="shared" si="60"/>
        <v>3604</v>
      </c>
      <c r="V273" s="9">
        <f t="shared" si="61"/>
        <v>48</v>
      </c>
      <c r="W273" s="7">
        <v>17</v>
      </c>
      <c r="X273" s="7">
        <f>BM273-W273-6</f>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2"/>
        <v>2.5925925925925926</v>
      </c>
      <c r="G274" s="7">
        <f t="shared" si="55"/>
        <v>4.3</v>
      </c>
      <c r="H274" s="15">
        <f t="shared" si="56"/>
        <v>9.6999999999999993</v>
      </c>
      <c r="I274" s="11">
        <f t="shared" si="57"/>
        <v>4.3145675984180239E-2</v>
      </c>
      <c r="J274" s="32">
        <f t="shared" si="58"/>
        <v>1.664190359389809E-2</v>
      </c>
      <c r="K274" s="32">
        <f t="shared" si="59"/>
        <v>60.08927971236772</v>
      </c>
      <c r="L274" s="8">
        <v>1</v>
      </c>
      <c r="M274" s="9">
        <v>0</v>
      </c>
      <c r="N274" s="8">
        <v>1</v>
      </c>
      <c r="O274" s="9">
        <v>0</v>
      </c>
      <c r="P274" s="9">
        <v>0</v>
      </c>
      <c r="Q274" s="9">
        <v>0</v>
      </c>
      <c r="R274" s="9">
        <v>0</v>
      </c>
      <c r="S274" s="8">
        <v>3610</v>
      </c>
      <c r="T274" s="9">
        <v>5</v>
      </c>
      <c r="U274" s="9">
        <f t="shared" si="60"/>
        <v>3604</v>
      </c>
      <c r="V274" s="9">
        <f t="shared" si="61"/>
        <v>48</v>
      </c>
      <c r="W274" s="7">
        <v>7</v>
      </c>
      <c r="X274" s="7">
        <f>BM274-W274-6</f>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2"/>
        <v>2.5945945945945943</v>
      </c>
      <c r="G275" s="7">
        <f t="shared" si="55"/>
        <v>5.8999999999999995</v>
      </c>
      <c r="H275" s="15">
        <f t="shared" si="56"/>
        <v>13.3</v>
      </c>
      <c r="I275" s="11">
        <f t="shared" si="57"/>
        <v>4.3286961577418265E-2</v>
      </c>
      <c r="J275" s="32">
        <f t="shared" si="58"/>
        <v>1.6683516441296627E-2</v>
      </c>
      <c r="K275" s="32">
        <f t="shared" si="59"/>
        <v>59.93940207501489</v>
      </c>
      <c r="L275" s="8">
        <v>1</v>
      </c>
      <c r="M275" s="9">
        <v>0</v>
      </c>
      <c r="N275" s="8">
        <v>1</v>
      </c>
      <c r="O275" s="9">
        <v>0</v>
      </c>
      <c r="P275" s="9">
        <v>0</v>
      </c>
      <c r="Q275" s="9">
        <v>0</v>
      </c>
      <c r="R275" s="9">
        <v>0</v>
      </c>
      <c r="S275" s="8">
        <v>3598</v>
      </c>
      <c r="T275" s="9">
        <v>11</v>
      </c>
      <c r="U275" s="9">
        <f t="shared" si="60"/>
        <v>3586</v>
      </c>
      <c r="V275" s="9">
        <f t="shared" si="61"/>
        <v>48</v>
      </c>
      <c r="W275" s="7">
        <v>17</v>
      </c>
      <c r="X275" s="7">
        <f>BM275-W275-6</f>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2"/>
        <v>2.7407407407407405</v>
      </c>
      <c r="G276" s="7">
        <f t="shared" si="55"/>
        <v>4.7</v>
      </c>
      <c r="H276" s="15">
        <f t="shared" si="56"/>
        <v>10.100000000000001</v>
      </c>
      <c r="I276" s="11">
        <f t="shared" si="57"/>
        <v>4.5720232096191346E-2</v>
      </c>
      <c r="J276" s="32">
        <f t="shared" si="58"/>
        <v>1.6681706305367115E-2</v>
      </c>
      <c r="K276" s="32">
        <f t="shared" si="59"/>
        <v>59.94590611382862</v>
      </c>
      <c r="L276" s="8">
        <v>1</v>
      </c>
      <c r="M276" s="9">
        <v>0</v>
      </c>
      <c r="N276" s="8">
        <v>1</v>
      </c>
      <c r="O276" s="9">
        <v>0</v>
      </c>
      <c r="P276" s="9">
        <v>0</v>
      </c>
      <c r="Q276" s="9">
        <v>0</v>
      </c>
      <c r="R276" s="9">
        <v>0</v>
      </c>
      <c r="S276" s="8">
        <v>3598</v>
      </c>
      <c r="T276" s="9">
        <v>11</v>
      </c>
      <c r="U276" s="9">
        <f t="shared" si="60"/>
        <v>3586</v>
      </c>
      <c r="V276" s="9">
        <f t="shared" si="61"/>
        <v>48</v>
      </c>
      <c r="W276" s="7">
        <v>7</v>
      </c>
      <c r="X276" s="7">
        <f>BM276-W276-6</f>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2"/>
        <v>2.4500000000000002</v>
      </c>
      <c r="G277" s="7">
        <f t="shared" si="55"/>
        <v>5.8000000000000007</v>
      </c>
      <c r="H277" s="15">
        <f t="shared" si="56"/>
        <v>13.8</v>
      </c>
      <c r="I277" s="11">
        <f t="shared" si="57"/>
        <v>4.0895846678058546E-2</v>
      </c>
      <c r="J277" s="32">
        <f t="shared" si="58"/>
        <v>1.6692182317574914E-2</v>
      </c>
      <c r="K277" s="32">
        <f t="shared" si="59"/>
        <v>59.90828406823217</v>
      </c>
      <c r="L277" s="8">
        <v>1</v>
      </c>
      <c r="M277" s="9">
        <v>0</v>
      </c>
      <c r="N277" s="8">
        <v>1</v>
      </c>
      <c r="O277" s="9">
        <v>0</v>
      </c>
      <c r="P277" s="9">
        <v>0</v>
      </c>
      <c r="Q277" s="9">
        <v>0</v>
      </c>
      <c r="R277" s="9">
        <v>0</v>
      </c>
      <c r="S277" s="8">
        <v>3598</v>
      </c>
      <c r="T277" s="9">
        <v>14</v>
      </c>
      <c r="U277" s="9">
        <f t="shared" si="60"/>
        <v>3583</v>
      </c>
      <c r="V277" s="9">
        <f t="shared" si="61"/>
        <v>48</v>
      </c>
      <c r="W277" s="7">
        <v>17</v>
      </c>
      <c r="X277" s="7">
        <f>BM277-W277-6</f>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2"/>
        <v>2.5925925925925926</v>
      </c>
      <c r="G278" s="54">
        <f t="shared" si="55"/>
        <v>4.3</v>
      </c>
      <c r="H278" s="55">
        <f t="shared" si="56"/>
        <v>9.6999999999999993</v>
      </c>
      <c r="I278" s="56">
        <f t="shared" si="57"/>
        <v>4.3271693828277141E-2</v>
      </c>
      <c r="J278" s="57">
        <f t="shared" si="58"/>
        <v>1.6690510476621182E-2</v>
      </c>
      <c r="K278" s="57">
        <f t="shared" si="59"/>
        <v>59.914284910621824</v>
      </c>
      <c r="L278" s="58">
        <v>1</v>
      </c>
      <c r="M278" s="59">
        <v>0</v>
      </c>
      <c r="N278" s="58">
        <v>1</v>
      </c>
      <c r="O278" s="59">
        <v>0</v>
      </c>
      <c r="P278" s="59">
        <v>0</v>
      </c>
      <c r="Q278" s="59">
        <v>0</v>
      </c>
      <c r="R278" s="59">
        <v>0</v>
      </c>
      <c r="S278" s="58">
        <v>3598</v>
      </c>
      <c r="T278" s="59">
        <v>14</v>
      </c>
      <c r="U278" s="59">
        <f t="shared" si="60"/>
        <v>3583</v>
      </c>
      <c r="V278" s="59">
        <f t="shared" si="61"/>
        <v>48</v>
      </c>
      <c r="W278" s="54">
        <v>7</v>
      </c>
      <c r="X278" s="54">
        <f>BM278-W278-6</f>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55"/>
        <v>-2.8595816506239142</v>
      </c>
      <c r="H279" s="15">
        <f t="shared" si="56"/>
        <v>6.0280740231366465</v>
      </c>
      <c r="I279" s="11">
        <f t="shared" si="57"/>
        <v>5.1190442720844111E-3</v>
      </c>
      <c r="J279" s="32">
        <f t="shared" si="58"/>
        <v>1.4358975032956214E-2</v>
      </c>
      <c r="K279" s="32">
        <f t="shared" si="59"/>
        <v>69.642853873959339</v>
      </c>
      <c r="L279" s="8">
        <v>1</v>
      </c>
      <c r="M279" s="9">
        <v>0</v>
      </c>
      <c r="N279" s="8">
        <v>0</v>
      </c>
      <c r="O279" s="9">
        <v>1</v>
      </c>
      <c r="P279" s="9">
        <v>0</v>
      </c>
      <c r="Q279" s="9">
        <v>0</v>
      </c>
      <c r="R279" s="9">
        <v>0</v>
      </c>
      <c r="S279" s="8">
        <v>4880</v>
      </c>
      <c r="T279" s="9">
        <v>29</v>
      </c>
      <c r="U279" s="9">
        <f t="shared" si="60"/>
        <v>4850</v>
      </c>
      <c r="V279" s="9">
        <f t="shared" si="61"/>
        <v>16</v>
      </c>
      <c r="W279" s="7">
        <v>6</v>
      </c>
      <c r="X279" s="7">
        <f>BM279-W279-6</f>
        <v>37.57</v>
      </c>
      <c r="Y279" s="9">
        <v>0</v>
      </c>
      <c r="Z279" s="9">
        <v>1</v>
      </c>
      <c r="AA279" s="9">
        <v>0</v>
      </c>
      <c r="AB279" s="9">
        <v>0</v>
      </c>
      <c r="AC279" s="9">
        <v>1</v>
      </c>
      <c r="AD279" s="29">
        <v>0</v>
      </c>
      <c r="AE279" s="9">
        <v>0</v>
      </c>
      <c r="AF279" s="9">
        <v>1</v>
      </c>
      <c r="AG279" s="29">
        <v>0</v>
      </c>
      <c r="AH279" s="9">
        <v>1</v>
      </c>
      <c r="AI279" s="29">
        <v>0</v>
      </c>
      <c r="AJ279" s="20">
        <v>2011</v>
      </c>
      <c r="AK279" s="32">
        <f t="shared" ref="AK279:AK294" si="63">1-(AL279+AM279+AN279)</f>
        <v>0.3972</v>
      </c>
      <c r="AL279" s="32">
        <v>0.26300000000000001</v>
      </c>
      <c r="AM279" s="32">
        <v>0.2162</v>
      </c>
      <c r="AN279" s="42">
        <v>0.1236</v>
      </c>
      <c r="AO279" s="41">
        <v>1</v>
      </c>
      <c r="AP279" s="17">
        <v>0</v>
      </c>
      <c r="AQ279">
        <v>0.18748699999999999</v>
      </c>
      <c r="AR279" s="39">
        <f t="shared" ref="AR279:AR294" si="64">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55"/>
        <v>-3.198571200456215</v>
      </c>
      <c r="H280" s="15">
        <f t="shared" si="56"/>
        <v>5.8585439109953654</v>
      </c>
      <c r="I280" s="11">
        <f t="shared" si="57"/>
        <v>4.2170870179667249E-3</v>
      </c>
      <c r="J280" s="32">
        <f t="shared" si="58"/>
        <v>1.4359035491379549E-2</v>
      </c>
      <c r="K280" s="32">
        <f t="shared" si="59"/>
        <v>69.642560644156788</v>
      </c>
      <c r="L280" s="8">
        <v>1</v>
      </c>
      <c r="M280" s="9">
        <v>0</v>
      </c>
      <c r="N280" s="8">
        <v>0</v>
      </c>
      <c r="O280" s="9">
        <v>1</v>
      </c>
      <c r="P280" s="9">
        <v>0</v>
      </c>
      <c r="Q280" s="9">
        <v>0</v>
      </c>
      <c r="R280" s="9">
        <v>0</v>
      </c>
      <c r="S280" s="8">
        <v>4880</v>
      </c>
      <c r="T280" s="9">
        <v>29</v>
      </c>
      <c r="U280" s="9">
        <f t="shared" si="60"/>
        <v>4850</v>
      </c>
      <c r="V280" s="9">
        <f t="shared" si="61"/>
        <v>16</v>
      </c>
      <c r="W280" s="7">
        <v>12</v>
      </c>
      <c r="X280" s="7">
        <f>BM280-W280-6</f>
        <v>31.57</v>
      </c>
      <c r="Y280" s="9">
        <v>0</v>
      </c>
      <c r="Z280" s="9">
        <v>1</v>
      </c>
      <c r="AA280" s="9">
        <v>0</v>
      </c>
      <c r="AB280" s="9">
        <v>0</v>
      </c>
      <c r="AC280" s="9">
        <v>1</v>
      </c>
      <c r="AD280" s="29">
        <v>0</v>
      </c>
      <c r="AE280" s="9">
        <v>0</v>
      </c>
      <c r="AF280" s="9">
        <v>1</v>
      </c>
      <c r="AG280" s="29">
        <v>0</v>
      </c>
      <c r="AH280" s="9">
        <v>1</v>
      </c>
      <c r="AI280" s="29">
        <v>0</v>
      </c>
      <c r="AJ280" s="20">
        <v>2011</v>
      </c>
      <c r="AK280" s="32">
        <f t="shared" si="63"/>
        <v>0.3972</v>
      </c>
      <c r="AL280" s="32">
        <v>0.26300000000000001</v>
      </c>
      <c r="AM280" s="32">
        <v>0.2162</v>
      </c>
      <c r="AN280" s="42">
        <v>0.1236</v>
      </c>
      <c r="AO280" s="41">
        <v>1</v>
      </c>
      <c r="AP280" s="17">
        <v>0</v>
      </c>
      <c r="AQ280">
        <v>0.18748699999999999</v>
      </c>
      <c r="AR280" s="39">
        <f t="shared" si="64"/>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55"/>
        <v>-3.659361849930185</v>
      </c>
      <c r="H281" s="15">
        <f t="shared" si="56"/>
        <v>9.9147231763454506</v>
      </c>
      <c r="I281" s="11">
        <f t="shared" si="57"/>
        <v>6.6170049311559762E-3</v>
      </c>
      <c r="J281" s="32">
        <f t="shared" si="58"/>
        <v>1.4358848812698253E-2</v>
      </c>
      <c r="K281" s="32">
        <f t="shared" si="59"/>
        <v>69.643466063633852</v>
      </c>
      <c r="L281" s="8">
        <v>1</v>
      </c>
      <c r="M281" s="9">
        <v>0</v>
      </c>
      <c r="N281" s="8">
        <v>0</v>
      </c>
      <c r="O281" s="9">
        <v>1</v>
      </c>
      <c r="P281" s="9">
        <v>0</v>
      </c>
      <c r="Q281" s="9">
        <v>0</v>
      </c>
      <c r="R281" s="9">
        <v>0</v>
      </c>
      <c r="S281" s="8">
        <v>4880</v>
      </c>
      <c r="T281" s="9">
        <v>29</v>
      </c>
      <c r="U281" s="9">
        <f t="shared" si="60"/>
        <v>4850</v>
      </c>
      <c r="V281" s="9">
        <f t="shared" si="61"/>
        <v>16</v>
      </c>
      <c r="W281" s="7">
        <v>16</v>
      </c>
      <c r="X281" s="7">
        <f>BM281-W281-6</f>
        <v>27.57</v>
      </c>
      <c r="Y281" s="9">
        <v>0</v>
      </c>
      <c r="Z281" s="9">
        <v>1</v>
      </c>
      <c r="AA281" s="9">
        <v>0</v>
      </c>
      <c r="AB281" s="9">
        <v>0</v>
      </c>
      <c r="AC281" s="9">
        <v>1</v>
      </c>
      <c r="AD281" s="29">
        <v>0</v>
      </c>
      <c r="AE281" s="9">
        <v>0</v>
      </c>
      <c r="AF281" s="9">
        <v>1</v>
      </c>
      <c r="AG281" s="29">
        <v>0</v>
      </c>
      <c r="AH281" s="9">
        <v>1</v>
      </c>
      <c r="AI281" s="29">
        <v>0</v>
      </c>
      <c r="AJ281" s="20">
        <v>2011</v>
      </c>
      <c r="AK281" s="32">
        <f t="shared" si="63"/>
        <v>0.3972</v>
      </c>
      <c r="AL281" s="32">
        <v>0.26300000000000001</v>
      </c>
      <c r="AM281" s="32">
        <v>0.2162</v>
      </c>
      <c r="AN281" s="42">
        <v>0.1236</v>
      </c>
      <c r="AO281" s="41">
        <v>1</v>
      </c>
      <c r="AP281" s="17">
        <v>0</v>
      </c>
      <c r="AQ281">
        <v>0.18748699999999999</v>
      </c>
      <c r="AR281" s="39">
        <f t="shared" si="64"/>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55"/>
        <v>-1.7023644613801183</v>
      </c>
      <c r="H282" s="15">
        <f t="shared" si="56"/>
        <v>10.836966644518515</v>
      </c>
      <c r="I282" s="11">
        <f t="shared" si="57"/>
        <v>1.0459734002051295E-2</v>
      </c>
      <c r="J282" s="32">
        <f t="shared" si="58"/>
        <v>1.4358377661312132E-2</v>
      </c>
      <c r="K282" s="32">
        <f t="shared" si="59"/>
        <v>69.645751322898107</v>
      </c>
      <c r="L282" s="8">
        <v>1</v>
      </c>
      <c r="M282" s="9">
        <v>0</v>
      </c>
      <c r="N282" s="8">
        <v>0</v>
      </c>
      <c r="O282" s="9">
        <v>1</v>
      </c>
      <c r="P282" s="9">
        <v>0</v>
      </c>
      <c r="Q282" s="9">
        <v>0</v>
      </c>
      <c r="R282" s="9">
        <v>0</v>
      </c>
      <c r="S282" s="8">
        <v>4880</v>
      </c>
      <c r="T282" s="9">
        <v>29</v>
      </c>
      <c r="U282" s="9">
        <f t="shared" si="60"/>
        <v>4850</v>
      </c>
      <c r="V282" s="9">
        <f t="shared" si="61"/>
        <v>16</v>
      </c>
      <c r="W282" s="7">
        <v>21</v>
      </c>
      <c r="X282" s="7">
        <f>BM282-W282-6</f>
        <v>22.57</v>
      </c>
      <c r="Y282" s="9">
        <v>0</v>
      </c>
      <c r="Z282" s="9">
        <v>1</v>
      </c>
      <c r="AA282" s="9">
        <v>0</v>
      </c>
      <c r="AB282" s="9">
        <v>0</v>
      </c>
      <c r="AC282" s="9">
        <v>1</v>
      </c>
      <c r="AD282" s="29">
        <v>0</v>
      </c>
      <c r="AE282" s="9">
        <v>0</v>
      </c>
      <c r="AF282" s="9">
        <v>1</v>
      </c>
      <c r="AG282" s="29">
        <v>0</v>
      </c>
      <c r="AH282" s="9">
        <v>1</v>
      </c>
      <c r="AI282" s="29">
        <v>0</v>
      </c>
      <c r="AJ282" s="20">
        <v>2011</v>
      </c>
      <c r="AK282" s="32">
        <f t="shared" si="63"/>
        <v>0.3972</v>
      </c>
      <c r="AL282" s="32">
        <v>0.26300000000000001</v>
      </c>
      <c r="AM282" s="32">
        <v>0.2162</v>
      </c>
      <c r="AN282" s="42">
        <v>0.1236</v>
      </c>
      <c r="AO282" s="41">
        <v>1</v>
      </c>
      <c r="AP282" s="17">
        <v>0</v>
      </c>
      <c r="AQ282">
        <v>0.18748699999999999</v>
      </c>
      <c r="AR282" s="39">
        <f t="shared" si="64"/>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55"/>
        <v>-3.0309072714081338</v>
      </c>
      <c r="H283" s="15">
        <f t="shared" si="56"/>
        <v>5.3524839524146994</v>
      </c>
      <c r="I283" s="11">
        <f t="shared" si="57"/>
        <v>3.9763902149373472E-3</v>
      </c>
      <c r="J283" s="32">
        <f t="shared" si="58"/>
        <v>1.4359049650665609E-2</v>
      </c>
      <c r="K283" s="32">
        <f t="shared" si="59"/>
        <v>69.642491970465841</v>
      </c>
      <c r="L283" s="8">
        <v>1</v>
      </c>
      <c r="M283" s="9">
        <v>0</v>
      </c>
      <c r="N283" s="8">
        <v>0</v>
      </c>
      <c r="O283" s="9">
        <v>1</v>
      </c>
      <c r="P283" s="9">
        <v>0</v>
      </c>
      <c r="Q283" s="9">
        <v>0</v>
      </c>
      <c r="R283" s="9">
        <v>0</v>
      </c>
      <c r="S283" s="8">
        <v>4880</v>
      </c>
      <c r="T283" s="9">
        <v>29</v>
      </c>
      <c r="U283" s="9">
        <f t="shared" si="60"/>
        <v>4850</v>
      </c>
      <c r="V283" s="9">
        <f t="shared" si="61"/>
        <v>16</v>
      </c>
      <c r="W283" s="7">
        <v>6</v>
      </c>
      <c r="X283" s="7">
        <f>BM283-W283-6</f>
        <v>37.57</v>
      </c>
      <c r="Y283" s="9">
        <v>0</v>
      </c>
      <c r="Z283" s="9">
        <v>1</v>
      </c>
      <c r="AA283" s="9">
        <v>0</v>
      </c>
      <c r="AB283" s="9">
        <v>0</v>
      </c>
      <c r="AC283" s="9">
        <v>1</v>
      </c>
      <c r="AD283" s="29">
        <v>0</v>
      </c>
      <c r="AE283" s="9">
        <v>0</v>
      </c>
      <c r="AF283" s="9">
        <v>1</v>
      </c>
      <c r="AG283" s="29">
        <v>0</v>
      </c>
      <c r="AH283" s="9">
        <v>1</v>
      </c>
      <c r="AI283" s="29">
        <v>0</v>
      </c>
      <c r="AJ283" s="20">
        <v>2011</v>
      </c>
      <c r="AK283" s="32">
        <f t="shared" si="63"/>
        <v>0.3972</v>
      </c>
      <c r="AL283" s="32">
        <v>0.26300000000000001</v>
      </c>
      <c r="AM283" s="32">
        <v>0.2162</v>
      </c>
      <c r="AN283" s="42">
        <v>0.1236</v>
      </c>
      <c r="AO283" s="41">
        <v>1</v>
      </c>
      <c r="AP283" s="17">
        <v>0</v>
      </c>
      <c r="AQ283">
        <v>0.18748699999999999</v>
      </c>
      <c r="AR283" s="39">
        <f t="shared" si="64"/>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55"/>
        <v>-0.92999838191609419</v>
      </c>
      <c r="H284" s="15">
        <f t="shared" si="56"/>
        <v>6.7296079442159957</v>
      </c>
      <c r="I284" s="11">
        <f t="shared" si="57"/>
        <v>1.0871657751227474E-2</v>
      </c>
      <c r="J284" s="32">
        <f t="shared" si="58"/>
        <v>1.4358314571407496E-2</v>
      </c>
      <c r="K284" s="32">
        <f t="shared" si="59"/>
        <v>69.646057343760603</v>
      </c>
      <c r="L284" s="8">
        <v>1</v>
      </c>
      <c r="M284" s="9">
        <v>0</v>
      </c>
      <c r="N284" s="8">
        <v>0</v>
      </c>
      <c r="O284" s="9">
        <v>1</v>
      </c>
      <c r="P284" s="9">
        <v>0</v>
      </c>
      <c r="Q284" s="9">
        <v>0</v>
      </c>
      <c r="R284" s="9">
        <v>0</v>
      </c>
      <c r="S284" s="8">
        <v>4880</v>
      </c>
      <c r="T284" s="9">
        <v>29</v>
      </c>
      <c r="U284" s="9">
        <f t="shared" si="60"/>
        <v>4850</v>
      </c>
      <c r="V284" s="9">
        <f t="shared" si="61"/>
        <v>16</v>
      </c>
      <c r="W284" s="7">
        <v>12</v>
      </c>
      <c r="X284" s="7">
        <f>BM284-W284-6</f>
        <v>31.57</v>
      </c>
      <c r="Y284" s="9">
        <v>0</v>
      </c>
      <c r="Z284" s="9">
        <v>1</v>
      </c>
      <c r="AA284" s="9">
        <v>0</v>
      </c>
      <c r="AB284" s="9">
        <v>0</v>
      </c>
      <c r="AC284" s="9">
        <v>1</v>
      </c>
      <c r="AD284" s="29">
        <v>0</v>
      </c>
      <c r="AE284" s="9">
        <v>0</v>
      </c>
      <c r="AF284" s="9">
        <v>1</v>
      </c>
      <c r="AG284" s="29">
        <v>0</v>
      </c>
      <c r="AH284" s="9">
        <v>1</v>
      </c>
      <c r="AI284" s="29">
        <v>0</v>
      </c>
      <c r="AJ284" s="20">
        <v>2011</v>
      </c>
      <c r="AK284" s="32">
        <f t="shared" si="63"/>
        <v>0.3972</v>
      </c>
      <c r="AL284" s="32">
        <v>0.26300000000000001</v>
      </c>
      <c r="AM284" s="32">
        <v>0.2162</v>
      </c>
      <c r="AN284" s="42">
        <v>0.1236</v>
      </c>
      <c r="AO284" s="41">
        <v>1</v>
      </c>
      <c r="AP284" s="17">
        <v>0</v>
      </c>
      <c r="AQ284">
        <v>0.18748699999999999</v>
      </c>
      <c r="AR284" s="39">
        <f t="shared" si="64"/>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55"/>
        <v>3.8920612196462043</v>
      </c>
      <c r="H285" s="15">
        <f t="shared" si="56"/>
        <v>14.151106071111606</v>
      </c>
      <c r="I285" s="11">
        <f t="shared" si="57"/>
        <v>2.5246229756766856E-2</v>
      </c>
      <c r="J285" s="32">
        <f t="shared" si="58"/>
        <v>1.4354586377843955E-2</v>
      </c>
      <c r="K285" s="32">
        <f t="shared" si="59"/>
        <v>69.664145916700321</v>
      </c>
      <c r="L285" s="8">
        <v>1</v>
      </c>
      <c r="M285" s="9">
        <v>0</v>
      </c>
      <c r="N285" s="8">
        <v>0</v>
      </c>
      <c r="O285" s="9">
        <v>1</v>
      </c>
      <c r="P285" s="9">
        <v>0</v>
      </c>
      <c r="Q285" s="9">
        <v>0</v>
      </c>
      <c r="R285" s="9">
        <v>0</v>
      </c>
      <c r="S285" s="8">
        <v>4880</v>
      </c>
      <c r="T285" s="9">
        <v>29</v>
      </c>
      <c r="U285" s="9">
        <f t="shared" si="60"/>
        <v>4850</v>
      </c>
      <c r="V285" s="9">
        <f t="shared" si="61"/>
        <v>16</v>
      </c>
      <c r="W285" s="7">
        <v>16</v>
      </c>
      <c r="X285" s="7">
        <f>BM285-W285-6</f>
        <v>27.57</v>
      </c>
      <c r="Y285" s="9">
        <v>0</v>
      </c>
      <c r="Z285" s="9">
        <v>1</v>
      </c>
      <c r="AA285" s="9">
        <v>0</v>
      </c>
      <c r="AB285" s="9">
        <v>0</v>
      </c>
      <c r="AC285" s="9">
        <v>1</v>
      </c>
      <c r="AD285" s="29">
        <v>0</v>
      </c>
      <c r="AE285" s="9">
        <v>0</v>
      </c>
      <c r="AF285" s="9">
        <v>1</v>
      </c>
      <c r="AG285" s="29">
        <v>0</v>
      </c>
      <c r="AH285" s="9">
        <v>1</v>
      </c>
      <c r="AI285" s="29">
        <v>0</v>
      </c>
      <c r="AJ285" s="20">
        <v>2011</v>
      </c>
      <c r="AK285" s="32">
        <f t="shared" si="63"/>
        <v>0.3972</v>
      </c>
      <c r="AL285" s="32">
        <v>0.26300000000000001</v>
      </c>
      <c r="AM285" s="32">
        <v>0.2162</v>
      </c>
      <c r="AN285" s="42">
        <v>0.1236</v>
      </c>
      <c r="AO285" s="41">
        <v>1</v>
      </c>
      <c r="AP285" s="17">
        <v>0</v>
      </c>
      <c r="AQ285">
        <v>0.18748699999999999</v>
      </c>
      <c r="AR285" s="39">
        <f t="shared" si="64"/>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55"/>
        <v>7.1154018538271364</v>
      </c>
      <c r="H286" s="15">
        <f t="shared" si="56"/>
        <v>14.875160229419343</v>
      </c>
      <c r="I286" s="11">
        <f t="shared" si="57"/>
        <v>4.0659120993849822E-2</v>
      </c>
      <c r="J286" s="32">
        <f t="shared" si="58"/>
        <v>1.4347289236258796E-2</v>
      </c>
      <c r="K286" s="32">
        <f t="shared" si="59"/>
        <v>69.699577636782919</v>
      </c>
      <c r="L286" s="8">
        <v>1</v>
      </c>
      <c r="M286" s="9">
        <v>0</v>
      </c>
      <c r="N286" s="8">
        <v>0</v>
      </c>
      <c r="O286" s="9">
        <v>1</v>
      </c>
      <c r="P286" s="9">
        <v>0</v>
      </c>
      <c r="Q286" s="9">
        <v>0</v>
      </c>
      <c r="R286" s="9">
        <v>0</v>
      </c>
      <c r="S286" s="8">
        <v>4880</v>
      </c>
      <c r="T286" s="9">
        <v>29</v>
      </c>
      <c r="U286" s="9">
        <f t="shared" si="60"/>
        <v>4850</v>
      </c>
      <c r="V286" s="9">
        <f t="shared" si="61"/>
        <v>16</v>
      </c>
      <c r="W286" s="7">
        <v>21</v>
      </c>
      <c r="X286" s="7">
        <f>BM286-W286-6</f>
        <v>22.57</v>
      </c>
      <c r="Y286" s="9">
        <v>0</v>
      </c>
      <c r="Z286" s="9">
        <v>1</v>
      </c>
      <c r="AA286" s="9">
        <v>0</v>
      </c>
      <c r="AB286" s="9">
        <v>0</v>
      </c>
      <c r="AC286" s="9">
        <v>1</v>
      </c>
      <c r="AD286" s="29">
        <v>0</v>
      </c>
      <c r="AE286" s="9">
        <v>0</v>
      </c>
      <c r="AF286" s="9">
        <v>1</v>
      </c>
      <c r="AG286" s="29">
        <v>0</v>
      </c>
      <c r="AH286" s="9">
        <v>1</v>
      </c>
      <c r="AI286" s="29">
        <v>0</v>
      </c>
      <c r="AJ286" s="20">
        <v>2011</v>
      </c>
      <c r="AK286" s="32">
        <f t="shared" si="63"/>
        <v>0.3972</v>
      </c>
      <c r="AL286" s="32">
        <v>0.26300000000000001</v>
      </c>
      <c r="AM286" s="32">
        <v>0.2162</v>
      </c>
      <c r="AN286" s="42">
        <v>0.1236</v>
      </c>
      <c r="AO286" s="41">
        <v>1</v>
      </c>
      <c r="AP286" s="17">
        <v>0</v>
      </c>
      <c r="AQ286">
        <v>0.18748699999999999</v>
      </c>
      <c r="AR286" s="39">
        <f t="shared" si="64"/>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55"/>
        <v>-3.0896574297864969</v>
      </c>
      <c r="H287" s="15">
        <f t="shared" si="56"/>
        <v>5.8773587980227475</v>
      </c>
      <c r="I287" s="11">
        <f t="shared" si="57"/>
        <v>4.4923283481593879E-3</v>
      </c>
      <c r="J287" s="32">
        <f t="shared" si="58"/>
        <v>1.4450178077746978E-2</v>
      </c>
      <c r="K287" s="32">
        <f t="shared" si="59"/>
        <v>69.203299407083605</v>
      </c>
      <c r="L287" s="8">
        <v>1</v>
      </c>
      <c r="M287" s="9">
        <v>0</v>
      </c>
      <c r="N287" s="8">
        <v>0</v>
      </c>
      <c r="O287" s="9">
        <v>1</v>
      </c>
      <c r="P287" s="9">
        <v>0</v>
      </c>
      <c r="Q287" s="9">
        <v>0</v>
      </c>
      <c r="R287" s="9">
        <v>0</v>
      </c>
      <c r="S287" s="8">
        <v>4821</v>
      </c>
      <c r="T287" s="9">
        <v>31</v>
      </c>
      <c r="U287" s="9">
        <f t="shared" si="60"/>
        <v>4789</v>
      </c>
      <c r="V287" s="9">
        <f t="shared" si="61"/>
        <v>16</v>
      </c>
      <c r="W287" s="7">
        <v>6</v>
      </c>
      <c r="X287" s="7">
        <f>BM287-W287-6</f>
        <v>37.57</v>
      </c>
      <c r="Y287" s="9">
        <v>0</v>
      </c>
      <c r="Z287" s="9">
        <v>1</v>
      </c>
      <c r="AA287" s="9">
        <v>0</v>
      </c>
      <c r="AB287" s="9">
        <v>0</v>
      </c>
      <c r="AC287" s="9">
        <v>1</v>
      </c>
      <c r="AD287" s="29">
        <v>0</v>
      </c>
      <c r="AE287" s="9">
        <v>0</v>
      </c>
      <c r="AF287" s="9">
        <v>1</v>
      </c>
      <c r="AG287" s="29">
        <v>0</v>
      </c>
      <c r="AH287" s="9">
        <v>1</v>
      </c>
      <c r="AI287" s="29">
        <v>0</v>
      </c>
      <c r="AJ287" s="20">
        <v>2011</v>
      </c>
      <c r="AK287" s="32">
        <f t="shared" si="63"/>
        <v>0.3972</v>
      </c>
      <c r="AL287" s="32">
        <v>0.26300000000000001</v>
      </c>
      <c r="AM287" s="32">
        <v>0.2162</v>
      </c>
      <c r="AN287" s="42">
        <v>0.1236</v>
      </c>
      <c r="AO287" s="41">
        <v>1</v>
      </c>
      <c r="AP287" s="17">
        <v>0</v>
      </c>
      <c r="AQ287">
        <v>0.18748699999999999</v>
      </c>
      <c r="AR287" s="39">
        <f t="shared" si="64"/>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55"/>
        <v>-3.117773236018325</v>
      </c>
      <c r="H288" s="15">
        <f t="shared" si="56"/>
        <v>5.9116949905039995</v>
      </c>
      <c r="I288" s="11">
        <f t="shared" si="57"/>
        <v>4.4712124452503527E-3</v>
      </c>
      <c r="J288" s="32">
        <f t="shared" si="58"/>
        <v>1.4450179445290649E-2</v>
      </c>
      <c r="K288" s="32">
        <f t="shared" si="59"/>
        <v>69.203292857785414</v>
      </c>
      <c r="L288" s="8">
        <v>1</v>
      </c>
      <c r="M288" s="9">
        <v>0</v>
      </c>
      <c r="N288" s="8">
        <v>0</v>
      </c>
      <c r="O288" s="9">
        <v>1</v>
      </c>
      <c r="P288" s="9">
        <v>0</v>
      </c>
      <c r="Q288" s="9">
        <v>0</v>
      </c>
      <c r="R288" s="9">
        <v>0</v>
      </c>
      <c r="S288" s="8">
        <v>4821</v>
      </c>
      <c r="T288" s="9">
        <v>31</v>
      </c>
      <c r="U288" s="9">
        <f t="shared" si="60"/>
        <v>4789</v>
      </c>
      <c r="V288" s="9">
        <f t="shared" si="61"/>
        <v>16</v>
      </c>
      <c r="W288" s="7">
        <v>12</v>
      </c>
      <c r="X288" s="7">
        <f>BM288-W288-6</f>
        <v>31.57</v>
      </c>
      <c r="Y288" s="9">
        <v>0</v>
      </c>
      <c r="Z288" s="9">
        <v>1</v>
      </c>
      <c r="AA288" s="9">
        <v>0</v>
      </c>
      <c r="AB288" s="9">
        <v>0</v>
      </c>
      <c r="AC288" s="9">
        <v>1</v>
      </c>
      <c r="AD288" s="29">
        <v>0</v>
      </c>
      <c r="AE288" s="9">
        <v>0</v>
      </c>
      <c r="AF288" s="9">
        <v>1</v>
      </c>
      <c r="AG288" s="29">
        <v>0</v>
      </c>
      <c r="AH288" s="9">
        <v>1</v>
      </c>
      <c r="AI288" s="29">
        <v>0</v>
      </c>
      <c r="AJ288" s="20">
        <v>2011</v>
      </c>
      <c r="AK288" s="32">
        <f t="shared" si="63"/>
        <v>0.3972</v>
      </c>
      <c r="AL288" s="32">
        <v>0.26300000000000001</v>
      </c>
      <c r="AM288" s="32">
        <v>0.2162</v>
      </c>
      <c r="AN288" s="42">
        <v>0.1236</v>
      </c>
      <c r="AO288" s="41">
        <v>1</v>
      </c>
      <c r="AP288" s="17">
        <v>0</v>
      </c>
      <c r="AQ288">
        <v>0.18748699999999999</v>
      </c>
      <c r="AR288" s="39">
        <f t="shared" si="64"/>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55"/>
        <v>-3.5812887761969181</v>
      </c>
      <c r="H289" s="15">
        <f t="shared" si="56"/>
        <v>9.9778258446391952</v>
      </c>
      <c r="I289" s="11">
        <f t="shared" si="57"/>
        <v>6.8168082772459178E-3</v>
      </c>
      <c r="J289" s="32">
        <f t="shared" si="58"/>
        <v>1.4449988140528487E-2</v>
      </c>
      <c r="K289" s="32">
        <f t="shared" si="59"/>
        <v>69.204209046736736</v>
      </c>
      <c r="L289" s="8">
        <v>1</v>
      </c>
      <c r="M289" s="9">
        <v>0</v>
      </c>
      <c r="N289" s="8">
        <v>0</v>
      </c>
      <c r="O289" s="9">
        <v>1</v>
      </c>
      <c r="P289" s="9">
        <v>0</v>
      </c>
      <c r="Q289" s="9">
        <v>0</v>
      </c>
      <c r="R289" s="9">
        <v>0</v>
      </c>
      <c r="S289" s="8">
        <v>4821</v>
      </c>
      <c r="T289" s="9">
        <v>31</v>
      </c>
      <c r="U289" s="9">
        <f t="shared" si="60"/>
        <v>4789</v>
      </c>
      <c r="V289" s="9">
        <f t="shared" si="61"/>
        <v>16</v>
      </c>
      <c r="W289" s="7">
        <v>16</v>
      </c>
      <c r="X289" s="7">
        <f>BM289-W289-6</f>
        <v>27.57</v>
      </c>
      <c r="Y289" s="9">
        <v>0</v>
      </c>
      <c r="Z289" s="9">
        <v>1</v>
      </c>
      <c r="AA289" s="9">
        <v>0</v>
      </c>
      <c r="AB289" s="9">
        <v>0</v>
      </c>
      <c r="AC289" s="9">
        <v>1</v>
      </c>
      <c r="AD289" s="29">
        <v>0</v>
      </c>
      <c r="AE289" s="9">
        <v>0</v>
      </c>
      <c r="AF289" s="9">
        <v>1</v>
      </c>
      <c r="AG289" s="29">
        <v>0</v>
      </c>
      <c r="AH289" s="9">
        <v>1</v>
      </c>
      <c r="AI289" s="29">
        <v>0</v>
      </c>
      <c r="AJ289" s="20">
        <v>2011</v>
      </c>
      <c r="AK289" s="32">
        <f t="shared" si="63"/>
        <v>0.3972</v>
      </c>
      <c r="AL289" s="32">
        <v>0.26300000000000001</v>
      </c>
      <c r="AM289" s="32">
        <v>0.2162</v>
      </c>
      <c r="AN289" s="42">
        <v>0.1236</v>
      </c>
      <c r="AO289" s="41">
        <v>1</v>
      </c>
      <c r="AP289" s="17">
        <v>0</v>
      </c>
      <c r="AQ289">
        <v>0.18748699999999999</v>
      </c>
      <c r="AR289" s="39">
        <f t="shared" si="64"/>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55"/>
        <v>-1.9333508626435751</v>
      </c>
      <c r="H290" s="15">
        <f t="shared" si="56"/>
        <v>10.712108615772038</v>
      </c>
      <c r="I290" s="11">
        <f t="shared" si="57"/>
        <v>1.0031229823116685E-2</v>
      </c>
      <c r="J290" s="32">
        <f t="shared" si="58"/>
        <v>1.4449596835234602E-2</v>
      </c>
      <c r="K290" s="32">
        <f t="shared" si="59"/>
        <v>69.206083145624604</v>
      </c>
      <c r="L290" s="8">
        <v>1</v>
      </c>
      <c r="M290" s="9">
        <v>0</v>
      </c>
      <c r="N290" s="8">
        <v>0</v>
      </c>
      <c r="O290" s="9">
        <v>1</v>
      </c>
      <c r="P290" s="9">
        <v>0</v>
      </c>
      <c r="Q290" s="9">
        <v>0</v>
      </c>
      <c r="R290" s="9">
        <v>0</v>
      </c>
      <c r="S290" s="8">
        <v>4821</v>
      </c>
      <c r="T290" s="9">
        <v>31</v>
      </c>
      <c r="U290" s="9">
        <f t="shared" si="60"/>
        <v>4789</v>
      </c>
      <c r="V290" s="9">
        <f t="shared" si="61"/>
        <v>16</v>
      </c>
      <c r="W290" s="7">
        <v>21</v>
      </c>
      <c r="X290" s="7">
        <f>BM290-W290-6</f>
        <v>22.57</v>
      </c>
      <c r="Y290" s="9">
        <v>0</v>
      </c>
      <c r="Z290" s="9">
        <v>1</v>
      </c>
      <c r="AA290" s="9">
        <v>0</v>
      </c>
      <c r="AB290" s="9">
        <v>0</v>
      </c>
      <c r="AC290" s="9">
        <v>1</v>
      </c>
      <c r="AD290" s="29">
        <v>0</v>
      </c>
      <c r="AE290" s="9">
        <v>0</v>
      </c>
      <c r="AF290" s="9">
        <v>1</v>
      </c>
      <c r="AG290" s="29">
        <v>0</v>
      </c>
      <c r="AH290" s="9">
        <v>1</v>
      </c>
      <c r="AI290" s="29">
        <v>0</v>
      </c>
      <c r="AJ290" s="20">
        <v>2011</v>
      </c>
      <c r="AK290" s="32">
        <f t="shared" si="63"/>
        <v>0.3972</v>
      </c>
      <c r="AL290" s="32">
        <v>0.26300000000000001</v>
      </c>
      <c r="AM290" s="32">
        <v>0.2162</v>
      </c>
      <c r="AN290" s="42">
        <v>0.1236</v>
      </c>
      <c r="AO290" s="41">
        <v>1</v>
      </c>
      <c r="AP290" s="17">
        <v>0</v>
      </c>
      <c r="AQ290">
        <v>0.18748699999999999</v>
      </c>
      <c r="AR290" s="39">
        <f t="shared" si="64"/>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55"/>
        <v>-2.9241807278365308</v>
      </c>
      <c r="H291" s="15">
        <f t="shared" si="56"/>
        <v>5.4153088701220451</v>
      </c>
      <c r="I291" s="11">
        <f t="shared" si="57"/>
        <v>4.3164839679619444E-3</v>
      </c>
      <c r="J291" s="32">
        <f t="shared" si="58"/>
        <v>1.445018926948795E-2</v>
      </c>
      <c r="K291" s="32">
        <f t="shared" si="59"/>
        <v>69.203245808795941</v>
      </c>
      <c r="L291" s="8">
        <v>1</v>
      </c>
      <c r="M291" s="9">
        <v>0</v>
      </c>
      <c r="N291" s="8">
        <v>0</v>
      </c>
      <c r="O291" s="9">
        <v>1</v>
      </c>
      <c r="P291" s="9">
        <v>0</v>
      </c>
      <c r="Q291" s="9">
        <v>0</v>
      </c>
      <c r="R291" s="9">
        <v>0</v>
      </c>
      <c r="S291" s="8">
        <v>4821</v>
      </c>
      <c r="T291" s="9">
        <v>31</v>
      </c>
      <c r="U291" s="9">
        <f t="shared" si="60"/>
        <v>4789</v>
      </c>
      <c r="V291" s="9">
        <f t="shared" si="61"/>
        <v>16</v>
      </c>
      <c r="W291" s="7">
        <v>6</v>
      </c>
      <c r="X291" s="7">
        <f>BM291-W291-6</f>
        <v>37.57</v>
      </c>
      <c r="Y291" s="9">
        <v>0</v>
      </c>
      <c r="Z291" s="9">
        <v>1</v>
      </c>
      <c r="AA291" s="9">
        <v>0</v>
      </c>
      <c r="AB291" s="9">
        <v>0</v>
      </c>
      <c r="AC291" s="9">
        <v>1</v>
      </c>
      <c r="AD291" s="29">
        <v>0</v>
      </c>
      <c r="AE291" s="9">
        <v>0</v>
      </c>
      <c r="AF291" s="9">
        <v>1</v>
      </c>
      <c r="AG291" s="29">
        <v>0</v>
      </c>
      <c r="AH291" s="9">
        <v>1</v>
      </c>
      <c r="AI291" s="29">
        <v>0</v>
      </c>
      <c r="AJ291" s="20">
        <v>2011</v>
      </c>
      <c r="AK291" s="32">
        <f t="shared" si="63"/>
        <v>0.3972</v>
      </c>
      <c r="AL291" s="32">
        <v>0.26300000000000001</v>
      </c>
      <c r="AM291" s="32">
        <v>0.2162</v>
      </c>
      <c r="AN291" s="42">
        <v>0.1236</v>
      </c>
      <c r="AO291" s="41">
        <v>1</v>
      </c>
      <c r="AP291" s="17">
        <v>0</v>
      </c>
      <c r="AQ291">
        <v>0.18748699999999999</v>
      </c>
      <c r="AR291" s="39">
        <f t="shared" si="64"/>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55"/>
        <v>-0.64616135830026478</v>
      </c>
      <c r="H292" s="15">
        <f t="shared" si="56"/>
        <v>6.9197822467490706</v>
      </c>
      <c r="I292" s="11">
        <f t="shared" si="57"/>
        <v>1.1981234790218537E-2</v>
      </c>
      <c r="J292" s="32">
        <f t="shared" si="58"/>
        <v>1.4449286680448778E-2</v>
      </c>
      <c r="K292" s="32">
        <f t="shared" si="59"/>
        <v>69.207568658257202</v>
      </c>
      <c r="L292" s="8">
        <v>1</v>
      </c>
      <c r="M292" s="9">
        <v>0</v>
      </c>
      <c r="N292" s="8">
        <v>0</v>
      </c>
      <c r="O292" s="9">
        <v>1</v>
      </c>
      <c r="P292" s="9">
        <v>0</v>
      </c>
      <c r="Q292" s="9">
        <v>0</v>
      </c>
      <c r="R292" s="9">
        <v>0</v>
      </c>
      <c r="S292" s="8">
        <v>4821</v>
      </c>
      <c r="T292" s="9">
        <v>31</v>
      </c>
      <c r="U292" s="9">
        <f t="shared" si="60"/>
        <v>4789</v>
      </c>
      <c r="V292" s="9">
        <f t="shared" si="61"/>
        <v>16</v>
      </c>
      <c r="W292" s="7">
        <v>12</v>
      </c>
      <c r="X292" s="7">
        <f>BM292-W292-6</f>
        <v>31.57</v>
      </c>
      <c r="Y292" s="9">
        <v>0</v>
      </c>
      <c r="Z292" s="9">
        <v>1</v>
      </c>
      <c r="AA292" s="9">
        <v>0</v>
      </c>
      <c r="AB292" s="9">
        <v>0</v>
      </c>
      <c r="AC292" s="9">
        <v>1</v>
      </c>
      <c r="AD292" s="29">
        <v>0</v>
      </c>
      <c r="AE292" s="9">
        <v>0</v>
      </c>
      <c r="AF292" s="9">
        <v>1</v>
      </c>
      <c r="AG292" s="29">
        <v>0</v>
      </c>
      <c r="AH292" s="9">
        <v>1</v>
      </c>
      <c r="AI292" s="29">
        <v>0</v>
      </c>
      <c r="AJ292" s="20">
        <v>2011</v>
      </c>
      <c r="AK292" s="32">
        <f t="shared" si="63"/>
        <v>0.3972</v>
      </c>
      <c r="AL292" s="32">
        <v>0.26300000000000001</v>
      </c>
      <c r="AM292" s="32">
        <v>0.2162</v>
      </c>
      <c r="AN292" s="42">
        <v>0.1236</v>
      </c>
      <c r="AO292" s="41">
        <v>1</v>
      </c>
      <c r="AP292" s="17">
        <v>0</v>
      </c>
      <c r="AQ292">
        <v>0.18748699999999999</v>
      </c>
      <c r="AR292" s="39">
        <f t="shared" si="64"/>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55"/>
        <v>3.9132302126789416</v>
      </c>
      <c r="H293" s="15">
        <f t="shared" si="56"/>
        <v>14.164656407321841</v>
      </c>
      <c r="I293" s="11">
        <f t="shared" si="57"/>
        <v>2.5474166945106385E-2</v>
      </c>
      <c r="J293" s="32">
        <f t="shared" si="58"/>
        <v>1.4445634481347272E-2</v>
      </c>
      <c r="K293" s="32">
        <f t="shared" si="59"/>
        <v>69.225065973477058</v>
      </c>
      <c r="L293" s="8">
        <v>1</v>
      </c>
      <c r="M293" s="9">
        <v>0</v>
      </c>
      <c r="N293" s="8">
        <v>0</v>
      </c>
      <c r="O293" s="9">
        <v>1</v>
      </c>
      <c r="P293" s="9">
        <v>0</v>
      </c>
      <c r="Q293" s="9">
        <v>0</v>
      </c>
      <c r="R293" s="9">
        <v>0</v>
      </c>
      <c r="S293" s="8">
        <v>4821</v>
      </c>
      <c r="T293" s="9">
        <v>31</v>
      </c>
      <c r="U293" s="9">
        <f t="shared" si="60"/>
        <v>4789</v>
      </c>
      <c r="V293" s="9">
        <f t="shared" si="61"/>
        <v>16</v>
      </c>
      <c r="W293" s="7">
        <v>16</v>
      </c>
      <c r="X293" s="7">
        <f>BM293-W293-6</f>
        <v>27.57</v>
      </c>
      <c r="Y293" s="9">
        <v>0</v>
      </c>
      <c r="Z293" s="9">
        <v>1</v>
      </c>
      <c r="AA293" s="9">
        <v>0</v>
      </c>
      <c r="AB293" s="9">
        <v>0</v>
      </c>
      <c r="AC293" s="9">
        <v>1</v>
      </c>
      <c r="AD293" s="29">
        <v>0</v>
      </c>
      <c r="AE293" s="9">
        <v>0</v>
      </c>
      <c r="AF293" s="9">
        <v>1</v>
      </c>
      <c r="AG293" s="29">
        <v>0</v>
      </c>
      <c r="AH293" s="9">
        <v>1</v>
      </c>
      <c r="AI293" s="29">
        <v>0</v>
      </c>
      <c r="AJ293" s="20">
        <v>2011</v>
      </c>
      <c r="AK293" s="32">
        <f t="shared" si="63"/>
        <v>0.3972</v>
      </c>
      <c r="AL293" s="32">
        <v>0.26300000000000001</v>
      </c>
      <c r="AM293" s="32">
        <v>0.2162</v>
      </c>
      <c r="AN293" s="42">
        <v>0.1236</v>
      </c>
      <c r="AO293" s="41">
        <v>1</v>
      </c>
      <c r="AP293" s="17">
        <v>0</v>
      </c>
      <c r="AQ293">
        <v>0.18748699999999999</v>
      </c>
      <c r="AR293" s="39">
        <f t="shared" si="64"/>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55"/>
        <v>7.1113853735780701</v>
      </c>
      <c r="H294" s="55">
        <f t="shared" si="56"/>
        <v>14.873905715323449</v>
      </c>
      <c r="I294" s="56">
        <f t="shared" si="57"/>
        <v>4.0892497291605892E-2</v>
      </c>
      <c r="J294" s="57">
        <f t="shared" si="58"/>
        <v>1.4438236945204741E-2</v>
      </c>
      <c r="K294" s="57">
        <f t="shared" si="59"/>
        <v>69.260533941585038</v>
      </c>
      <c r="L294" s="58">
        <v>1</v>
      </c>
      <c r="M294" s="59">
        <v>0</v>
      </c>
      <c r="N294" s="58">
        <v>0</v>
      </c>
      <c r="O294" s="59">
        <v>1</v>
      </c>
      <c r="P294" s="59">
        <v>0</v>
      </c>
      <c r="Q294" s="59">
        <v>0</v>
      </c>
      <c r="R294" s="59">
        <v>0</v>
      </c>
      <c r="S294" s="58">
        <v>4821</v>
      </c>
      <c r="T294" s="59">
        <v>31</v>
      </c>
      <c r="U294" s="59">
        <f t="shared" si="60"/>
        <v>4789</v>
      </c>
      <c r="V294" s="59">
        <f t="shared" si="61"/>
        <v>16</v>
      </c>
      <c r="W294" s="54">
        <v>21</v>
      </c>
      <c r="X294" s="54">
        <f>BM294-W294-6</f>
        <v>22.57</v>
      </c>
      <c r="Y294" s="59">
        <v>0</v>
      </c>
      <c r="Z294" s="59">
        <v>1</v>
      </c>
      <c r="AA294" s="59">
        <v>0</v>
      </c>
      <c r="AB294" s="59">
        <v>0</v>
      </c>
      <c r="AC294" s="59">
        <v>1</v>
      </c>
      <c r="AD294" s="60">
        <v>0</v>
      </c>
      <c r="AE294" s="59">
        <v>0</v>
      </c>
      <c r="AF294" s="59">
        <v>1</v>
      </c>
      <c r="AG294" s="60">
        <v>0</v>
      </c>
      <c r="AH294" s="59">
        <v>1</v>
      </c>
      <c r="AI294" s="60">
        <v>0</v>
      </c>
      <c r="AJ294" s="61">
        <v>2011</v>
      </c>
      <c r="AK294" s="57">
        <f t="shared" si="63"/>
        <v>0.3972</v>
      </c>
      <c r="AL294" s="57">
        <v>0.26300000000000001</v>
      </c>
      <c r="AM294" s="57">
        <v>0.2162</v>
      </c>
      <c r="AN294" s="62">
        <v>0.1236</v>
      </c>
      <c r="AO294" s="63">
        <v>1</v>
      </c>
      <c r="AP294" s="64">
        <v>0</v>
      </c>
      <c r="AQ294" s="50">
        <v>0.18748699999999999</v>
      </c>
      <c r="AR294" s="65">
        <f t="shared" si="64"/>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65">D295/E295</f>
        <v>243.33333333333334</v>
      </c>
      <c r="G295" s="7">
        <f t="shared" si="55"/>
        <v>7.27</v>
      </c>
      <c r="H295" s="15">
        <f t="shared" si="56"/>
        <v>7.33</v>
      </c>
      <c r="I295" s="11">
        <f t="shared" si="57"/>
        <v>0.29748793755946545</v>
      </c>
      <c r="J295" s="32">
        <f t="shared" si="58"/>
        <v>1.2225531680525976E-3</v>
      </c>
      <c r="K295" s="32">
        <f t="shared" si="59"/>
        <v>817.96033590334389</v>
      </c>
      <c r="L295" s="8">
        <v>0</v>
      </c>
      <c r="M295" s="9">
        <v>1</v>
      </c>
      <c r="N295" s="8">
        <v>0</v>
      </c>
      <c r="O295" s="9">
        <v>0</v>
      </c>
      <c r="P295" s="9">
        <v>0</v>
      </c>
      <c r="Q295" s="9">
        <v>1</v>
      </c>
      <c r="R295" s="9">
        <v>0</v>
      </c>
      <c r="S295" s="8">
        <v>609852</v>
      </c>
      <c r="T295" s="9">
        <v>3</v>
      </c>
      <c r="U295" s="9">
        <f t="shared" si="60"/>
        <v>609848</v>
      </c>
      <c r="V295" s="9">
        <f t="shared" si="61"/>
        <v>16</v>
      </c>
      <c r="W295" s="7">
        <v>11.59</v>
      </c>
      <c r="X295" s="7">
        <f>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65"/>
        <v>226.66666666666666</v>
      </c>
      <c r="G296" s="7">
        <f t="shared" si="55"/>
        <v>6.77</v>
      </c>
      <c r="H296" s="15">
        <f t="shared" si="56"/>
        <v>6.83</v>
      </c>
      <c r="I296" s="11">
        <f t="shared" si="57"/>
        <v>0.27530222229546214</v>
      </c>
      <c r="J296" s="32">
        <f t="shared" si="58"/>
        <v>1.2145686277740978E-3</v>
      </c>
      <c r="K296" s="32">
        <f t="shared" si="59"/>
        <v>823.33758433450487</v>
      </c>
      <c r="L296" s="8">
        <v>0</v>
      </c>
      <c r="M296" s="9">
        <v>1</v>
      </c>
      <c r="N296" s="8">
        <v>0</v>
      </c>
      <c r="O296" s="9">
        <v>0</v>
      </c>
      <c r="P296" s="9">
        <v>0</v>
      </c>
      <c r="Q296" s="9">
        <v>1</v>
      </c>
      <c r="R296" s="9">
        <v>0</v>
      </c>
      <c r="S296" s="8">
        <v>626511</v>
      </c>
      <c r="T296" s="9">
        <v>3</v>
      </c>
      <c r="U296" s="9">
        <f t="shared" si="60"/>
        <v>626507</v>
      </c>
      <c r="V296" s="9">
        <f t="shared" si="61"/>
        <v>16</v>
      </c>
      <c r="W296" s="7">
        <v>10.52</v>
      </c>
      <c r="X296" s="7">
        <f>BM296-W296-6</f>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65"/>
        <v>250</v>
      </c>
      <c r="G297" s="7">
        <f t="shared" si="55"/>
        <v>7.47</v>
      </c>
      <c r="H297" s="15">
        <f t="shared" si="56"/>
        <v>7.53</v>
      </c>
      <c r="I297" s="11">
        <f t="shared" si="57"/>
        <v>0.28088274233337129</v>
      </c>
      <c r="J297" s="32">
        <f t="shared" si="58"/>
        <v>1.1235309693334852E-3</v>
      </c>
      <c r="K297" s="32">
        <f t="shared" si="59"/>
        <v>890.05112212726294</v>
      </c>
      <c r="L297" s="8">
        <v>0</v>
      </c>
      <c r="M297" s="9">
        <v>1</v>
      </c>
      <c r="N297" s="8">
        <v>0</v>
      </c>
      <c r="O297" s="9">
        <v>0</v>
      </c>
      <c r="P297" s="9">
        <v>0</v>
      </c>
      <c r="Q297" s="9">
        <v>1</v>
      </c>
      <c r="R297" s="9">
        <v>0</v>
      </c>
      <c r="S297" s="8">
        <v>729695</v>
      </c>
      <c r="T297" s="9">
        <v>3</v>
      </c>
      <c r="U297" s="9">
        <f t="shared" si="60"/>
        <v>729691</v>
      </c>
      <c r="V297" s="9">
        <f t="shared" si="61"/>
        <v>16</v>
      </c>
      <c r="W297" s="7">
        <v>11.59</v>
      </c>
      <c r="X297" s="7">
        <f>BM297-W297-6</f>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65"/>
        <v>27.5</v>
      </c>
      <c r="G298" s="7">
        <f t="shared" si="55"/>
        <v>5.3</v>
      </c>
      <c r="H298" s="15">
        <f t="shared" si="56"/>
        <v>5.7</v>
      </c>
      <c r="I298" s="11">
        <f t="shared" si="57"/>
        <v>0.20840959907803441</v>
      </c>
      <c r="J298" s="32">
        <f t="shared" si="58"/>
        <v>7.5785308755648879E-3</v>
      </c>
      <c r="K298" s="32">
        <f t="shared" si="59"/>
        <v>131.95169570717914</v>
      </c>
      <c r="L298" s="8">
        <v>0</v>
      </c>
      <c r="M298" s="9">
        <v>1</v>
      </c>
      <c r="N298" s="8">
        <v>0</v>
      </c>
      <c r="O298" s="9">
        <v>0</v>
      </c>
      <c r="P298" s="9">
        <v>0</v>
      </c>
      <c r="Q298" s="9">
        <v>1</v>
      </c>
      <c r="R298" s="9">
        <v>0</v>
      </c>
      <c r="S298" s="8">
        <v>16659</v>
      </c>
      <c r="T298" s="9">
        <v>3</v>
      </c>
      <c r="U298" s="9">
        <f t="shared" si="60"/>
        <v>16655</v>
      </c>
      <c r="V298" s="9">
        <f t="shared" si="61"/>
        <v>16</v>
      </c>
      <c r="W298" s="7">
        <v>6.97</v>
      </c>
      <c r="X298" s="7">
        <f>BM298-W298-6</f>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65"/>
        <v>69</v>
      </c>
      <c r="G299" s="7">
        <f t="shared" si="55"/>
        <v>6.8000000000000007</v>
      </c>
      <c r="H299" s="15">
        <f t="shared" si="56"/>
        <v>7</v>
      </c>
      <c r="I299" s="11">
        <f t="shared" si="57"/>
        <v>0.248495818581531</v>
      </c>
      <c r="J299" s="32">
        <f t="shared" si="58"/>
        <v>3.6013886750946517E-3</v>
      </c>
      <c r="K299" s="32">
        <f t="shared" si="59"/>
        <v>277.67066823847279</v>
      </c>
      <c r="L299" s="8">
        <v>0</v>
      </c>
      <c r="M299" s="9">
        <v>1</v>
      </c>
      <c r="N299" s="8">
        <v>0</v>
      </c>
      <c r="O299" s="9">
        <v>0</v>
      </c>
      <c r="P299" s="9">
        <v>0</v>
      </c>
      <c r="Q299" s="9">
        <v>1</v>
      </c>
      <c r="R299" s="9">
        <v>0</v>
      </c>
      <c r="S299" s="8">
        <v>72344</v>
      </c>
      <c r="T299" s="9">
        <v>3</v>
      </c>
      <c r="U299" s="9">
        <f t="shared" si="60"/>
        <v>72340</v>
      </c>
      <c r="V299" s="9">
        <f t="shared" si="61"/>
        <v>16</v>
      </c>
      <c r="W299" s="7">
        <v>10.52</v>
      </c>
      <c r="X299" s="7">
        <f>BM299-W299-6</f>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65"/>
        <v>75.999999999999986</v>
      </c>
      <c r="G300" s="7">
        <f t="shared" si="55"/>
        <v>7.5</v>
      </c>
      <c r="H300" s="15">
        <f t="shared" si="56"/>
        <v>7.6999999999999993</v>
      </c>
      <c r="I300" s="11">
        <f t="shared" si="57"/>
        <v>0.18608624280062647</v>
      </c>
      <c r="J300" s="32">
        <f t="shared" si="58"/>
        <v>2.4485031947450858E-3</v>
      </c>
      <c r="K300" s="32">
        <f t="shared" si="59"/>
        <v>408.41278138667496</v>
      </c>
      <c r="L300" s="8">
        <v>0</v>
      </c>
      <c r="M300" s="9">
        <v>1</v>
      </c>
      <c r="N300" s="8">
        <v>0</v>
      </c>
      <c r="O300" s="9">
        <v>0</v>
      </c>
      <c r="P300" s="9">
        <v>0</v>
      </c>
      <c r="Q300" s="9">
        <v>1</v>
      </c>
      <c r="R300" s="9">
        <v>0</v>
      </c>
      <c r="S300" s="8">
        <v>161029</v>
      </c>
      <c r="T300" s="9">
        <v>3</v>
      </c>
      <c r="U300" s="9">
        <f t="shared" si="60"/>
        <v>161025</v>
      </c>
      <c r="V300" s="9">
        <f t="shared" si="61"/>
        <v>16</v>
      </c>
      <c r="W300" s="7">
        <v>11.59</v>
      </c>
      <c r="X300" s="7">
        <f>BM300-W300-6</f>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65"/>
        <v>75</v>
      </c>
      <c r="G301" s="7">
        <f t="shared" si="55"/>
        <v>7.4</v>
      </c>
      <c r="H301" s="15">
        <f t="shared" si="56"/>
        <v>7.6</v>
      </c>
      <c r="I301" s="11">
        <f t="shared" si="57"/>
        <v>0.1213312702998607</v>
      </c>
      <c r="J301" s="32">
        <f t="shared" si="58"/>
        <v>1.6177502706648094E-3</v>
      </c>
      <c r="K301" s="32">
        <f t="shared" si="59"/>
        <v>618.14237842102364</v>
      </c>
      <c r="L301" s="8">
        <v>0</v>
      </c>
      <c r="M301" s="9">
        <v>1</v>
      </c>
      <c r="N301" s="8">
        <v>0</v>
      </c>
      <c r="O301" s="9">
        <v>0</v>
      </c>
      <c r="P301" s="9">
        <v>0</v>
      </c>
      <c r="Q301" s="9">
        <v>1</v>
      </c>
      <c r="R301" s="9">
        <v>0</v>
      </c>
      <c r="S301" s="8">
        <v>376479</v>
      </c>
      <c r="T301" s="9">
        <v>3</v>
      </c>
      <c r="U301" s="9">
        <f t="shared" si="60"/>
        <v>376475</v>
      </c>
      <c r="V301" s="9">
        <f t="shared" si="61"/>
        <v>16</v>
      </c>
      <c r="W301" s="7">
        <v>12.62</v>
      </c>
      <c r="X301" s="7">
        <f>BM301-W301-6</f>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65"/>
        <v>101.99999999999999</v>
      </c>
      <c r="G302" s="7">
        <f t="shared" si="55"/>
        <v>10.1</v>
      </c>
      <c r="H302" s="15">
        <f t="shared" si="56"/>
        <v>10.299999999999999</v>
      </c>
      <c r="I302" s="11">
        <f t="shared" si="57"/>
        <v>0.30265063701510003</v>
      </c>
      <c r="J302" s="32">
        <f t="shared" si="58"/>
        <v>2.9671631079911773E-3</v>
      </c>
      <c r="K302" s="32">
        <f t="shared" si="59"/>
        <v>337.02225445806988</v>
      </c>
      <c r="L302" s="8">
        <v>0</v>
      </c>
      <c r="M302" s="9">
        <v>1</v>
      </c>
      <c r="N302" s="8">
        <v>0</v>
      </c>
      <c r="O302" s="9">
        <v>0</v>
      </c>
      <c r="P302" s="9">
        <v>0</v>
      </c>
      <c r="Q302" s="9">
        <v>1</v>
      </c>
      <c r="R302" s="9">
        <v>0</v>
      </c>
      <c r="S302" s="8">
        <v>103184</v>
      </c>
      <c r="T302" s="9">
        <v>3</v>
      </c>
      <c r="U302" s="9">
        <f t="shared" si="60"/>
        <v>103180</v>
      </c>
      <c r="V302" s="9">
        <f t="shared" si="61"/>
        <v>16</v>
      </c>
      <c r="W302" s="7">
        <v>13.7</v>
      </c>
      <c r="X302" s="7">
        <f>BM302-W302-6</f>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65"/>
        <v>6.166666666666667</v>
      </c>
      <c r="G303" s="7">
        <f t="shared" si="55"/>
        <v>6.2</v>
      </c>
      <c r="H303" s="15">
        <f t="shared" si="56"/>
        <v>8.6</v>
      </c>
      <c r="I303" s="11">
        <f t="shared" si="57"/>
        <v>7.8963906215058065E-3</v>
      </c>
      <c r="J303" s="32">
        <f t="shared" si="58"/>
        <v>1.280495776460401E-3</v>
      </c>
      <c r="K303" s="32">
        <f t="shared" si="59"/>
        <v>780.94751922121998</v>
      </c>
      <c r="L303" s="8">
        <v>0</v>
      </c>
      <c r="M303" s="9">
        <v>1</v>
      </c>
      <c r="N303" s="8">
        <v>0</v>
      </c>
      <c r="O303" s="9">
        <v>0</v>
      </c>
      <c r="P303" s="9">
        <v>0</v>
      </c>
      <c r="Q303" s="9">
        <v>1</v>
      </c>
      <c r="R303" s="9">
        <v>0</v>
      </c>
      <c r="S303" s="8">
        <v>609852</v>
      </c>
      <c r="T303" s="9">
        <v>10</v>
      </c>
      <c r="U303" s="9">
        <f t="shared" si="60"/>
        <v>609841</v>
      </c>
      <c r="V303" s="9">
        <f t="shared" si="61"/>
        <v>16</v>
      </c>
      <c r="W303" s="7">
        <v>11.59</v>
      </c>
      <c r="X303" s="7">
        <f>BM303-W303-6</f>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65"/>
        <v>6.166666666666667</v>
      </c>
      <c r="G304" s="7">
        <f t="shared" si="55"/>
        <v>6.2</v>
      </c>
      <c r="H304" s="15">
        <f t="shared" si="56"/>
        <v>8.6</v>
      </c>
      <c r="I304" s="11">
        <f t="shared" si="57"/>
        <v>7.8963906215058065E-3</v>
      </c>
      <c r="J304" s="32">
        <f t="shared" si="58"/>
        <v>1.280495776460401E-3</v>
      </c>
      <c r="K304" s="32">
        <f t="shared" si="59"/>
        <v>780.94751922121998</v>
      </c>
      <c r="L304" s="8">
        <v>0</v>
      </c>
      <c r="M304" s="9">
        <v>1</v>
      </c>
      <c r="N304" s="8">
        <v>0</v>
      </c>
      <c r="O304" s="9">
        <v>0</v>
      </c>
      <c r="P304" s="9">
        <v>0</v>
      </c>
      <c r="Q304" s="9">
        <v>1</v>
      </c>
      <c r="R304" s="9">
        <v>0</v>
      </c>
      <c r="S304" s="8">
        <v>609852</v>
      </c>
      <c r="T304" s="9">
        <v>10</v>
      </c>
      <c r="U304" s="9">
        <f t="shared" si="60"/>
        <v>609841</v>
      </c>
      <c r="V304" s="9">
        <f t="shared" si="61"/>
        <v>16</v>
      </c>
      <c r="W304" s="7">
        <v>11.59</v>
      </c>
      <c r="X304" s="7">
        <f>BM304-W304-6</f>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65"/>
        <v>6.25</v>
      </c>
      <c r="G305" s="7">
        <f t="shared" si="55"/>
        <v>6.3</v>
      </c>
      <c r="H305" s="15">
        <f t="shared" si="56"/>
        <v>8.6999999999999993</v>
      </c>
      <c r="I305" s="11">
        <f t="shared" si="57"/>
        <v>8.0030983750574436E-3</v>
      </c>
      <c r="J305" s="32">
        <f t="shared" si="58"/>
        <v>1.2804957400091911E-3</v>
      </c>
      <c r="K305" s="32">
        <f t="shared" si="59"/>
        <v>780.94754145204911</v>
      </c>
      <c r="L305" s="8">
        <v>0</v>
      </c>
      <c r="M305" s="9">
        <v>1</v>
      </c>
      <c r="N305" s="8">
        <v>0</v>
      </c>
      <c r="O305" s="9">
        <v>0</v>
      </c>
      <c r="P305" s="9">
        <v>0</v>
      </c>
      <c r="Q305" s="9">
        <v>1</v>
      </c>
      <c r="R305" s="9">
        <v>0</v>
      </c>
      <c r="S305" s="8">
        <v>609852</v>
      </c>
      <c r="T305" s="9">
        <v>11</v>
      </c>
      <c r="U305" s="9">
        <f t="shared" si="60"/>
        <v>609840</v>
      </c>
      <c r="V305" s="9">
        <f t="shared" si="61"/>
        <v>16</v>
      </c>
      <c r="W305" s="7">
        <v>11.59</v>
      </c>
      <c r="X305" s="7">
        <f>BM305-W305-6</f>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65"/>
        <v>4.615384615384615</v>
      </c>
      <c r="G306" s="7">
        <f t="shared" si="55"/>
        <v>4.7</v>
      </c>
      <c r="H306" s="15">
        <f t="shared" si="56"/>
        <v>7.3</v>
      </c>
      <c r="I306" s="11">
        <f t="shared" si="57"/>
        <v>5.9100712401924313E-3</v>
      </c>
      <c r="J306" s="32">
        <f t="shared" si="58"/>
        <v>1.2805154353750267E-3</v>
      </c>
      <c r="K306" s="32">
        <f t="shared" si="59"/>
        <v>780.93552984554879</v>
      </c>
      <c r="L306" s="8">
        <v>0</v>
      </c>
      <c r="M306" s="9">
        <v>1</v>
      </c>
      <c r="N306" s="8">
        <v>0</v>
      </c>
      <c r="O306" s="9">
        <v>0</v>
      </c>
      <c r="P306" s="9">
        <v>0</v>
      </c>
      <c r="Q306" s="9">
        <v>1</v>
      </c>
      <c r="R306" s="9">
        <v>0</v>
      </c>
      <c r="S306" s="8">
        <v>609852</v>
      </c>
      <c r="T306" s="9">
        <v>12</v>
      </c>
      <c r="U306" s="9">
        <f t="shared" si="60"/>
        <v>609839</v>
      </c>
      <c r="V306" s="9">
        <f t="shared" si="61"/>
        <v>16</v>
      </c>
      <c r="W306" s="7">
        <v>11.59</v>
      </c>
      <c r="X306" s="7">
        <f>BM306-W306-6</f>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65"/>
        <v>243.33333333333334</v>
      </c>
      <c r="G307" s="7">
        <f t="shared" si="55"/>
        <v>7.27</v>
      </c>
      <c r="H307" s="15">
        <f t="shared" si="56"/>
        <v>7.33</v>
      </c>
      <c r="I307" s="11">
        <f t="shared" si="57"/>
        <v>0.29748927147720233</v>
      </c>
      <c r="J307" s="32">
        <f t="shared" si="58"/>
        <v>1.2225586499063107E-3</v>
      </c>
      <c r="K307" s="32">
        <f t="shared" si="59"/>
        <v>817.95666823561692</v>
      </c>
      <c r="L307" s="8">
        <v>0</v>
      </c>
      <c r="M307" s="9">
        <v>1</v>
      </c>
      <c r="N307" s="8">
        <v>0</v>
      </c>
      <c r="O307" s="9">
        <v>0</v>
      </c>
      <c r="P307" s="9">
        <v>0</v>
      </c>
      <c r="Q307" s="9">
        <v>1</v>
      </c>
      <c r="R307" s="9">
        <v>0</v>
      </c>
      <c r="S307" s="8">
        <v>609852</v>
      </c>
      <c r="T307" s="9">
        <v>9</v>
      </c>
      <c r="U307" s="9">
        <f t="shared" si="60"/>
        <v>609842</v>
      </c>
      <c r="V307" s="9">
        <f t="shared" si="61"/>
        <v>16</v>
      </c>
      <c r="W307" s="7">
        <v>11.59</v>
      </c>
      <c r="X307" s="7">
        <f>BM307-W307-6</f>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65"/>
        <v>243.33333333333334</v>
      </c>
      <c r="G308" s="7">
        <f t="shared" si="55"/>
        <v>7.27</v>
      </c>
      <c r="H308" s="15">
        <f t="shared" si="56"/>
        <v>7.33</v>
      </c>
      <c r="I308" s="11">
        <f t="shared" si="57"/>
        <v>0.29748927147720233</v>
      </c>
      <c r="J308" s="32">
        <f t="shared" si="58"/>
        <v>1.2225586499063107E-3</v>
      </c>
      <c r="K308" s="32">
        <f t="shared" si="59"/>
        <v>817.95666823561692</v>
      </c>
      <c r="L308" s="8">
        <v>0</v>
      </c>
      <c r="M308" s="9">
        <v>1</v>
      </c>
      <c r="N308" s="8">
        <v>0</v>
      </c>
      <c r="O308" s="9">
        <v>0</v>
      </c>
      <c r="P308" s="9">
        <v>0</v>
      </c>
      <c r="Q308" s="9">
        <v>1</v>
      </c>
      <c r="R308" s="9">
        <v>0</v>
      </c>
      <c r="S308" s="8">
        <v>609852</v>
      </c>
      <c r="T308" s="9">
        <v>9</v>
      </c>
      <c r="U308" s="9">
        <f t="shared" si="60"/>
        <v>609842</v>
      </c>
      <c r="V308" s="9">
        <f t="shared" si="61"/>
        <v>16</v>
      </c>
      <c r="W308" s="7">
        <v>11.59</v>
      </c>
      <c r="X308" s="7">
        <f>BM308-W308-6</f>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65"/>
        <v>243.33333333333334</v>
      </c>
      <c r="G309" s="7">
        <f t="shared" si="55"/>
        <v>7.27</v>
      </c>
      <c r="H309" s="15">
        <f t="shared" si="56"/>
        <v>7.33</v>
      </c>
      <c r="I309" s="11">
        <f t="shared" si="57"/>
        <v>0.29748949379856965</v>
      </c>
      <c r="J309" s="32">
        <f t="shared" si="58"/>
        <v>1.2225595635557657E-3</v>
      </c>
      <c r="K309" s="32">
        <f t="shared" si="59"/>
        <v>817.95605695606355</v>
      </c>
      <c r="L309" s="8">
        <v>0</v>
      </c>
      <c r="M309" s="9">
        <v>1</v>
      </c>
      <c r="N309" s="8">
        <v>0</v>
      </c>
      <c r="O309" s="9">
        <v>0</v>
      </c>
      <c r="P309" s="9">
        <v>0</v>
      </c>
      <c r="Q309" s="9">
        <v>1</v>
      </c>
      <c r="R309" s="9">
        <v>0</v>
      </c>
      <c r="S309" s="8">
        <v>609852</v>
      </c>
      <c r="T309" s="9">
        <v>10</v>
      </c>
      <c r="U309" s="9">
        <f t="shared" si="60"/>
        <v>609841</v>
      </c>
      <c r="V309" s="9">
        <f t="shared" si="61"/>
        <v>16</v>
      </c>
      <c r="W309" s="7">
        <v>11.59</v>
      </c>
      <c r="X309" s="7">
        <f>BM309-W309-6</f>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65"/>
        <v>243.33333333333334</v>
      </c>
      <c r="G310" s="54">
        <f t="shared" si="55"/>
        <v>7.27</v>
      </c>
      <c r="H310" s="55">
        <f t="shared" si="56"/>
        <v>7.33</v>
      </c>
      <c r="I310" s="56">
        <f t="shared" si="57"/>
        <v>0.29748993844279964</v>
      </c>
      <c r="J310" s="57">
        <f t="shared" si="58"/>
        <v>1.2225613908608203E-3</v>
      </c>
      <c r="K310" s="57">
        <f t="shared" si="59"/>
        <v>817.95483439558632</v>
      </c>
      <c r="L310" s="58">
        <v>0</v>
      </c>
      <c r="M310" s="59">
        <v>1</v>
      </c>
      <c r="N310" s="58">
        <v>0</v>
      </c>
      <c r="O310" s="59">
        <v>0</v>
      </c>
      <c r="P310" s="59">
        <v>0</v>
      </c>
      <c r="Q310" s="59">
        <v>1</v>
      </c>
      <c r="R310" s="59">
        <v>0</v>
      </c>
      <c r="S310" s="58">
        <v>609852</v>
      </c>
      <c r="T310" s="59">
        <v>12</v>
      </c>
      <c r="U310" s="59">
        <f t="shared" si="60"/>
        <v>609839</v>
      </c>
      <c r="V310" s="59">
        <f t="shared" si="61"/>
        <v>16</v>
      </c>
      <c r="W310" s="54">
        <v>11.59</v>
      </c>
      <c r="X310" s="54">
        <f>BM310-W310-6</f>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65"/>
        <v>50</v>
      </c>
      <c r="G311" s="7">
        <f t="shared" si="55"/>
        <v>4.9000000000000004</v>
      </c>
      <c r="H311" s="15">
        <f t="shared" si="56"/>
        <v>5.0999999999999996</v>
      </c>
      <c r="I311" s="11">
        <f t="shared" si="57"/>
        <v>0.21218275209520929</v>
      </c>
      <c r="J311" s="32">
        <f t="shared" si="58"/>
        <v>4.2436550419041857E-3</v>
      </c>
      <c r="K311" s="32">
        <f t="shared" si="59"/>
        <v>235.64592082189753</v>
      </c>
      <c r="L311" s="8">
        <v>0</v>
      </c>
      <c r="M311" s="9">
        <v>1</v>
      </c>
      <c r="N311" s="8">
        <v>0</v>
      </c>
      <c r="O311" s="9">
        <v>0</v>
      </c>
      <c r="P311" s="9">
        <v>1</v>
      </c>
      <c r="Q311" s="9">
        <v>0</v>
      </c>
      <c r="R311" s="9">
        <v>0</v>
      </c>
      <c r="S311" s="8">
        <v>53044</v>
      </c>
      <c r="T311" s="9">
        <v>14</v>
      </c>
      <c r="U311" s="9">
        <f t="shared" si="60"/>
        <v>53029</v>
      </c>
      <c r="V311" s="9">
        <f t="shared" si="61"/>
        <v>12</v>
      </c>
      <c r="W311" s="7">
        <v>7.8040000000000003</v>
      </c>
      <c r="X311" s="7">
        <f>BM311-W311-6</f>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66">1-AR311</f>
        <v>0.505</v>
      </c>
      <c r="AR311" s="39">
        <v>0.495</v>
      </c>
      <c r="AS311">
        <v>1</v>
      </c>
      <c r="AT311" s="39">
        <v>0</v>
      </c>
      <c r="AU311">
        <v>0</v>
      </c>
      <c r="AV311" s="17">
        <v>1</v>
      </c>
      <c r="AW311">
        <f t="shared" ref="AW311:AW322" si="67">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65"/>
        <v>70.999999999999986</v>
      </c>
      <c r="G312" s="7">
        <f t="shared" si="55"/>
        <v>7</v>
      </c>
      <c r="H312" s="15">
        <f t="shared" si="56"/>
        <v>7.1999999999999993</v>
      </c>
      <c r="I312" s="11">
        <f t="shared" si="57"/>
        <v>0.51647633440499785</v>
      </c>
      <c r="J312" s="32">
        <f t="shared" si="58"/>
        <v>7.2743145690844797E-3</v>
      </c>
      <c r="K312" s="32">
        <f t="shared" si="59"/>
        <v>137.46999672655846</v>
      </c>
      <c r="L312" s="8">
        <v>0</v>
      </c>
      <c r="M312" s="9">
        <v>1</v>
      </c>
      <c r="N312" s="8">
        <v>0</v>
      </c>
      <c r="O312" s="9">
        <v>0</v>
      </c>
      <c r="P312" s="9">
        <v>1</v>
      </c>
      <c r="Q312" s="9">
        <v>0</v>
      </c>
      <c r="R312" s="9">
        <v>0</v>
      </c>
      <c r="S312" s="8">
        <v>13870</v>
      </c>
      <c r="T312" s="9">
        <v>12</v>
      </c>
      <c r="U312" s="9">
        <f t="shared" si="60"/>
        <v>13857</v>
      </c>
      <c r="V312" s="9">
        <f t="shared" si="61"/>
        <v>12</v>
      </c>
      <c r="W312" s="7">
        <v>10.032</v>
      </c>
      <c r="X312" s="7">
        <f>BM312-W312-6</f>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66"/>
        <v>0.52</v>
      </c>
      <c r="AR312" s="39">
        <v>0.48</v>
      </c>
      <c r="AS312">
        <v>1</v>
      </c>
      <c r="AT312" s="39">
        <v>0</v>
      </c>
      <c r="AU312">
        <v>0</v>
      </c>
      <c r="AV312" s="17">
        <v>1</v>
      </c>
      <c r="AW312">
        <f t="shared" si="67"/>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65"/>
        <v>49</v>
      </c>
      <c r="G313" s="7">
        <f t="shared" si="55"/>
        <v>4.8000000000000007</v>
      </c>
      <c r="H313" s="15">
        <f t="shared" si="56"/>
        <v>5</v>
      </c>
      <c r="I313" s="11">
        <f t="shared" si="57"/>
        <v>0.33699468069112615</v>
      </c>
      <c r="J313" s="32">
        <f t="shared" si="58"/>
        <v>6.8774424630842074E-3</v>
      </c>
      <c r="K313" s="32">
        <f t="shared" si="59"/>
        <v>145.40288855452633</v>
      </c>
      <c r="L313" s="8">
        <v>0</v>
      </c>
      <c r="M313" s="9">
        <v>1</v>
      </c>
      <c r="N313" s="8">
        <v>0</v>
      </c>
      <c r="O313" s="9">
        <v>0</v>
      </c>
      <c r="P313" s="9">
        <v>1</v>
      </c>
      <c r="Q313" s="9">
        <v>0</v>
      </c>
      <c r="R313" s="9">
        <v>0</v>
      </c>
      <c r="S313" s="8">
        <v>18754</v>
      </c>
      <c r="T313" s="9">
        <v>12</v>
      </c>
      <c r="U313" s="9">
        <f t="shared" si="60"/>
        <v>18741</v>
      </c>
      <c r="V313" s="9">
        <f t="shared" si="61"/>
        <v>12</v>
      </c>
      <c r="W313" s="7">
        <v>6.3079999999999998</v>
      </c>
      <c r="X313" s="7">
        <f>BM313-W313-6</f>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66"/>
        <v>0.57200000000000006</v>
      </c>
      <c r="AR313" s="39">
        <v>0.42799999999999999</v>
      </c>
      <c r="AS313">
        <v>1</v>
      </c>
      <c r="AT313" s="39">
        <v>0</v>
      </c>
      <c r="AU313">
        <v>0</v>
      </c>
      <c r="AV313" s="17">
        <v>1</v>
      </c>
      <c r="AW313">
        <f t="shared" si="67"/>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65"/>
        <v>17.5</v>
      </c>
      <c r="G314" s="7">
        <f t="shared" si="55"/>
        <v>3.3</v>
      </c>
      <c r="H314" s="15">
        <f t="shared" si="56"/>
        <v>3.7</v>
      </c>
      <c r="I314" s="11">
        <f t="shared" si="57"/>
        <v>0.12159449831189598</v>
      </c>
      <c r="J314" s="32">
        <f t="shared" si="58"/>
        <v>6.9482570463940563E-3</v>
      </c>
      <c r="K314" s="32">
        <f t="shared" si="59"/>
        <v>143.92098526622169</v>
      </c>
      <c r="L314" s="8">
        <v>0</v>
      </c>
      <c r="M314" s="9">
        <v>1</v>
      </c>
      <c r="N314" s="8">
        <v>0</v>
      </c>
      <c r="O314" s="9">
        <v>0</v>
      </c>
      <c r="P314" s="9">
        <v>1</v>
      </c>
      <c r="Q314" s="9">
        <v>0</v>
      </c>
      <c r="R314" s="9">
        <v>0</v>
      </c>
      <c r="S314" s="8">
        <v>20420</v>
      </c>
      <c r="T314" s="9">
        <v>12</v>
      </c>
      <c r="U314" s="9">
        <f t="shared" si="60"/>
        <v>20407</v>
      </c>
      <c r="V314" s="9">
        <f t="shared" si="61"/>
        <v>12</v>
      </c>
      <c r="W314" s="7">
        <v>7.6660000000000004</v>
      </c>
      <c r="X314" s="7">
        <f>BM314-W314-6</f>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66"/>
        <v>0.43300000000000005</v>
      </c>
      <c r="AR314" s="39">
        <v>0.56699999999999995</v>
      </c>
      <c r="AS314">
        <v>1</v>
      </c>
      <c r="AT314" s="39">
        <v>0</v>
      </c>
      <c r="AU314">
        <v>0</v>
      </c>
      <c r="AV314" s="17">
        <v>1</v>
      </c>
      <c r="AW314">
        <f t="shared" si="67"/>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65"/>
        <v>9.0666666666666664</v>
      </c>
      <c r="G315" s="7">
        <f t="shared" si="55"/>
        <v>12.1</v>
      </c>
      <c r="H315" s="15">
        <f t="shared" si="56"/>
        <v>15.1</v>
      </c>
      <c r="I315" s="11">
        <f t="shared" si="57"/>
        <v>3.9341831513423985E-2</v>
      </c>
      <c r="J315" s="32">
        <f t="shared" si="58"/>
        <v>4.3391725933923514E-3</v>
      </c>
      <c r="K315" s="32">
        <f t="shared" si="59"/>
        <v>230.45868272739139</v>
      </c>
      <c r="L315" s="8">
        <v>0</v>
      </c>
      <c r="M315" s="9">
        <v>1</v>
      </c>
      <c r="N315" s="8">
        <v>0</v>
      </c>
      <c r="O315" s="9">
        <v>0</v>
      </c>
      <c r="P315" s="9">
        <v>1</v>
      </c>
      <c r="Q315" s="9">
        <v>0</v>
      </c>
      <c r="R315" s="9">
        <v>0</v>
      </c>
      <c r="S315" s="8">
        <v>53044</v>
      </c>
      <c r="T315" s="9">
        <v>14</v>
      </c>
      <c r="U315" s="9">
        <f t="shared" si="60"/>
        <v>53029</v>
      </c>
      <c r="V315" s="9">
        <f t="shared" si="61"/>
        <v>12</v>
      </c>
      <c r="W315" s="7">
        <v>7.8040000000000003</v>
      </c>
      <c r="X315" s="7">
        <f>BM315-W315-6</f>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66"/>
        <v>0.505</v>
      </c>
      <c r="AR315" s="39">
        <v>0.495</v>
      </c>
      <c r="AS315">
        <v>1</v>
      </c>
      <c r="AT315" s="39">
        <v>0</v>
      </c>
      <c r="AU315">
        <v>0</v>
      </c>
      <c r="AV315" s="17">
        <v>1</v>
      </c>
      <c r="AW315">
        <f t="shared" si="67"/>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65"/>
        <v>9.7333333333333325</v>
      </c>
      <c r="G316" s="7">
        <f t="shared" si="55"/>
        <v>13.1</v>
      </c>
      <c r="H316" s="15">
        <f t="shared" si="56"/>
        <v>16.100000000000001</v>
      </c>
      <c r="I316" s="11">
        <f t="shared" si="57"/>
        <v>8.2403838857020115E-2</v>
      </c>
      <c r="J316" s="32">
        <f t="shared" si="58"/>
        <v>8.4661478277760407E-3</v>
      </c>
      <c r="K316" s="32">
        <f t="shared" si="59"/>
        <v>118.11747448103425</v>
      </c>
      <c r="L316" s="8">
        <v>0</v>
      </c>
      <c r="M316" s="9">
        <v>1</v>
      </c>
      <c r="N316" s="8">
        <v>0</v>
      </c>
      <c r="O316" s="9">
        <v>0</v>
      </c>
      <c r="P316" s="9">
        <v>1</v>
      </c>
      <c r="Q316" s="9">
        <v>0</v>
      </c>
      <c r="R316" s="9">
        <v>0</v>
      </c>
      <c r="S316" s="8">
        <v>13870</v>
      </c>
      <c r="T316" s="9">
        <v>12</v>
      </c>
      <c r="U316" s="9">
        <f t="shared" si="60"/>
        <v>13857</v>
      </c>
      <c r="V316" s="9">
        <f t="shared" si="61"/>
        <v>12</v>
      </c>
      <c r="W316" s="7">
        <v>10.032</v>
      </c>
      <c r="X316" s="7">
        <f>BM316-W316-6</f>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66"/>
        <v>0.52</v>
      </c>
      <c r="AR316" s="39">
        <v>0.48</v>
      </c>
      <c r="AS316">
        <v>1</v>
      </c>
      <c r="AT316" s="39">
        <v>0</v>
      </c>
      <c r="AU316">
        <v>0</v>
      </c>
      <c r="AV316" s="17">
        <v>1</v>
      </c>
      <c r="AW316">
        <f t="shared" si="67"/>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65"/>
        <v>3.7333333333333329</v>
      </c>
      <c r="G317" s="7">
        <f t="shared" si="55"/>
        <v>8.1999999999999993</v>
      </c>
      <c r="H317" s="15">
        <f t="shared" si="56"/>
        <v>14.2</v>
      </c>
      <c r="I317" s="11">
        <f t="shared" si="57"/>
        <v>2.7260822444108244E-2</v>
      </c>
      <c r="J317" s="32">
        <f t="shared" si="58"/>
        <v>7.3020060118147078E-3</v>
      </c>
      <c r="K317" s="32">
        <f t="shared" si="59"/>
        <v>136.94866840454409</v>
      </c>
      <c r="L317" s="8">
        <v>0</v>
      </c>
      <c r="M317" s="9">
        <v>1</v>
      </c>
      <c r="N317" s="8">
        <v>0</v>
      </c>
      <c r="O317" s="9">
        <v>0</v>
      </c>
      <c r="P317" s="9">
        <v>1</v>
      </c>
      <c r="Q317" s="9">
        <v>0</v>
      </c>
      <c r="R317" s="9">
        <v>0</v>
      </c>
      <c r="S317" s="8">
        <v>18754</v>
      </c>
      <c r="T317" s="9">
        <v>12</v>
      </c>
      <c r="U317" s="9">
        <f t="shared" si="60"/>
        <v>18741</v>
      </c>
      <c r="V317" s="9">
        <f t="shared" si="61"/>
        <v>12</v>
      </c>
      <c r="W317" s="7">
        <v>6.3079999999999998</v>
      </c>
      <c r="X317" s="7">
        <f>BM317-W317-6</f>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66"/>
        <v>0.57200000000000006</v>
      </c>
      <c r="AR317" s="39">
        <v>0.42799999999999999</v>
      </c>
      <c r="AS317">
        <v>1</v>
      </c>
      <c r="AT317" s="39">
        <v>0</v>
      </c>
      <c r="AU317">
        <v>0</v>
      </c>
      <c r="AV317" s="17">
        <v>1</v>
      </c>
      <c r="AW317">
        <f t="shared" si="67"/>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65"/>
        <v>3.3055555555555554</v>
      </c>
      <c r="G318" s="7">
        <f t="shared" si="55"/>
        <v>8.3000000000000007</v>
      </c>
      <c r="H318" s="15">
        <f t="shared" si="56"/>
        <v>15.5</v>
      </c>
      <c r="I318" s="11">
        <f t="shared" si="57"/>
        <v>2.3133355957210736E-2</v>
      </c>
      <c r="J318" s="32">
        <f t="shared" si="58"/>
        <v>6.9983261719292981E-3</v>
      </c>
      <c r="K318" s="32">
        <f t="shared" si="59"/>
        <v>142.89131078386421</v>
      </c>
      <c r="L318" s="8">
        <v>0</v>
      </c>
      <c r="M318" s="9">
        <v>1</v>
      </c>
      <c r="N318" s="8">
        <v>0</v>
      </c>
      <c r="O318" s="9">
        <v>0</v>
      </c>
      <c r="P318" s="9">
        <v>1</v>
      </c>
      <c r="Q318" s="9">
        <v>0</v>
      </c>
      <c r="R318" s="9">
        <v>0</v>
      </c>
      <c r="S318" s="8">
        <v>20420</v>
      </c>
      <c r="T318" s="9">
        <v>12</v>
      </c>
      <c r="U318" s="9">
        <f t="shared" si="60"/>
        <v>20407</v>
      </c>
      <c r="V318" s="9">
        <f t="shared" si="61"/>
        <v>12</v>
      </c>
      <c r="W318" s="7">
        <v>7.6660000000000004</v>
      </c>
      <c r="X318" s="7">
        <f>BM318-W318-6</f>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66"/>
        <v>0.43300000000000005</v>
      </c>
      <c r="AR318" s="39">
        <v>0.56699999999999995</v>
      </c>
      <c r="AS318">
        <v>1</v>
      </c>
      <c r="AT318" s="39">
        <v>0</v>
      </c>
      <c r="AU318">
        <v>0</v>
      </c>
      <c r="AV318" s="17">
        <v>1</v>
      </c>
      <c r="AW318">
        <f t="shared" si="67"/>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65"/>
        <v>50.999999999999993</v>
      </c>
      <c r="G319" s="7">
        <f t="shared" si="55"/>
        <v>5</v>
      </c>
      <c r="H319" s="15">
        <f t="shared" si="56"/>
        <v>5.1999999999999993</v>
      </c>
      <c r="I319" s="11">
        <f t="shared" si="57"/>
        <v>0.2975544533148119</v>
      </c>
      <c r="J319" s="32">
        <f t="shared" si="58"/>
        <v>5.8344010453884694E-3</v>
      </c>
      <c r="K319" s="32">
        <f t="shared" si="59"/>
        <v>171.39719951037708</v>
      </c>
      <c r="L319" s="8">
        <v>0</v>
      </c>
      <c r="M319" s="9">
        <v>1</v>
      </c>
      <c r="N319" s="8">
        <v>0</v>
      </c>
      <c r="O319" s="9">
        <v>0</v>
      </c>
      <c r="P319" s="9">
        <v>1</v>
      </c>
      <c r="Q319" s="9">
        <v>0</v>
      </c>
      <c r="R319" s="9">
        <v>0</v>
      </c>
      <c r="S319" s="8">
        <v>26789</v>
      </c>
      <c r="T319" s="9">
        <v>12</v>
      </c>
      <c r="U319" s="9">
        <f t="shared" si="60"/>
        <v>26776</v>
      </c>
      <c r="V319" s="9">
        <f t="shared" si="61"/>
        <v>12</v>
      </c>
      <c r="W319" s="7">
        <v>7.8040000000000003</v>
      </c>
      <c r="X319" s="7">
        <f>BM319-W319-6</f>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67"/>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65"/>
        <v>49</v>
      </c>
      <c r="G320" s="7">
        <f t="shared" si="55"/>
        <v>4.8000000000000007</v>
      </c>
      <c r="H320" s="15">
        <f t="shared" si="56"/>
        <v>5</v>
      </c>
      <c r="I320" s="11">
        <f t="shared" si="57"/>
        <v>0.28952550548973338</v>
      </c>
      <c r="J320" s="32">
        <f t="shared" si="58"/>
        <v>5.9086837855047633E-3</v>
      </c>
      <c r="K320" s="32">
        <f t="shared" si="59"/>
        <v>169.24242966821294</v>
      </c>
      <c r="L320" s="8">
        <v>0</v>
      </c>
      <c r="M320" s="9">
        <v>1</v>
      </c>
      <c r="N320" s="8">
        <v>0</v>
      </c>
      <c r="O320" s="9">
        <v>0</v>
      </c>
      <c r="P320" s="9">
        <v>1</v>
      </c>
      <c r="Q320" s="9">
        <v>0</v>
      </c>
      <c r="R320" s="9">
        <v>0</v>
      </c>
      <c r="S320" s="8">
        <v>26255</v>
      </c>
      <c r="T320" s="9">
        <v>12</v>
      </c>
      <c r="U320" s="9">
        <f t="shared" si="60"/>
        <v>26242</v>
      </c>
      <c r="V320" s="9">
        <f t="shared" si="61"/>
        <v>12</v>
      </c>
      <c r="W320" s="7">
        <v>7.8040000000000003</v>
      </c>
      <c r="X320" s="7">
        <f>BM320-W320-6</f>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67"/>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65"/>
        <v>7.1764705882352935</v>
      </c>
      <c r="G321" s="7">
        <f t="shared" si="55"/>
        <v>10.5</v>
      </c>
      <c r="H321" s="15">
        <f t="shared" si="56"/>
        <v>13.899999999999999</v>
      </c>
      <c r="I321" s="11">
        <f t="shared" si="57"/>
        <v>4.3814795954272248E-2</v>
      </c>
      <c r="J321" s="32">
        <f t="shared" si="58"/>
        <v>6.1053404198576086E-3</v>
      </c>
      <c r="K321" s="32">
        <f t="shared" si="59"/>
        <v>163.7910306766027</v>
      </c>
      <c r="L321" s="8">
        <v>0</v>
      </c>
      <c r="M321" s="9">
        <v>1</v>
      </c>
      <c r="N321" s="8">
        <v>0</v>
      </c>
      <c r="O321" s="9">
        <v>0</v>
      </c>
      <c r="P321" s="9">
        <v>1</v>
      </c>
      <c r="Q321" s="9">
        <v>0</v>
      </c>
      <c r="R321" s="9">
        <v>0</v>
      </c>
      <c r="S321" s="8">
        <v>26789</v>
      </c>
      <c r="T321" s="9">
        <v>12</v>
      </c>
      <c r="U321" s="9">
        <f t="shared" si="60"/>
        <v>26776</v>
      </c>
      <c r="V321" s="9">
        <f t="shared" si="61"/>
        <v>12</v>
      </c>
      <c r="W321" s="7">
        <v>7.8040000000000003</v>
      </c>
      <c r="X321" s="7">
        <f>BM321-W321-6</f>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67"/>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65"/>
        <v>7.1818181818181817</v>
      </c>
      <c r="G322" s="54">
        <f t="shared" ref="G322:G385" si="68">D322-E322</f>
        <v>13.600000000000001</v>
      </c>
      <c r="H322" s="55">
        <f t="shared" ref="H322:H385" si="69">D322+E322</f>
        <v>18</v>
      </c>
      <c r="I322" s="56">
        <f t="shared" ref="I322:I385" si="70">IFERROR(F322/SQRT(F322^2+U322), "X")</f>
        <v>4.4290395425208039E-2</v>
      </c>
      <c r="J322" s="57">
        <f t="shared" ref="J322:J385" si="71">IFERROR(SQRT((1-I322^2)/U322), "X")</f>
        <v>6.1670170845226384E-3</v>
      </c>
      <c r="K322" s="57">
        <f t="shared" ref="K322:K385" si="72">IFERROR(1/J322, "X")</f>
        <v>162.15294789918772</v>
      </c>
      <c r="L322" s="58">
        <v>0</v>
      </c>
      <c r="M322" s="59">
        <v>1</v>
      </c>
      <c r="N322" s="58">
        <v>0</v>
      </c>
      <c r="O322" s="59">
        <v>0</v>
      </c>
      <c r="P322" s="59">
        <v>1</v>
      </c>
      <c r="Q322" s="59">
        <v>0</v>
      </c>
      <c r="R322" s="59">
        <v>0</v>
      </c>
      <c r="S322" s="58">
        <v>26255</v>
      </c>
      <c r="T322" s="59">
        <v>12</v>
      </c>
      <c r="U322" s="59">
        <f t="shared" ref="U322:U385" si="73">S322-T322-1</f>
        <v>26242</v>
      </c>
      <c r="V322" s="59">
        <f t="shared" ref="V322:V385" si="74">COUNTIF(B:B,B322)</f>
        <v>12</v>
      </c>
      <c r="W322" s="54">
        <v>7.8040000000000003</v>
      </c>
      <c r="X322" s="54">
        <f>BM322-W322-6</f>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67"/>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75">D323/F323</f>
        <v>0.86242299794661192</v>
      </c>
      <c r="F323" s="7">
        <v>4.87</v>
      </c>
      <c r="G323" s="7">
        <f t="shared" si="68"/>
        <v>3.3375770020533881</v>
      </c>
      <c r="H323" s="15">
        <f t="shared" si="69"/>
        <v>5.0624229979466122</v>
      </c>
      <c r="I323" s="11">
        <f t="shared" si="70"/>
        <v>0.11280776361417817</v>
      </c>
      <c r="J323" s="32">
        <f t="shared" si="71"/>
        <v>2.3163811830426727E-2</v>
      </c>
      <c r="K323" s="32">
        <f t="shared" si="72"/>
        <v>43.170787576786225</v>
      </c>
      <c r="L323" s="8">
        <v>0</v>
      </c>
      <c r="M323" s="9">
        <v>1</v>
      </c>
      <c r="N323" s="8">
        <v>0</v>
      </c>
      <c r="O323" s="9">
        <v>0</v>
      </c>
      <c r="P323" s="9">
        <v>1</v>
      </c>
      <c r="Q323" s="9">
        <v>0</v>
      </c>
      <c r="R323" s="9">
        <v>0</v>
      </c>
      <c r="S323" s="8">
        <v>1852</v>
      </c>
      <c r="T323" s="9">
        <v>11</v>
      </c>
      <c r="U323" s="9">
        <f t="shared" si="73"/>
        <v>1840</v>
      </c>
      <c r="V323" s="9">
        <f t="shared" si="74"/>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$AQ$323*AK335+$AR$323*AK327</f>
        <v>0.21501220000000001</v>
      </c>
      <c r="AL323" s="32">
        <f>$AQ$323*AL335+$AR$323*AL327</f>
        <v>0.34625300000000003</v>
      </c>
      <c r="AM323" s="32">
        <f>$AQ$323*AM335+$AR$323*AM327</f>
        <v>0.30737340000000002</v>
      </c>
      <c r="AN323" s="42">
        <f>$AQ$323*AN335+$AR$323*AN327</f>
        <v>0.13136140000000002</v>
      </c>
      <c r="AO323" s="41">
        <v>1</v>
      </c>
      <c r="AP323" s="17">
        <v>0</v>
      </c>
      <c r="AQ323" s="38">
        <f>1-AR323</f>
        <v>0.55020000000000002</v>
      </c>
      <c r="AR323" s="39">
        <v>0.44979999999999998</v>
      </c>
      <c r="AS323">
        <v>8.5300000000000001E-2</v>
      </c>
      <c r="AT323" s="39">
        <f t="shared" ref="AT323:AT346" si="76">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75"/>
        <v>0.77821011673151752</v>
      </c>
      <c r="F324" s="7">
        <v>2.57</v>
      </c>
      <c r="G324" s="7">
        <f t="shared" si="68"/>
        <v>1.2217898832684826</v>
      </c>
      <c r="H324" s="15">
        <f t="shared" si="69"/>
        <v>2.7782101167315174</v>
      </c>
      <c r="I324" s="11">
        <f t="shared" si="70"/>
        <v>6.6565906564949873E-2</v>
      </c>
      <c r="J324" s="32">
        <f t="shared" si="71"/>
        <v>2.5901130959124465E-2</v>
      </c>
      <c r="K324" s="32">
        <f t="shared" si="72"/>
        <v>38.608352723212633</v>
      </c>
      <c r="L324" s="8">
        <v>0</v>
      </c>
      <c r="M324" s="9">
        <v>1</v>
      </c>
      <c r="N324" s="8">
        <v>0</v>
      </c>
      <c r="O324" s="9">
        <v>0</v>
      </c>
      <c r="P324" s="9">
        <v>1</v>
      </c>
      <c r="Q324" s="9">
        <v>0</v>
      </c>
      <c r="R324" s="9">
        <v>0</v>
      </c>
      <c r="S324" s="8">
        <v>1496</v>
      </c>
      <c r="T324" s="9">
        <v>11</v>
      </c>
      <c r="U324" s="9">
        <f t="shared" si="73"/>
        <v>1484</v>
      </c>
      <c r="V324" s="9">
        <f t="shared" si="74"/>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$AQ$323*AK336+$AR$323*AK328</f>
        <v>0.21501220000000001</v>
      </c>
      <c r="AL324" s="32">
        <f>$AQ$323*AL336+$AR$323*AL328</f>
        <v>0.34625300000000003</v>
      </c>
      <c r="AM324" s="32">
        <f>$AQ$323*AM336+$AR$323*AM328</f>
        <v>0.30737340000000002</v>
      </c>
      <c r="AN324" s="42">
        <f>$AQ$323*AN336+$AR$323*AN328</f>
        <v>0.13136140000000002</v>
      </c>
      <c r="AO324" s="41">
        <v>1</v>
      </c>
      <c r="AP324" s="17">
        <v>0</v>
      </c>
      <c r="AQ324" s="38">
        <f>1-AR324</f>
        <v>0.54679999999999995</v>
      </c>
      <c r="AR324" s="39">
        <v>0.45319999999999999</v>
      </c>
      <c r="AS324">
        <v>8.5300000000000001E-2</v>
      </c>
      <c r="AT324" s="39">
        <f t="shared" si="76"/>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75"/>
        <v>0.65015479876160998</v>
      </c>
      <c r="F325" s="7">
        <v>6.46</v>
      </c>
      <c r="G325" s="7">
        <f t="shared" si="68"/>
        <v>3.5498452012383903</v>
      </c>
      <c r="H325" s="15">
        <f t="shared" si="69"/>
        <v>4.8501547987616105</v>
      </c>
      <c r="I325" s="11">
        <f t="shared" si="70"/>
        <v>0.1858862658176324</v>
      </c>
      <c r="J325" s="32">
        <f t="shared" si="71"/>
        <v>2.8774963748859506E-2</v>
      </c>
      <c r="K325" s="32">
        <f t="shared" si="72"/>
        <v>34.752433008352092</v>
      </c>
      <c r="L325" s="8">
        <v>0</v>
      </c>
      <c r="M325" s="9">
        <v>1</v>
      </c>
      <c r="N325" s="8">
        <v>0</v>
      </c>
      <c r="O325" s="9">
        <v>0</v>
      </c>
      <c r="P325" s="9">
        <v>1</v>
      </c>
      <c r="Q325" s="9">
        <v>0</v>
      </c>
      <c r="R325" s="9">
        <v>0</v>
      </c>
      <c r="S325" s="8">
        <v>1178</v>
      </c>
      <c r="T325" s="9">
        <v>11</v>
      </c>
      <c r="U325" s="9">
        <f t="shared" si="73"/>
        <v>1166</v>
      </c>
      <c r="V325" s="9">
        <f t="shared" si="74"/>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$AQ$323*AK337+$AR$323*AK329</f>
        <v>8.9482000000000006E-2</v>
      </c>
      <c r="AL325" s="32">
        <f>$AQ$323*AL337+$AR$323*AL329</f>
        <v>0.30738960000000004</v>
      </c>
      <c r="AM325" s="32">
        <f>$AQ$323*AM337+$AR$323*AM329</f>
        <v>0.40731719999999999</v>
      </c>
      <c r="AN325" s="42">
        <f>$AQ$323*AN337+$AR$323*AN329</f>
        <v>0.19581120000000007</v>
      </c>
      <c r="AO325" s="41">
        <v>1</v>
      </c>
      <c r="AP325" s="17">
        <v>0</v>
      </c>
      <c r="AQ325" s="38">
        <f>1-AR325</f>
        <v>0.56369999999999998</v>
      </c>
      <c r="AR325" s="39">
        <v>0.43630000000000002</v>
      </c>
      <c r="AS325">
        <v>8.5300000000000001E-2</v>
      </c>
      <c r="AT325" s="39">
        <f t="shared" si="76"/>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75"/>
        <v>0.71991001124859388</v>
      </c>
      <c r="F326" s="7">
        <v>8.89</v>
      </c>
      <c r="G326" s="7">
        <f t="shared" si="68"/>
        <v>5.6800899887514067</v>
      </c>
      <c r="H326" s="15">
        <f t="shared" si="69"/>
        <v>7.119910011248594</v>
      </c>
      <c r="I326" s="11">
        <f t="shared" si="70"/>
        <v>0.26457488505143828</v>
      </c>
      <c r="J326" s="32">
        <f t="shared" si="71"/>
        <v>2.9760954448980682E-2</v>
      </c>
      <c r="K326" s="32">
        <f t="shared" si="72"/>
        <v>33.601072899537002</v>
      </c>
      <c r="L326" s="8">
        <v>0</v>
      </c>
      <c r="M326" s="9">
        <v>1</v>
      </c>
      <c r="N326" s="8">
        <v>0</v>
      </c>
      <c r="O326" s="9">
        <v>0</v>
      </c>
      <c r="P326" s="9">
        <v>1</v>
      </c>
      <c r="Q326" s="9">
        <v>0</v>
      </c>
      <c r="R326" s="9">
        <v>0</v>
      </c>
      <c r="S326" s="8">
        <v>1063</v>
      </c>
      <c r="T326" s="9">
        <v>12</v>
      </c>
      <c r="U326" s="9">
        <f t="shared" si="73"/>
        <v>1050</v>
      </c>
      <c r="V326" s="9">
        <f t="shared" si="74"/>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$AQ$323*AK338+$AR$323*AK330</f>
        <v>8.9482000000000006E-2</v>
      </c>
      <c r="AL326" s="32">
        <f>$AQ$323*AL338+$AR$323*AL330</f>
        <v>0.30738960000000004</v>
      </c>
      <c r="AM326" s="32">
        <f>$AQ$323*AM338+$AR$323*AM330</f>
        <v>0.40731719999999999</v>
      </c>
      <c r="AN326" s="42">
        <f>$AQ$323*AN338+$AR$323*AN330</f>
        <v>0.19581120000000007</v>
      </c>
      <c r="AO326" s="41">
        <v>1</v>
      </c>
      <c r="AP326" s="17">
        <v>0</v>
      </c>
      <c r="AQ326" s="38">
        <f>1-AR326</f>
        <v>0.57479999999999998</v>
      </c>
      <c r="AR326" s="39">
        <v>0.42520000000000002</v>
      </c>
      <c r="AS326">
        <v>8.5300000000000001E-2</v>
      </c>
      <c r="AT326" s="39">
        <f t="shared" si="76"/>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75"/>
        <v>1.2987012987012987</v>
      </c>
      <c r="F327" s="7">
        <v>2.31</v>
      </c>
      <c r="G327" s="7">
        <f t="shared" si="68"/>
        <v>1.7012987012987013</v>
      </c>
      <c r="H327" s="15">
        <f t="shared" si="69"/>
        <v>4.2987012987012987</v>
      </c>
      <c r="I327" s="11">
        <f t="shared" si="70"/>
        <v>8.1198409743599181E-2</v>
      </c>
      <c r="J327" s="32">
        <f t="shared" si="71"/>
        <v>3.5150826728830811E-2</v>
      </c>
      <c r="K327" s="32">
        <f t="shared" si="72"/>
        <v>28.44883301648769</v>
      </c>
      <c r="L327" s="8">
        <v>0</v>
      </c>
      <c r="M327" s="9">
        <v>1</v>
      </c>
      <c r="N327" s="8">
        <v>0</v>
      </c>
      <c r="O327" s="9">
        <v>0</v>
      </c>
      <c r="P327" s="9">
        <v>1</v>
      </c>
      <c r="Q327" s="9">
        <v>0</v>
      </c>
      <c r="R327" s="9">
        <v>0</v>
      </c>
      <c r="S327" s="8">
        <v>810</v>
      </c>
      <c r="T327" s="9">
        <v>5</v>
      </c>
      <c r="U327" s="9">
        <f t="shared" si="73"/>
        <v>804</v>
      </c>
      <c r="V327" s="9">
        <f t="shared" si="74"/>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77">1-SUM(AK327:AM327)</f>
        <v>9.9999999999999978E-2</v>
      </c>
      <c r="AO327" s="41">
        <v>1</v>
      </c>
      <c r="AP327" s="17">
        <v>0</v>
      </c>
      <c r="AQ327">
        <v>0</v>
      </c>
      <c r="AR327" s="39">
        <v>1</v>
      </c>
      <c r="AS327">
        <v>8.5300000000000001E-2</v>
      </c>
      <c r="AT327" s="39">
        <f t="shared" si="76"/>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75"/>
        <v>3.2558139534883721</v>
      </c>
      <c r="F328" s="7">
        <v>0.86</v>
      </c>
      <c r="G328" s="7">
        <f t="shared" si="68"/>
        <v>-0.45581395348837228</v>
      </c>
      <c r="H328" s="15">
        <f t="shared" si="69"/>
        <v>6.0558139534883715</v>
      </c>
      <c r="I328" s="11">
        <f t="shared" si="70"/>
        <v>2.3486928885310506E-2</v>
      </c>
      <c r="J328" s="32">
        <f t="shared" si="71"/>
        <v>2.7310382424779657E-2</v>
      </c>
      <c r="K328" s="32">
        <f t="shared" si="72"/>
        <v>36.616111208046114</v>
      </c>
      <c r="L328" s="8">
        <v>0</v>
      </c>
      <c r="M328" s="9">
        <v>1</v>
      </c>
      <c r="N328" s="8">
        <v>0</v>
      </c>
      <c r="O328" s="9">
        <v>0</v>
      </c>
      <c r="P328" s="9">
        <v>1</v>
      </c>
      <c r="Q328" s="9">
        <v>0</v>
      </c>
      <c r="R328" s="9">
        <v>0</v>
      </c>
      <c r="S328" s="8">
        <v>1351</v>
      </c>
      <c r="T328" s="9">
        <v>10</v>
      </c>
      <c r="U328" s="9">
        <f t="shared" si="73"/>
        <v>1340</v>
      </c>
      <c r="V328" s="9">
        <f t="shared" si="74"/>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77"/>
        <v>9.9999999999999978E-2</v>
      </c>
      <c r="AO328" s="41">
        <v>1</v>
      </c>
      <c r="AP328" s="17">
        <v>0</v>
      </c>
      <c r="AQ328">
        <v>0</v>
      </c>
      <c r="AR328" s="39">
        <v>1</v>
      </c>
      <c r="AS328">
        <v>8.5300000000000001E-2</v>
      </c>
      <c r="AT328" s="39">
        <f t="shared" si="76"/>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75"/>
        <v>0.89552238805970164</v>
      </c>
      <c r="F329" s="7">
        <v>2.0099999999999998</v>
      </c>
      <c r="G329" s="7">
        <f t="shared" si="68"/>
        <v>0.90447761194029841</v>
      </c>
      <c r="H329" s="15">
        <f t="shared" si="69"/>
        <v>2.6955223880597017</v>
      </c>
      <c r="I329" s="11">
        <f t="shared" si="70"/>
        <v>7.9079937896204405E-2</v>
      </c>
      <c r="J329" s="32">
        <f t="shared" si="71"/>
        <v>3.9343252684678816E-2</v>
      </c>
      <c r="K329" s="32">
        <f t="shared" si="72"/>
        <v>25.417318898735168</v>
      </c>
      <c r="L329" s="8">
        <v>0</v>
      </c>
      <c r="M329" s="9">
        <v>1</v>
      </c>
      <c r="N329" s="8">
        <v>0</v>
      </c>
      <c r="O329" s="9">
        <v>0</v>
      </c>
      <c r="P329" s="9">
        <v>1</v>
      </c>
      <c r="Q329" s="9">
        <v>0</v>
      </c>
      <c r="R329" s="9">
        <v>0</v>
      </c>
      <c r="S329" s="8">
        <v>648</v>
      </c>
      <c r="T329" s="9">
        <v>5</v>
      </c>
      <c r="U329" s="9">
        <f t="shared" si="73"/>
        <v>642</v>
      </c>
      <c r="V329" s="9">
        <f t="shared" si="74"/>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77"/>
        <v>0.16500000000000004</v>
      </c>
      <c r="AO329" s="41">
        <v>1</v>
      </c>
      <c r="AP329" s="17">
        <v>0</v>
      </c>
      <c r="AQ329">
        <v>0</v>
      </c>
      <c r="AR329" s="39">
        <v>1</v>
      </c>
      <c r="AS329">
        <v>8.5300000000000001E-2</v>
      </c>
      <c r="AT329" s="39">
        <f t="shared" si="76"/>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75"/>
        <v>2.9999999999999996</v>
      </c>
      <c r="F330" s="7">
        <v>-0.1</v>
      </c>
      <c r="G330" s="7">
        <f t="shared" si="68"/>
        <v>-3.2999999999999994</v>
      </c>
      <c r="H330" s="15">
        <f t="shared" si="69"/>
        <v>2.6999999999999997</v>
      </c>
      <c r="I330" s="11">
        <f t="shared" si="70"/>
        <v>-3.2124462549688771E-3</v>
      </c>
      <c r="J330" s="32">
        <f t="shared" si="71"/>
        <v>3.2124462549688766E-2</v>
      </c>
      <c r="K330" s="32">
        <f t="shared" si="72"/>
        <v>31.128925455273908</v>
      </c>
      <c r="L330" s="8">
        <v>0</v>
      </c>
      <c r="M330" s="9">
        <v>1</v>
      </c>
      <c r="N330" s="8">
        <v>0</v>
      </c>
      <c r="O330" s="9">
        <v>0</v>
      </c>
      <c r="P330" s="9">
        <v>1</v>
      </c>
      <c r="Q330" s="9">
        <v>0</v>
      </c>
      <c r="R330" s="9">
        <v>0</v>
      </c>
      <c r="S330" s="8">
        <v>980</v>
      </c>
      <c r="T330" s="9">
        <v>10</v>
      </c>
      <c r="U330" s="9">
        <f t="shared" si="73"/>
        <v>969</v>
      </c>
      <c r="V330" s="9">
        <f t="shared" si="74"/>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77"/>
        <v>0.16500000000000004</v>
      </c>
      <c r="AO330" s="41">
        <v>1</v>
      </c>
      <c r="AP330" s="17">
        <v>0</v>
      </c>
      <c r="AQ330">
        <v>0</v>
      </c>
      <c r="AR330" s="39">
        <v>1</v>
      </c>
      <c r="AS330">
        <v>8.5300000000000001E-2</v>
      </c>
      <c r="AT330" s="39">
        <f t="shared" si="76"/>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75"/>
        <v>1.0772833723653397</v>
      </c>
      <c r="F331" s="7">
        <v>4.2699999999999996</v>
      </c>
      <c r="G331" s="7">
        <f t="shared" si="68"/>
        <v>3.5227166276346598</v>
      </c>
      <c r="H331" s="15">
        <f t="shared" si="69"/>
        <v>5.6772833723653395</v>
      </c>
      <c r="I331" s="11">
        <f t="shared" si="70"/>
        <v>0.18613964303252781</v>
      </c>
      <c r="J331" s="32">
        <f t="shared" si="71"/>
        <v>4.3592422255861317E-2</v>
      </c>
      <c r="K331" s="32">
        <f t="shared" si="72"/>
        <v>22.939766781726444</v>
      </c>
      <c r="L331" s="8">
        <v>0</v>
      </c>
      <c r="M331" s="9">
        <v>1</v>
      </c>
      <c r="N331" s="8">
        <v>0</v>
      </c>
      <c r="O331" s="9">
        <v>0</v>
      </c>
      <c r="P331" s="9">
        <v>1</v>
      </c>
      <c r="Q331" s="9">
        <v>0</v>
      </c>
      <c r="R331" s="9">
        <v>0</v>
      </c>
      <c r="S331" s="8">
        <v>514</v>
      </c>
      <c r="T331" s="9">
        <v>5</v>
      </c>
      <c r="U331" s="9">
        <f t="shared" si="73"/>
        <v>508</v>
      </c>
      <c r="V331" s="9">
        <f t="shared" si="74"/>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77"/>
        <v>9.9999999999999978E-2</v>
      </c>
      <c r="AO331" s="41">
        <v>1</v>
      </c>
      <c r="AP331" s="17">
        <v>0</v>
      </c>
      <c r="AQ331">
        <v>0</v>
      </c>
      <c r="AR331" s="39">
        <v>1</v>
      </c>
      <c r="AS331">
        <v>8.5300000000000001E-2</v>
      </c>
      <c r="AT331" s="39">
        <f t="shared" si="76"/>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75"/>
        <v>1.7647058823529411</v>
      </c>
      <c r="F332" s="7">
        <v>2.21</v>
      </c>
      <c r="G332" s="7">
        <f t="shared" si="68"/>
        <v>2.1352941176470588</v>
      </c>
      <c r="H332" s="15">
        <f t="shared" si="69"/>
        <v>5.6647058823529406</v>
      </c>
      <c r="I332" s="11">
        <f t="shared" si="70"/>
        <v>7.2434333358581224E-2</v>
      </c>
      <c r="J332" s="32">
        <f t="shared" si="71"/>
        <v>3.2775716451846716E-2</v>
      </c>
      <c r="K332" s="32">
        <f t="shared" si="72"/>
        <v>30.510393311132514</v>
      </c>
      <c r="L332" s="8">
        <v>0</v>
      </c>
      <c r="M332" s="9">
        <v>1</v>
      </c>
      <c r="N332" s="8">
        <v>0</v>
      </c>
      <c r="O332" s="9">
        <v>0</v>
      </c>
      <c r="P332" s="9">
        <v>1</v>
      </c>
      <c r="Q332" s="9">
        <v>0</v>
      </c>
      <c r="R332" s="9">
        <v>0</v>
      </c>
      <c r="S332" s="8">
        <v>937</v>
      </c>
      <c r="T332" s="9">
        <v>10</v>
      </c>
      <c r="U332" s="9">
        <f t="shared" si="73"/>
        <v>926</v>
      </c>
      <c r="V332" s="9">
        <f t="shared" si="74"/>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77"/>
        <v>9.9999999999999978E-2</v>
      </c>
      <c r="AO332" s="41">
        <v>1</v>
      </c>
      <c r="AP332" s="17">
        <v>0</v>
      </c>
      <c r="AQ332">
        <v>0</v>
      </c>
      <c r="AR332" s="39">
        <v>1</v>
      </c>
      <c r="AS332">
        <v>8.5300000000000001E-2</v>
      </c>
      <c r="AT332" s="39">
        <f t="shared" si="76"/>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75"/>
        <v>1.2718204488778055</v>
      </c>
      <c r="F333" s="7">
        <v>4.01</v>
      </c>
      <c r="G333" s="7">
        <f t="shared" si="68"/>
        <v>3.8281795511221941</v>
      </c>
      <c r="H333" s="15">
        <f t="shared" si="69"/>
        <v>6.3718204488778056</v>
      </c>
      <c r="I333" s="11">
        <f t="shared" si="70"/>
        <v>0.1865459135354694</v>
      </c>
      <c r="J333" s="32">
        <f t="shared" si="71"/>
        <v>4.6520177939019809E-2</v>
      </c>
      <c r="K333" s="32">
        <f t="shared" si="72"/>
        <v>21.496048474080069</v>
      </c>
      <c r="L333" s="8">
        <v>0</v>
      </c>
      <c r="M333" s="9">
        <v>1</v>
      </c>
      <c r="N333" s="8">
        <v>0</v>
      </c>
      <c r="O333" s="9">
        <v>0</v>
      </c>
      <c r="P333" s="9">
        <v>1</v>
      </c>
      <c r="Q333" s="9">
        <v>0</v>
      </c>
      <c r="R333" s="9">
        <v>0</v>
      </c>
      <c r="S333" s="8">
        <v>452</v>
      </c>
      <c r="T333" s="9">
        <v>5</v>
      </c>
      <c r="U333" s="9">
        <f t="shared" si="73"/>
        <v>446</v>
      </c>
      <c r="V333" s="9">
        <f t="shared" si="74"/>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77"/>
        <v>0.16500000000000004</v>
      </c>
      <c r="AO333" s="41">
        <v>1</v>
      </c>
      <c r="AP333" s="17">
        <v>0</v>
      </c>
      <c r="AQ333">
        <v>0</v>
      </c>
      <c r="AR333" s="39">
        <v>1</v>
      </c>
      <c r="AS333">
        <v>8.5300000000000001E-2</v>
      </c>
      <c r="AT333" s="39">
        <f t="shared" si="76"/>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75"/>
        <v>2.4336283185840708</v>
      </c>
      <c r="F334" s="7">
        <v>2.2599999999999998</v>
      </c>
      <c r="G334" s="7">
        <f t="shared" si="68"/>
        <v>3.0663716814159292</v>
      </c>
      <c r="H334" s="15">
        <f t="shared" si="69"/>
        <v>7.9336283185840708</v>
      </c>
      <c r="I334" s="11">
        <f t="shared" si="70"/>
        <v>8.1704726615308823E-2</v>
      </c>
      <c r="J334" s="32">
        <f t="shared" si="71"/>
        <v>3.6152533900579126E-2</v>
      </c>
      <c r="K334" s="32">
        <f t="shared" si="72"/>
        <v>27.66057844659074</v>
      </c>
      <c r="L334" s="8">
        <v>0</v>
      </c>
      <c r="M334" s="9">
        <v>1</v>
      </c>
      <c r="N334" s="8">
        <v>0</v>
      </c>
      <c r="O334" s="9">
        <v>0</v>
      </c>
      <c r="P334" s="9">
        <v>1</v>
      </c>
      <c r="Q334" s="9">
        <v>0</v>
      </c>
      <c r="R334" s="9">
        <v>0</v>
      </c>
      <c r="S334" s="8">
        <v>771</v>
      </c>
      <c r="T334" s="9">
        <v>10</v>
      </c>
      <c r="U334" s="9">
        <f t="shared" si="73"/>
        <v>760</v>
      </c>
      <c r="V334" s="9">
        <f t="shared" si="74"/>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77"/>
        <v>0.16500000000000004</v>
      </c>
      <c r="AO334" s="41">
        <v>1</v>
      </c>
      <c r="AP334" s="17">
        <v>0</v>
      </c>
      <c r="AQ334">
        <v>0</v>
      </c>
      <c r="AR334" s="39">
        <v>1</v>
      </c>
      <c r="AS334">
        <v>8.5300000000000001E-2</v>
      </c>
      <c r="AT334" s="39">
        <f t="shared" si="76"/>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75"/>
        <v>1.1162790697674418</v>
      </c>
      <c r="F335" s="7">
        <v>2.15</v>
      </c>
      <c r="G335" s="7">
        <f t="shared" si="68"/>
        <v>1.2837209302325581</v>
      </c>
      <c r="H335" s="15">
        <f t="shared" si="69"/>
        <v>3.5162790697674415</v>
      </c>
      <c r="I335" s="11">
        <f t="shared" si="70"/>
        <v>6.7397705177461117E-2</v>
      </c>
      <c r="J335" s="32">
        <f t="shared" si="71"/>
        <v>3.1347769849981923E-2</v>
      </c>
      <c r="K335" s="32">
        <f t="shared" si="72"/>
        <v>31.900195924163221</v>
      </c>
      <c r="L335" s="8">
        <v>0</v>
      </c>
      <c r="M335" s="9">
        <v>1</v>
      </c>
      <c r="N335" s="8">
        <v>0</v>
      </c>
      <c r="O335" s="9">
        <v>0</v>
      </c>
      <c r="P335" s="9">
        <v>1</v>
      </c>
      <c r="Q335" s="9">
        <v>0</v>
      </c>
      <c r="R335" s="9">
        <v>0</v>
      </c>
      <c r="S335" s="8">
        <v>1019</v>
      </c>
      <c r="T335" s="9">
        <v>5</v>
      </c>
      <c r="U335" s="9">
        <f t="shared" si="73"/>
        <v>1013</v>
      </c>
      <c r="V335" s="9">
        <f t="shared" si="74"/>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77"/>
        <v>0.15700000000000003</v>
      </c>
      <c r="AO335" s="41">
        <v>1</v>
      </c>
      <c r="AP335" s="17">
        <v>0</v>
      </c>
      <c r="AQ335">
        <v>1</v>
      </c>
      <c r="AR335" s="39">
        <v>0</v>
      </c>
      <c r="AS335">
        <v>8.5300000000000001E-2</v>
      </c>
      <c r="AT335" s="39">
        <f t="shared" si="76"/>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75"/>
        <v>1.8181818181818183</v>
      </c>
      <c r="F336" s="7">
        <v>-0.88</v>
      </c>
      <c r="G336" s="7">
        <f t="shared" si="68"/>
        <v>-3.4181818181818184</v>
      </c>
      <c r="H336" s="15">
        <f t="shared" si="69"/>
        <v>0.21818181818181825</v>
      </c>
      <c r="I336" s="11">
        <f t="shared" si="70"/>
        <v>-2.3846798901517526E-2</v>
      </c>
      <c r="J336" s="32">
        <f t="shared" si="71"/>
        <v>2.7098635115360828E-2</v>
      </c>
      <c r="K336" s="32">
        <f t="shared" si="72"/>
        <v>36.902227575039426</v>
      </c>
      <c r="L336" s="8">
        <v>0</v>
      </c>
      <c r="M336" s="9">
        <v>1</v>
      </c>
      <c r="N336" s="8">
        <v>0</v>
      </c>
      <c r="O336" s="9">
        <v>0</v>
      </c>
      <c r="P336" s="9">
        <v>1</v>
      </c>
      <c r="Q336" s="9">
        <v>0</v>
      </c>
      <c r="R336" s="9">
        <v>0</v>
      </c>
      <c r="S336" s="8">
        <v>1372</v>
      </c>
      <c r="T336" s="9">
        <v>10</v>
      </c>
      <c r="U336" s="9">
        <f t="shared" si="73"/>
        <v>1361</v>
      </c>
      <c r="V336" s="9">
        <f t="shared" si="74"/>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77"/>
        <v>0.15700000000000003</v>
      </c>
      <c r="AO336" s="41">
        <v>1</v>
      </c>
      <c r="AP336" s="17">
        <v>0</v>
      </c>
      <c r="AQ336">
        <v>1</v>
      </c>
      <c r="AR336" s="39">
        <v>0</v>
      </c>
      <c r="AS336">
        <v>8.5300000000000001E-2</v>
      </c>
      <c r="AT336" s="39">
        <f t="shared" si="76"/>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75"/>
        <v>1.044776119402985</v>
      </c>
      <c r="F337" s="7">
        <v>0.67</v>
      </c>
      <c r="G337" s="7">
        <f t="shared" si="68"/>
        <v>-0.34477611940298503</v>
      </c>
      <c r="H337" s="15">
        <f t="shared" si="69"/>
        <v>1.7447761194029849</v>
      </c>
      <c r="I337" s="11">
        <f t="shared" si="70"/>
        <v>2.3505894099012905E-2</v>
      </c>
      <c r="J337" s="32">
        <f t="shared" si="71"/>
        <v>3.5083424028377469E-2</v>
      </c>
      <c r="K337" s="32">
        <f t="shared" si="72"/>
        <v>28.503489260088841</v>
      </c>
      <c r="L337" s="8">
        <v>0</v>
      </c>
      <c r="M337" s="9">
        <v>1</v>
      </c>
      <c r="N337" s="8">
        <v>0</v>
      </c>
      <c r="O337" s="9">
        <v>0</v>
      </c>
      <c r="P337" s="9">
        <v>1</v>
      </c>
      <c r="Q337" s="9">
        <v>0</v>
      </c>
      <c r="R337" s="9">
        <v>0</v>
      </c>
      <c r="S337" s="8">
        <v>818</v>
      </c>
      <c r="T337" s="9">
        <v>5</v>
      </c>
      <c r="U337" s="9">
        <f t="shared" si="73"/>
        <v>812</v>
      </c>
      <c r="V337" s="9">
        <f t="shared" si="74"/>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77"/>
        <v>0.22100000000000009</v>
      </c>
      <c r="AO337" s="41">
        <v>1</v>
      </c>
      <c r="AP337" s="17">
        <v>0</v>
      </c>
      <c r="AQ337">
        <v>1</v>
      </c>
      <c r="AR337" s="39">
        <v>0</v>
      </c>
      <c r="AS337">
        <v>8.5300000000000001E-2</v>
      </c>
      <c r="AT337" s="39">
        <f t="shared" si="76"/>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75"/>
        <v>2.1428571428571428</v>
      </c>
      <c r="F338" s="7">
        <v>0.28000000000000003</v>
      </c>
      <c r="G338" s="7">
        <f t="shared" si="68"/>
        <v>-1.5428571428571427</v>
      </c>
      <c r="H338" s="15">
        <f t="shared" si="69"/>
        <v>2.7428571428571429</v>
      </c>
      <c r="I338" s="11">
        <f t="shared" si="70"/>
        <v>9.0984008236424802E-3</v>
      </c>
      <c r="J338" s="32">
        <f t="shared" si="71"/>
        <v>3.2494288655865997E-2</v>
      </c>
      <c r="K338" s="32">
        <f t="shared" si="72"/>
        <v>30.774638909335721</v>
      </c>
      <c r="L338" s="8">
        <v>0</v>
      </c>
      <c r="M338" s="9">
        <v>1</v>
      </c>
      <c r="N338" s="8">
        <v>0</v>
      </c>
      <c r="O338" s="9">
        <v>0</v>
      </c>
      <c r="P338" s="9">
        <v>1</v>
      </c>
      <c r="Q338" s="9">
        <v>0</v>
      </c>
      <c r="R338" s="9">
        <v>0</v>
      </c>
      <c r="S338" s="8">
        <v>958</v>
      </c>
      <c r="T338" s="9">
        <v>10</v>
      </c>
      <c r="U338" s="9">
        <f t="shared" si="73"/>
        <v>947</v>
      </c>
      <c r="V338" s="9">
        <f t="shared" si="74"/>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77"/>
        <v>0.22100000000000009</v>
      </c>
      <c r="AO338" s="41">
        <v>1</v>
      </c>
      <c r="AP338" s="17">
        <v>0</v>
      </c>
      <c r="AQ338">
        <v>1</v>
      </c>
      <c r="AR338" s="39">
        <v>0</v>
      </c>
      <c r="AS338">
        <v>8.5300000000000001E-2</v>
      </c>
      <c r="AT338" s="39">
        <f t="shared" si="76"/>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75"/>
        <v>0.85545722713864303</v>
      </c>
      <c r="F339" s="7">
        <v>3.39</v>
      </c>
      <c r="G339" s="7">
        <f t="shared" si="68"/>
        <v>2.044542772861357</v>
      </c>
      <c r="H339" s="15">
        <f t="shared" si="69"/>
        <v>3.7554572271386428</v>
      </c>
      <c r="I339" s="11">
        <f t="shared" si="70"/>
        <v>0.13101679456485232</v>
      </c>
      <c r="J339" s="32">
        <f t="shared" si="71"/>
        <v>3.8648021995531662E-2</v>
      </c>
      <c r="K339" s="32">
        <f t="shared" si="72"/>
        <v>25.874545406634684</v>
      </c>
      <c r="L339" s="8">
        <v>0</v>
      </c>
      <c r="M339" s="9">
        <v>1</v>
      </c>
      <c r="N339" s="8">
        <v>0</v>
      </c>
      <c r="O339" s="9">
        <v>0</v>
      </c>
      <c r="P339" s="9">
        <v>1</v>
      </c>
      <c r="Q339" s="9">
        <v>0</v>
      </c>
      <c r="R339" s="9">
        <v>0</v>
      </c>
      <c r="S339" s="8">
        <v>664</v>
      </c>
      <c r="T339" s="9">
        <v>5</v>
      </c>
      <c r="U339" s="9">
        <f t="shared" si="73"/>
        <v>658</v>
      </c>
      <c r="V339" s="9">
        <f t="shared" si="74"/>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77"/>
        <v>0.15700000000000003</v>
      </c>
      <c r="AO339" s="41">
        <v>1</v>
      </c>
      <c r="AP339" s="17">
        <v>0</v>
      </c>
      <c r="AQ339">
        <v>1</v>
      </c>
      <c r="AR339" s="39">
        <v>0</v>
      </c>
      <c r="AS339">
        <v>8.5300000000000001E-2</v>
      </c>
      <c r="AT339" s="39">
        <f t="shared" si="76"/>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75"/>
        <v>1.4285714285714286</v>
      </c>
      <c r="F340" s="7">
        <v>2.73</v>
      </c>
      <c r="G340" s="7">
        <f t="shared" si="68"/>
        <v>2.4714285714285715</v>
      </c>
      <c r="H340" s="15">
        <f t="shared" si="69"/>
        <v>5.3285714285714283</v>
      </c>
      <c r="I340" s="11">
        <f t="shared" si="70"/>
        <v>8.5169027029795424E-2</v>
      </c>
      <c r="J340" s="32">
        <f t="shared" si="71"/>
        <v>3.1197445798459868E-2</v>
      </c>
      <c r="K340" s="32">
        <f t="shared" si="72"/>
        <v>32.0539061582204</v>
      </c>
      <c r="L340" s="8">
        <v>0</v>
      </c>
      <c r="M340" s="9">
        <v>1</v>
      </c>
      <c r="N340" s="8">
        <v>0</v>
      </c>
      <c r="O340" s="9">
        <v>0</v>
      </c>
      <c r="P340" s="9">
        <v>1</v>
      </c>
      <c r="Q340" s="9">
        <v>0</v>
      </c>
      <c r="R340" s="9">
        <v>0</v>
      </c>
      <c r="S340" s="8">
        <v>1031</v>
      </c>
      <c r="T340" s="9">
        <v>10</v>
      </c>
      <c r="U340" s="9">
        <f t="shared" si="73"/>
        <v>1020</v>
      </c>
      <c r="V340" s="9">
        <f t="shared" si="74"/>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77"/>
        <v>0.15700000000000003</v>
      </c>
      <c r="AO340" s="41">
        <v>1</v>
      </c>
      <c r="AP340" s="17">
        <v>0</v>
      </c>
      <c r="AQ340">
        <v>1</v>
      </c>
      <c r="AR340" s="39">
        <v>0</v>
      </c>
      <c r="AS340">
        <v>8.5300000000000001E-2</v>
      </c>
      <c r="AT340" s="39">
        <f t="shared" si="76"/>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75"/>
        <v>1.0526315789473684</v>
      </c>
      <c r="F341" s="7">
        <v>4.9400000000000004</v>
      </c>
      <c r="G341" s="7">
        <f t="shared" si="68"/>
        <v>4.147368421052632</v>
      </c>
      <c r="H341" s="15">
        <f t="shared" si="69"/>
        <v>6.2526315789473683</v>
      </c>
      <c r="I341" s="11">
        <f t="shared" si="70"/>
        <v>0.19690753597255725</v>
      </c>
      <c r="J341" s="32">
        <f t="shared" si="71"/>
        <v>3.9859825095659357E-2</v>
      </c>
      <c r="K341" s="32">
        <f t="shared" si="72"/>
        <v>25.087917410578346</v>
      </c>
      <c r="L341" s="8">
        <v>0</v>
      </c>
      <c r="M341" s="9">
        <v>1</v>
      </c>
      <c r="N341" s="8">
        <v>0</v>
      </c>
      <c r="O341" s="9">
        <v>0</v>
      </c>
      <c r="P341" s="9">
        <v>1</v>
      </c>
      <c r="Q341" s="9">
        <v>0</v>
      </c>
      <c r="R341" s="9">
        <v>0</v>
      </c>
      <c r="S341" s="8">
        <v>611</v>
      </c>
      <c r="T341" s="9">
        <v>5</v>
      </c>
      <c r="U341" s="9">
        <f t="shared" si="73"/>
        <v>605</v>
      </c>
      <c r="V341" s="9">
        <f t="shared" si="74"/>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77"/>
        <v>0.22100000000000009</v>
      </c>
      <c r="AO341" s="41">
        <v>1</v>
      </c>
      <c r="AP341" s="17">
        <v>0</v>
      </c>
      <c r="AQ341">
        <v>1</v>
      </c>
      <c r="AR341" s="39">
        <v>0</v>
      </c>
      <c r="AS341">
        <v>8.5300000000000001E-2</v>
      </c>
      <c r="AT341" s="39">
        <f t="shared" si="76"/>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75"/>
        <v>2.477477477477477</v>
      </c>
      <c r="F342" s="7">
        <v>2.2200000000000002</v>
      </c>
      <c r="G342" s="7">
        <f t="shared" si="68"/>
        <v>3.022522522522523</v>
      </c>
      <c r="H342" s="15">
        <f t="shared" si="69"/>
        <v>7.9774774774774766</v>
      </c>
      <c r="I342" s="11">
        <f t="shared" si="70"/>
        <v>7.7481912916654835E-2</v>
      </c>
      <c r="J342" s="32">
        <f t="shared" si="71"/>
        <v>3.4901762575069745E-2</v>
      </c>
      <c r="K342" s="32">
        <f t="shared" si="72"/>
        <v>28.651848107931887</v>
      </c>
      <c r="L342" s="8">
        <v>0</v>
      </c>
      <c r="M342" s="9">
        <v>1</v>
      </c>
      <c r="N342" s="8">
        <v>0</v>
      </c>
      <c r="O342" s="9">
        <v>0</v>
      </c>
      <c r="P342" s="9">
        <v>1</v>
      </c>
      <c r="Q342" s="9">
        <v>0</v>
      </c>
      <c r="R342" s="9">
        <v>0</v>
      </c>
      <c r="S342" s="8">
        <v>827</v>
      </c>
      <c r="T342" s="9">
        <v>10</v>
      </c>
      <c r="U342" s="9">
        <f t="shared" si="73"/>
        <v>816</v>
      </c>
      <c r="V342" s="9">
        <f t="shared" si="74"/>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77"/>
        <v>0.22100000000000009</v>
      </c>
      <c r="AO342" s="41">
        <v>1</v>
      </c>
      <c r="AP342" s="17">
        <v>0</v>
      </c>
      <c r="AQ342">
        <v>1</v>
      </c>
      <c r="AR342" s="39">
        <v>0</v>
      </c>
      <c r="AS342">
        <v>8.5300000000000001E-2</v>
      </c>
      <c r="AT342" s="39">
        <f t="shared" si="76"/>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75"/>
        <v>0.54590570719602982</v>
      </c>
      <c r="F343" s="7">
        <v>4.03</v>
      </c>
      <c r="G343" s="7">
        <f t="shared" si="68"/>
        <v>1.6540942928039704</v>
      </c>
      <c r="H343" s="15">
        <f t="shared" si="69"/>
        <v>2.7459057071960302</v>
      </c>
      <c r="I343" s="11">
        <f t="shared" si="70"/>
        <v>5.3914595065672373E-2</v>
      </c>
      <c r="J343" s="32">
        <f t="shared" si="71"/>
        <v>1.3378311430687934E-2</v>
      </c>
      <c r="K343" s="32">
        <f t="shared" si="72"/>
        <v>74.747848798477136</v>
      </c>
      <c r="L343" s="8">
        <v>0</v>
      </c>
      <c r="M343" s="9">
        <v>1</v>
      </c>
      <c r="N343" s="8">
        <v>0</v>
      </c>
      <c r="O343" s="9">
        <v>0</v>
      </c>
      <c r="P343" s="9">
        <v>1</v>
      </c>
      <c r="Q343" s="9">
        <v>0</v>
      </c>
      <c r="R343" s="9">
        <v>0</v>
      </c>
      <c r="S343" s="8">
        <v>5589</v>
      </c>
      <c r="T343" s="9">
        <v>17</v>
      </c>
      <c r="U343" s="9">
        <f t="shared" si="73"/>
        <v>5571</v>
      </c>
      <c r="V343" s="9">
        <f t="shared" si="74"/>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76"/>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75"/>
        <v>0.54655870445344124</v>
      </c>
      <c r="F344" s="7">
        <v>4.9400000000000004</v>
      </c>
      <c r="G344" s="7">
        <f t="shared" si="68"/>
        <v>2.1534412955465587</v>
      </c>
      <c r="H344" s="15">
        <f t="shared" si="69"/>
        <v>3.2465587044534416</v>
      </c>
      <c r="I344" s="11">
        <f t="shared" si="70"/>
        <v>6.6005255397725685E-2</v>
      </c>
      <c r="J344" s="32">
        <f t="shared" si="71"/>
        <v>1.3361387732333132E-2</v>
      </c>
      <c r="K344" s="32">
        <f t="shared" si="72"/>
        <v>74.842525344886653</v>
      </c>
      <c r="L344" s="8">
        <v>0</v>
      </c>
      <c r="M344" s="9">
        <v>1</v>
      </c>
      <c r="N344" s="8">
        <v>0</v>
      </c>
      <c r="O344" s="9">
        <v>0</v>
      </c>
      <c r="P344" s="9">
        <v>1</v>
      </c>
      <c r="Q344" s="9">
        <v>0</v>
      </c>
      <c r="R344" s="9">
        <v>0</v>
      </c>
      <c r="S344" s="8">
        <v>5589</v>
      </c>
      <c r="T344" s="9">
        <v>11</v>
      </c>
      <c r="U344" s="9">
        <f t="shared" si="73"/>
        <v>5577</v>
      </c>
      <c r="V344" s="9">
        <f t="shared" si="74"/>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76"/>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75"/>
        <v>1.1084337349397588</v>
      </c>
      <c r="F345" s="7">
        <v>4.1500000000000004</v>
      </c>
      <c r="G345" s="7">
        <f t="shared" si="68"/>
        <v>3.491566265060241</v>
      </c>
      <c r="H345" s="15">
        <f t="shared" si="69"/>
        <v>5.7084337349397583</v>
      </c>
      <c r="I345" s="11">
        <f t="shared" si="70"/>
        <v>5.549029692427087E-2</v>
      </c>
      <c r="J345" s="32">
        <f t="shared" si="71"/>
        <v>1.3371155885366474E-2</v>
      </c>
      <c r="K345" s="32">
        <f t="shared" si="72"/>
        <v>74.787849949039185</v>
      </c>
      <c r="L345" s="8">
        <v>0</v>
      </c>
      <c r="M345" s="9">
        <v>1</v>
      </c>
      <c r="N345" s="8">
        <v>0</v>
      </c>
      <c r="O345" s="9">
        <v>0</v>
      </c>
      <c r="P345" s="9">
        <v>1</v>
      </c>
      <c r="Q345" s="9">
        <v>0</v>
      </c>
      <c r="R345" s="9">
        <v>0</v>
      </c>
      <c r="S345" s="8">
        <v>5589</v>
      </c>
      <c r="T345" s="9">
        <v>12</v>
      </c>
      <c r="U345" s="9">
        <f t="shared" si="73"/>
        <v>5576</v>
      </c>
      <c r="V345" s="9">
        <f t="shared" si="74"/>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76"/>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75"/>
        <v>1.5789473684210527</v>
      </c>
      <c r="F346" s="54">
        <v>0.76</v>
      </c>
      <c r="G346" s="54">
        <f t="shared" si="68"/>
        <v>-0.3789473684210527</v>
      </c>
      <c r="H346" s="55">
        <f t="shared" si="69"/>
        <v>2.7789473684210524</v>
      </c>
      <c r="I346" s="56">
        <f t="shared" si="70"/>
        <v>1.0181798557149379E-2</v>
      </c>
      <c r="J346" s="57">
        <f t="shared" si="71"/>
        <v>1.3397103364670235E-2</v>
      </c>
      <c r="K346" s="57">
        <f t="shared" si="72"/>
        <v>74.643001011481303</v>
      </c>
      <c r="L346" s="58">
        <v>0</v>
      </c>
      <c r="M346" s="59">
        <v>1</v>
      </c>
      <c r="N346" s="58">
        <v>0</v>
      </c>
      <c r="O346" s="59">
        <v>0</v>
      </c>
      <c r="P346" s="59">
        <v>1</v>
      </c>
      <c r="Q346" s="59">
        <v>0</v>
      </c>
      <c r="R346" s="59">
        <v>0</v>
      </c>
      <c r="S346" s="58">
        <v>5589</v>
      </c>
      <c r="T346" s="59">
        <v>17</v>
      </c>
      <c r="U346" s="59">
        <f t="shared" si="73"/>
        <v>5571</v>
      </c>
      <c r="V346" s="59">
        <f t="shared" si="74"/>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76"/>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78">D347/E347</f>
        <v>25.28409090909091</v>
      </c>
      <c r="G347" s="7">
        <f t="shared" si="68"/>
        <v>17.096</v>
      </c>
      <c r="H347" s="15">
        <f t="shared" si="69"/>
        <v>18.504000000000001</v>
      </c>
      <c r="I347" s="11">
        <f t="shared" si="70"/>
        <v>0.33366062720699335</v>
      </c>
      <c r="J347" s="32">
        <f t="shared" si="71"/>
        <v>1.319646525582715E-2</v>
      </c>
      <c r="K347" s="32">
        <f t="shared" si="72"/>
        <v>75.777867831571868</v>
      </c>
      <c r="L347" s="8">
        <v>0</v>
      </c>
      <c r="M347" s="9">
        <v>1</v>
      </c>
      <c r="N347" s="8">
        <v>0</v>
      </c>
      <c r="O347" s="9">
        <v>0</v>
      </c>
      <c r="P347" s="9">
        <v>0</v>
      </c>
      <c r="Q347" s="9">
        <v>1</v>
      </c>
      <c r="R347" s="9">
        <v>0</v>
      </c>
      <c r="S347" s="8">
        <v>5109</v>
      </c>
      <c r="T347" s="9">
        <v>5</v>
      </c>
      <c r="U347" s="9">
        <f t="shared" si="73"/>
        <v>5103</v>
      </c>
      <c r="V347" s="9">
        <f t="shared" si="74"/>
        <v>15</v>
      </c>
      <c r="W347" s="7">
        <v>7.0203000000000007</v>
      </c>
      <c r="X347" s="7">
        <f>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78"/>
        <v>3.1210191082802545</v>
      </c>
      <c r="G348" s="7">
        <f t="shared" si="68"/>
        <v>9.9899999999999984</v>
      </c>
      <c r="H348" s="15">
        <f t="shared" si="69"/>
        <v>19.41</v>
      </c>
      <c r="I348" s="11">
        <f t="shared" si="70"/>
        <v>4.3648521887384835E-2</v>
      </c>
      <c r="J348" s="32">
        <f t="shared" si="71"/>
        <v>1.3985342727182487E-2</v>
      </c>
      <c r="K348" s="32">
        <f t="shared" si="72"/>
        <v>71.503431807670964</v>
      </c>
      <c r="L348" s="8">
        <v>0</v>
      </c>
      <c r="M348" s="9">
        <v>1</v>
      </c>
      <c r="N348" s="8">
        <v>0</v>
      </c>
      <c r="O348" s="9">
        <v>0</v>
      </c>
      <c r="P348" s="9">
        <v>0</v>
      </c>
      <c r="Q348" s="9">
        <v>1</v>
      </c>
      <c r="R348" s="9">
        <v>0</v>
      </c>
      <c r="S348" s="8">
        <v>5109</v>
      </c>
      <c r="T348" s="9">
        <v>5</v>
      </c>
      <c r="U348" s="9">
        <f t="shared" si="73"/>
        <v>5103</v>
      </c>
      <c r="V348" s="9">
        <f t="shared" si="74"/>
        <v>15</v>
      </c>
      <c r="W348" s="7">
        <v>7.0203000000000007</v>
      </c>
      <c r="X348" s="7">
        <f>BM348-W348-6</f>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78"/>
        <v>3.6650485436893203</v>
      </c>
      <c r="G349" s="7">
        <f t="shared" si="68"/>
        <v>10.98</v>
      </c>
      <c r="H349" s="15">
        <f t="shared" si="69"/>
        <v>19.22</v>
      </c>
      <c r="I349" s="11">
        <f t="shared" si="70"/>
        <v>5.1238464134782849E-2</v>
      </c>
      <c r="J349" s="32">
        <f t="shared" si="71"/>
        <v>1.3980296174523532E-2</v>
      </c>
      <c r="K349" s="32">
        <f t="shared" si="72"/>
        <v>71.529242836951653</v>
      </c>
      <c r="L349" s="8">
        <v>0</v>
      </c>
      <c r="M349" s="9">
        <v>1</v>
      </c>
      <c r="N349" s="8">
        <v>0</v>
      </c>
      <c r="O349" s="9">
        <v>0</v>
      </c>
      <c r="P349" s="9">
        <v>0</v>
      </c>
      <c r="Q349" s="9">
        <v>1</v>
      </c>
      <c r="R349" s="9">
        <v>0</v>
      </c>
      <c r="S349" s="8">
        <v>5109</v>
      </c>
      <c r="T349" s="9">
        <v>5</v>
      </c>
      <c r="U349" s="9">
        <f t="shared" si="73"/>
        <v>5103</v>
      </c>
      <c r="V349" s="9">
        <f t="shared" si="74"/>
        <v>15</v>
      </c>
      <c r="W349" s="7">
        <v>7.0203000000000007</v>
      </c>
      <c r="X349" s="7">
        <f>BM349-W349-6</f>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78"/>
        <v>21.411483253588514</v>
      </c>
      <c r="G350" s="7">
        <f t="shared" si="68"/>
        <v>17.064</v>
      </c>
      <c r="H350" s="15">
        <f t="shared" si="69"/>
        <v>18.735999999999997</v>
      </c>
      <c r="I350" s="11">
        <f t="shared" si="70"/>
        <v>0.34010261654193102</v>
      </c>
      <c r="J350" s="32">
        <f t="shared" si="71"/>
        <v>1.5884122202740467E-2</v>
      </c>
      <c r="K350" s="32">
        <f t="shared" si="72"/>
        <v>62.955949799194521</v>
      </c>
      <c r="L350" s="8">
        <v>0</v>
      </c>
      <c r="M350" s="9">
        <v>1</v>
      </c>
      <c r="N350" s="8">
        <v>0</v>
      </c>
      <c r="O350" s="9">
        <v>0</v>
      </c>
      <c r="P350" s="9">
        <v>0</v>
      </c>
      <c r="Q350" s="9">
        <v>1</v>
      </c>
      <c r="R350" s="9">
        <v>0</v>
      </c>
      <c r="S350" s="8">
        <v>3510</v>
      </c>
      <c r="T350" s="9">
        <v>4</v>
      </c>
      <c r="U350" s="9">
        <f t="shared" si="73"/>
        <v>3505</v>
      </c>
      <c r="V350" s="9">
        <f t="shared" si="74"/>
        <v>15</v>
      </c>
      <c r="W350" s="7">
        <v>7.0203000000000007</v>
      </c>
      <c r="X350" s="7">
        <f>BM350-W350-6</f>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78"/>
        <v>3.2338308457711444</v>
      </c>
      <c r="G351" s="7">
        <f t="shared" si="68"/>
        <v>8.98</v>
      </c>
      <c r="H351" s="15">
        <f t="shared" si="69"/>
        <v>17.02</v>
      </c>
      <c r="I351" s="11">
        <f t="shared" si="70"/>
        <v>5.4541410272056987E-2</v>
      </c>
      <c r="J351" s="32">
        <f t="shared" si="71"/>
        <v>1.6865882253359162E-2</v>
      </c>
      <c r="K351" s="32">
        <f t="shared" si="72"/>
        <v>59.291294992933494</v>
      </c>
      <c r="L351" s="8">
        <v>0</v>
      </c>
      <c r="M351" s="9">
        <v>1</v>
      </c>
      <c r="N351" s="8">
        <v>0</v>
      </c>
      <c r="O351" s="9">
        <v>0</v>
      </c>
      <c r="P351" s="9">
        <v>0</v>
      </c>
      <c r="Q351" s="9">
        <v>1</v>
      </c>
      <c r="R351" s="9">
        <v>0</v>
      </c>
      <c r="S351" s="8">
        <v>3510</v>
      </c>
      <c r="T351" s="9">
        <v>4</v>
      </c>
      <c r="U351" s="9">
        <f t="shared" si="73"/>
        <v>3505</v>
      </c>
      <c r="V351" s="9">
        <f t="shared" si="74"/>
        <v>15</v>
      </c>
      <c r="W351" s="7">
        <v>7.0203000000000007</v>
      </c>
      <c r="X351" s="7">
        <f>BM351-W351-6</f>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78"/>
        <v>21.411483253588514</v>
      </c>
      <c r="G352" s="7">
        <f t="shared" si="68"/>
        <v>17.064</v>
      </c>
      <c r="H352" s="15">
        <f t="shared" si="69"/>
        <v>18.735999999999997</v>
      </c>
      <c r="I352" s="11">
        <f t="shared" si="70"/>
        <v>0.34010261654193102</v>
      </c>
      <c r="J352" s="32">
        <f t="shared" si="71"/>
        <v>1.5884122202740467E-2</v>
      </c>
      <c r="K352" s="32">
        <f t="shared" si="72"/>
        <v>62.955949799194521</v>
      </c>
      <c r="L352" s="8">
        <v>0</v>
      </c>
      <c r="M352" s="9">
        <v>1</v>
      </c>
      <c r="N352" s="8">
        <v>0</v>
      </c>
      <c r="O352" s="9">
        <v>0</v>
      </c>
      <c r="P352" s="9">
        <v>0</v>
      </c>
      <c r="Q352" s="9">
        <v>1</v>
      </c>
      <c r="R352" s="9">
        <v>0</v>
      </c>
      <c r="S352" s="8">
        <v>3510</v>
      </c>
      <c r="T352" s="9">
        <v>4</v>
      </c>
      <c r="U352" s="9">
        <f t="shared" si="73"/>
        <v>3505</v>
      </c>
      <c r="V352" s="9">
        <f t="shared" si="74"/>
        <v>15</v>
      </c>
      <c r="W352" s="7">
        <v>7.0203000000000007</v>
      </c>
      <c r="X352" s="7">
        <f>BM352-W352-6</f>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78"/>
        <v>2.6053042121684866</v>
      </c>
      <c r="G353" s="7">
        <f t="shared" si="68"/>
        <v>10.29</v>
      </c>
      <c r="H353" s="15">
        <f t="shared" si="69"/>
        <v>23.11</v>
      </c>
      <c r="I353" s="11">
        <f t="shared" si="70"/>
        <v>6.5116580253501172E-2</v>
      </c>
      <c r="J353" s="32">
        <f t="shared" si="71"/>
        <v>2.4993849067361823E-2</v>
      </c>
      <c r="K353" s="32">
        <f t="shared" si="72"/>
        <v>40.009843914191208</v>
      </c>
      <c r="L353" s="8">
        <v>0</v>
      </c>
      <c r="M353" s="9">
        <v>1</v>
      </c>
      <c r="N353" s="8">
        <v>0</v>
      </c>
      <c r="O353" s="9">
        <v>0</v>
      </c>
      <c r="P353" s="9">
        <v>0</v>
      </c>
      <c r="Q353" s="9">
        <v>1</v>
      </c>
      <c r="R353" s="9">
        <v>0</v>
      </c>
      <c r="S353" s="8">
        <v>1599</v>
      </c>
      <c r="T353" s="9">
        <v>4</v>
      </c>
      <c r="U353" s="9">
        <f t="shared" si="73"/>
        <v>1594</v>
      </c>
      <c r="V353" s="9">
        <f t="shared" si="74"/>
        <v>15</v>
      </c>
      <c r="W353" s="7">
        <v>7.0203000000000007</v>
      </c>
      <c r="X353" s="7">
        <f>BM353-W353-6</f>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78"/>
        <v>10.285714285714286</v>
      </c>
      <c r="G354" s="7">
        <f t="shared" si="68"/>
        <v>13</v>
      </c>
      <c r="H354" s="15">
        <f t="shared" si="69"/>
        <v>15.8</v>
      </c>
      <c r="I354" s="11">
        <f t="shared" si="70"/>
        <v>0.32677013083849349</v>
      </c>
      <c r="J354" s="32">
        <f t="shared" si="71"/>
        <v>3.1769318275964645E-2</v>
      </c>
      <c r="K354" s="32">
        <f t="shared" si="72"/>
        <v>31.476910877138927</v>
      </c>
      <c r="L354" s="8">
        <v>0</v>
      </c>
      <c r="M354" s="9">
        <v>1</v>
      </c>
      <c r="N354" s="8">
        <v>0</v>
      </c>
      <c r="O354" s="9">
        <v>0</v>
      </c>
      <c r="P354" s="9">
        <v>0</v>
      </c>
      <c r="Q354" s="9">
        <v>1</v>
      </c>
      <c r="R354" s="9">
        <v>0</v>
      </c>
      <c r="S354" s="8">
        <v>890</v>
      </c>
      <c r="T354" s="9">
        <v>4</v>
      </c>
      <c r="U354" s="9">
        <f t="shared" si="73"/>
        <v>885</v>
      </c>
      <c r="V354" s="9">
        <f t="shared" si="74"/>
        <v>15</v>
      </c>
      <c r="W354" s="7">
        <v>7.0203000000000007</v>
      </c>
      <c r="X354" s="7">
        <f>BM354-W354-6</f>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78"/>
        <v>4.8526077097505667</v>
      </c>
      <c r="G355" s="7">
        <f t="shared" si="68"/>
        <v>16.989999999999998</v>
      </c>
      <c r="H355" s="15">
        <f t="shared" si="69"/>
        <v>25.81</v>
      </c>
      <c r="I355" s="11">
        <f t="shared" si="70"/>
        <v>0.16090236206446146</v>
      </c>
      <c r="J355" s="32">
        <f t="shared" si="71"/>
        <v>3.3157916668424069E-2</v>
      </c>
      <c r="K355" s="32">
        <f t="shared" si="72"/>
        <v>30.158710210894803</v>
      </c>
      <c r="L355" s="8">
        <v>0</v>
      </c>
      <c r="M355" s="9">
        <v>1</v>
      </c>
      <c r="N355" s="8">
        <v>0</v>
      </c>
      <c r="O355" s="9">
        <v>0</v>
      </c>
      <c r="P355" s="9">
        <v>0</v>
      </c>
      <c r="Q355" s="9">
        <v>1</v>
      </c>
      <c r="R355" s="9">
        <v>0</v>
      </c>
      <c r="S355" s="8">
        <v>890</v>
      </c>
      <c r="T355" s="9">
        <v>3</v>
      </c>
      <c r="U355" s="9">
        <f t="shared" si="73"/>
        <v>886</v>
      </c>
      <c r="V355" s="9">
        <f t="shared" si="74"/>
        <v>15</v>
      </c>
      <c r="W355" s="7">
        <v>7.0203000000000007</v>
      </c>
      <c r="X355" s="7">
        <f>BM355-W355-6</f>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78"/>
        <v>10.285714285714286</v>
      </c>
      <c r="G356" s="7">
        <f t="shared" si="68"/>
        <v>13</v>
      </c>
      <c r="H356" s="15">
        <f t="shared" si="69"/>
        <v>15.8</v>
      </c>
      <c r="I356" s="11">
        <f t="shared" si="70"/>
        <v>0.32677013083849349</v>
      </c>
      <c r="J356" s="32">
        <f t="shared" si="71"/>
        <v>3.1769318275964645E-2</v>
      </c>
      <c r="K356" s="32">
        <f t="shared" si="72"/>
        <v>31.476910877138927</v>
      </c>
      <c r="L356" s="8">
        <v>0</v>
      </c>
      <c r="M356" s="9">
        <v>1</v>
      </c>
      <c r="N356" s="8">
        <v>0</v>
      </c>
      <c r="O356" s="9">
        <v>0</v>
      </c>
      <c r="P356" s="9">
        <v>0</v>
      </c>
      <c r="Q356" s="9">
        <v>1</v>
      </c>
      <c r="R356" s="9">
        <v>0</v>
      </c>
      <c r="S356" s="8">
        <v>890</v>
      </c>
      <c r="T356" s="9">
        <v>4</v>
      </c>
      <c r="U356" s="9">
        <f t="shared" si="73"/>
        <v>885</v>
      </c>
      <c r="V356" s="9">
        <f t="shared" si="74"/>
        <v>15</v>
      </c>
      <c r="W356" s="7">
        <v>7.0203000000000007</v>
      </c>
      <c r="X356" s="7">
        <f>BM356-W356-6</f>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78"/>
        <v>6.5589353612167303</v>
      </c>
      <c r="G357" s="7">
        <f t="shared" si="68"/>
        <v>29.240000000000002</v>
      </c>
      <c r="H357" s="15">
        <f t="shared" si="69"/>
        <v>39.76</v>
      </c>
      <c r="I357" s="11">
        <f t="shared" si="70"/>
        <v>0.10051468619482916</v>
      </c>
      <c r="J357" s="32">
        <f t="shared" si="71"/>
        <v>1.5324847808255111E-2</v>
      </c>
      <c r="K357" s="32">
        <f t="shared" si="72"/>
        <v>65.253502841400163</v>
      </c>
      <c r="L357" s="8">
        <v>0</v>
      </c>
      <c r="M357" s="9">
        <v>1</v>
      </c>
      <c r="N357" s="8">
        <v>0</v>
      </c>
      <c r="O357" s="9">
        <v>0</v>
      </c>
      <c r="P357" s="9">
        <v>0</v>
      </c>
      <c r="Q357" s="9">
        <v>1</v>
      </c>
      <c r="R357" s="9">
        <v>0</v>
      </c>
      <c r="S357" s="8">
        <v>4219</v>
      </c>
      <c r="T357" s="9">
        <v>3</v>
      </c>
      <c r="U357" s="9">
        <f t="shared" si="73"/>
        <v>4215</v>
      </c>
      <c r="V357" s="9">
        <f t="shared" si="74"/>
        <v>15</v>
      </c>
      <c r="W357" s="7">
        <v>7.0203000000000007</v>
      </c>
      <c r="X357" s="7">
        <f>BM357-W357-6</f>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78"/>
        <v>2.4434782608695653</v>
      </c>
      <c r="G358" s="7">
        <f t="shared" si="68"/>
        <v>3.3200000000000003</v>
      </c>
      <c r="H358" s="15">
        <f t="shared" si="69"/>
        <v>7.92</v>
      </c>
      <c r="I358" s="11">
        <f t="shared" si="70"/>
        <v>0.10025960981878747</v>
      </c>
      <c r="J358" s="32">
        <f t="shared" si="71"/>
        <v>4.1031512915162126E-2</v>
      </c>
      <c r="K358" s="32">
        <f t="shared" si="72"/>
        <v>24.371511771150804</v>
      </c>
      <c r="L358" s="8">
        <v>0</v>
      </c>
      <c r="M358" s="9">
        <v>1</v>
      </c>
      <c r="N358" s="8">
        <v>0</v>
      </c>
      <c r="O358" s="9">
        <v>0</v>
      </c>
      <c r="P358" s="9">
        <v>0</v>
      </c>
      <c r="Q358" s="9">
        <v>1</v>
      </c>
      <c r="R358" s="9">
        <v>0</v>
      </c>
      <c r="S358" s="8">
        <v>592</v>
      </c>
      <c r="T358" s="9">
        <v>3</v>
      </c>
      <c r="U358" s="9">
        <f t="shared" si="73"/>
        <v>588</v>
      </c>
      <c r="V358" s="9">
        <f t="shared" si="74"/>
        <v>15</v>
      </c>
      <c r="W358" s="7">
        <v>7.0203000000000007</v>
      </c>
      <c r="X358" s="7">
        <f>BM358-W358-6</f>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78"/>
        <v>0.54958183990442055</v>
      </c>
      <c r="G359" s="7">
        <f t="shared" si="68"/>
        <v>-3.7699999999999996</v>
      </c>
      <c r="H359" s="15">
        <f t="shared" si="69"/>
        <v>12.969999999999999</v>
      </c>
      <c r="I359" s="11">
        <f t="shared" si="70"/>
        <v>1.9500221059366833E-2</v>
      </c>
      <c r="J359" s="32">
        <f t="shared" si="71"/>
        <v>3.5481923971065296E-2</v>
      </c>
      <c r="K359" s="32">
        <f t="shared" si="72"/>
        <v>28.183364600394199</v>
      </c>
      <c r="L359" s="8">
        <v>0</v>
      </c>
      <c r="M359" s="9">
        <v>1</v>
      </c>
      <c r="N359" s="8">
        <v>0</v>
      </c>
      <c r="O359" s="9">
        <v>0</v>
      </c>
      <c r="P359" s="9">
        <v>0</v>
      </c>
      <c r="Q359" s="9">
        <v>1</v>
      </c>
      <c r="R359" s="9">
        <v>0</v>
      </c>
      <c r="S359" s="8">
        <v>798</v>
      </c>
      <c r="T359" s="9">
        <v>3</v>
      </c>
      <c r="U359" s="9">
        <f t="shared" si="73"/>
        <v>794</v>
      </c>
      <c r="V359" s="9">
        <f t="shared" si="74"/>
        <v>15</v>
      </c>
      <c r="W359" s="7">
        <v>7.0203000000000007</v>
      </c>
      <c r="X359" s="7">
        <f>BM359-W359-6</f>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78"/>
        <v>3.1827515400410675</v>
      </c>
      <c r="G360" s="7">
        <f t="shared" si="68"/>
        <v>10.629999999999999</v>
      </c>
      <c r="H360" s="15">
        <f t="shared" si="69"/>
        <v>20.37</v>
      </c>
      <c r="I360" s="11">
        <f t="shared" si="70"/>
        <v>7.9865593759938999E-2</v>
      </c>
      <c r="J360" s="32">
        <f t="shared" si="71"/>
        <v>2.5093254297477611E-2</v>
      </c>
      <c r="K360" s="32">
        <f t="shared" si="72"/>
        <v>39.851347622955409</v>
      </c>
      <c r="L360" s="8">
        <v>0</v>
      </c>
      <c r="M360" s="9">
        <v>1</v>
      </c>
      <c r="N360" s="8">
        <v>0</v>
      </c>
      <c r="O360" s="9">
        <v>0</v>
      </c>
      <c r="P360" s="9">
        <v>0</v>
      </c>
      <c r="Q360" s="9">
        <v>1</v>
      </c>
      <c r="R360" s="9">
        <v>0</v>
      </c>
      <c r="S360" s="8">
        <v>1582</v>
      </c>
      <c r="T360" s="9">
        <v>3</v>
      </c>
      <c r="U360" s="9">
        <f t="shared" si="73"/>
        <v>1578</v>
      </c>
      <c r="V360" s="9">
        <f t="shared" si="74"/>
        <v>15</v>
      </c>
      <c r="W360" s="7">
        <v>7.0203000000000007</v>
      </c>
      <c r="X360" s="7">
        <f>BM360-W360-6</f>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78"/>
        <v>7.3489278752436658</v>
      </c>
      <c r="G361" s="54">
        <f t="shared" si="68"/>
        <v>32.57</v>
      </c>
      <c r="H361" s="55">
        <f t="shared" si="69"/>
        <v>42.830000000000005</v>
      </c>
      <c r="I361" s="56">
        <f t="shared" si="70"/>
        <v>0.15714440548743447</v>
      </c>
      <c r="J361" s="57">
        <f t="shared" si="71"/>
        <v>2.1383310348820659E-2</v>
      </c>
      <c r="K361" s="57">
        <f t="shared" si="72"/>
        <v>46.765443875959662</v>
      </c>
      <c r="L361" s="58">
        <v>0</v>
      </c>
      <c r="M361" s="59">
        <v>1</v>
      </c>
      <c r="N361" s="58">
        <v>0</v>
      </c>
      <c r="O361" s="59">
        <v>0</v>
      </c>
      <c r="P361" s="59">
        <v>0</v>
      </c>
      <c r="Q361" s="59">
        <v>1</v>
      </c>
      <c r="R361" s="59">
        <v>0</v>
      </c>
      <c r="S361" s="58">
        <v>2137</v>
      </c>
      <c r="T361" s="59">
        <v>3</v>
      </c>
      <c r="U361" s="59">
        <f t="shared" si="73"/>
        <v>2133</v>
      </c>
      <c r="V361" s="59">
        <f t="shared" si="74"/>
        <v>15</v>
      </c>
      <c r="W361" s="54">
        <v>7.0203000000000007</v>
      </c>
      <c r="X361" s="54">
        <f>BM361-W361-6</f>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78"/>
        <v>14.4</v>
      </c>
      <c r="G362" s="7">
        <f t="shared" si="68"/>
        <v>6.7</v>
      </c>
      <c r="H362" s="15">
        <f t="shared" si="69"/>
        <v>7.7</v>
      </c>
      <c r="I362" s="11">
        <f t="shared" si="70"/>
        <v>0.13314306921085112</v>
      </c>
      <c r="J362" s="32">
        <f t="shared" si="71"/>
        <v>9.2460464729757722E-3</v>
      </c>
      <c r="K362" s="32">
        <f t="shared" si="72"/>
        <v>108.15433417112789</v>
      </c>
      <c r="L362" s="8">
        <v>1</v>
      </c>
      <c r="M362" s="9">
        <v>0</v>
      </c>
      <c r="N362" s="8">
        <v>0</v>
      </c>
      <c r="O362" s="9">
        <v>0</v>
      </c>
      <c r="P362" s="9">
        <v>1</v>
      </c>
      <c r="Q362" s="9">
        <v>0</v>
      </c>
      <c r="R362" s="9">
        <v>0</v>
      </c>
      <c r="S362" s="8">
        <v>11501</v>
      </c>
      <c r="T362" s="9">
        <v>10</v>
      </c>
      <c r="U362" s="9">
        <f t="shared" si="73"/>
        <v>11490</v>
      </c>
      <c r="V362" s="9">
        <f t="shared" si="74"/>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79">1-(SUM(AK362:AM362))</f>
        <v>0.10799999999999998</v>
      </c>
      <c r="AO362" s="41">
        <v>0.57999999999999996</v>
      </c>
      <c r="AP362" s="17">
        <v>0.42</v>
      </c>
      <c r="AQ362">
        <v>1</v>
      </c>
      <c r="AR362" s="39">
        <v>0</v>
      </c>
      <c r="AS362" t="s">
        <v>98</v>
      </c>
      <c r="AT362" s="39" t="s">
        <v>98</v>
      </c>
      <c r="AU362">
        <v>0</v>
      </c>
      <c r="AV362" s="17">
        <v>1</v>
      </c>
      <c r="AW362">
        <f t="shared" ref="AW362:AW397" si="80">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2.583063914096329</v>
      </c>
      <c r="E363" s="13">
        <v>0.36120797152850831</v>
      </c>
      <c r="F363" s="7">
        <v>7.1511819165166477</v>
      </c>
      <c r="G363" s="7">
        <f t="shared" si="68"/>
        <v>2.2218559425678208</v>
      </c>
      <c r="H363" s="15">
        <f t="shared" si="69"/>
        <v>2.9442718856248371</v>
      </c>
      <c r="I363" s="11">
        <f t="shared" si="70"/>
        <v>6.6586352881532113E-2</v>
      </c>
      <c r="J363" s="32">
        <f t="shared" si="71"/>
        <v>9.3112374512165173E-3</v>
      </c>
      <c r="K363" s="32">
        <f t="shared" si="72"/>
        <v>107.39711077493246</v>
      </c>
      <c r="L363" s="8">
        <v>1</v>
      </c>
      <c r="M363" s="9">
        <v>0</v>
      </c>
      <c r="N363" s="8">
        <v>0</v>
      </c>
      <c r="O363" s="9">
        <v>0</v>
      </c>
      <c r="P363" s="9">
        <v>1</v>
      </c>
      <c r="Q363" s="9">
        <v>0</v>
      </c>
      <c r="R363" s="9">
        <v>0</v>
      </c>
      <c r="S363" s="8">
        <v>11501</v>
      </c>
      <c r="T363" s="9">
        <v>17</v>
      </c>
      <c r="U363" s="9">
        <f t="shared" si="73"/>
        <v>11483</v>
      </c>
      <c r="V363" s="9">
        <f t="shared" si="74"/>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79"/>
        <v>0.10799999999999998</v>
      </c>
      <c r="AO363" s="41">
        <v>0.57999999999999996</v>
      </c>
      <c r="AP363" s="17">
        <v>0.42</v>
      </c>
      <c r="AQ363">
        <v>1</v>
      </c>
      <c r="AR363" s="39">
        <v>0</v>
      </c>
      <c r="AS363" t="s">
        <v>98</v>
      </c>
      <c r="AT363" s="39" t="s">
        <v>98</v>
      </c>
      <c r="AU363">
        <v>0</v>
      </c>
      <c r="AV363" s="17">
        <v>1</v>
      </c>
      <c r="AW363">
        <f t="shared" si="80"/>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3.0429287122971438</v>
      </c>
      <c r="E364" s="13">
        <v>0.20268081965440041</v>
      </c>
      <c r="F364" s="7">
        <v>15.013402439785709</v>
      </c>
      <c r="G364" s="7">
        <f t="shared" si="68"/>
        <v>2.8402478926427435</v>
      </c>
      <c r="H364" s="15">
        <f t="shared" si="69"/>
        <v>3.2456095319515441</v>
      </c>
      <c r="I364" s="11">
        <f t="shared" si="70"/>
        <v>0.13874914285473711</v>
      </c>
      <c r="J364" s="32">
        <f t="shared" si="71"/>
        <v>9.2416854481333372E-3</v>
      </c>
      <c r="K364" s="32">
        <f t="shared" si="72"/>
        <v>108.20537072076857</v>
      </c>
      <c r="L364" s="8">
        <v>1</v>
      </c>
      <c r="M364" s="9">
        <v>0</v>
      </c>
      <c r="N364" s="8">
        <v>0</v>
      </c>
      <c r="O364" s="9">
        <v>0</v>
      </c>
      <c r="P364" s="9">
        <v>1</v>
      </c>
      <c r="Q364" s="9">
        <v>0</v>
      </c>
      <c r="R364" s="9">
        <v>0</v>
      </c>
      <c r="S364" s="8">
        <v>11501</v>
      </c>
      <c r="T364" s="9">
        <v>17</v>
      </c>
      <c r="U364" s="9">
        <f t="shared" si="73"/>
        <v>11483</v>
      </c>
      <c r="V364" s="9">
        <f t="shared" si="74"/>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79"/>
        <v>0.10799999999999998</v>
      </c>
      <c r="AO364" s="41">
        <v>0.57999999999999996</v>
      </c>
      <c r="AP364" s="17">
        <v>0.42</v>
      </c>
      <c r="AQ364">
        <v>1</v>
      </c>
      <c r="AR364" s="39">
        <v>0</v>
      </c>
      <c r="AS364" t="s">
        <v>98</v>
      </c>
      <c r="AT364" s="39" t="s">
        <v>98</v>
      </c>
      <c r="AU364">
        <v>0</v>
      </c>
      <c r="AV364" s="17">
        <v>1</v>
      </c>
      <c r="AW364">
        <f t="shared" si="80"/>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4.3716468098850436</v>
      </c>
      <c r="E365" s="13">
        <v>0.13607776637533911</v>
      </c>
      <c r="F365" s="7">
        <v>32.126091765989649</v>
      </c>
      <c r="G365" s="7">
        <f t="shared" si="68"/>
        <v>4.2355690435097042</v>
      </c>
      <c r="H365" s="15">
        <f t="shared" si="69"/>
        <v>4.507724576260383</v>
      </c>
      <c r="I365" s="11">
        <f t="shared" si="70"/>
        <v>0.28717126440214968</v>
      </c>
      <c r="J365" s="32">
        <f t="shared" si="71"/>
        <v>8.9388795404663612E-3</v>
      </c>
      <c r="K365" s="32">
        <f t="shared" si="72"/>
        <v>111.87084415591396</v>
      </c>
      <c r="L365" s="8">
        <v>1</v>
      </c>
      <c r="M365" s="9">
        <v>0</v>
      </c>
      <c r="N365" s="8">
        <v>0</v>
      </c>
      <c r="O365" s="9">
        <v>0</v>
      </c>
      <c r="P365" s="9">
        <v>1</v>
      </c>
      <c r="Q365" s="9">
        <v>0</v>
      </c>
      <c r="R365" s="9">
        <v>0</v>
      </c>
      <c r="S365" s="8">
        <v>11501</v>
      </c>
      <c r="T365" s="9">
        <v>17</v>
      </c>
      <c r="U365" s="9">
        <f t="shared" si="73"/>
        <v>11483</v>
      </c>
      <c r="V365" s="9">
        <f t="shared" si="74"/>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79"/>
        <v>0.10799999999999998</v>
      </c>
      <c r="AO365" s="41">
        <v>0.57999999999999996</v>
      </c>
      <c r="AP365" s="17">
        <v>0.42</v>
      </c>
      <c r="AQ365">
        <v>1</v>
      </c>
      <c r="AR365" s="39">
        <v>0</v>
      </c>
      <c r="AS365" t="s">
        <v>98</v>
      </c>
      <c r="AT365" s="39" t="s">
        <v>98</v>
      </c>
      <c r="AU365">
        <v>0</v>
      </c>
      <c r="AV365" s="17">
        <v>1</v>
      </c>
      <c r="AW365">
        <f t="shared" si="80"/>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4.8335981225961611</v>
      </c>
      <c r="E366" s="13">
        <v>0.14874233558824651</v>
      </c>
      <c r="F366" s="7">
        <v>32.496451689293679</v>
      </c>
      <c r="G366" s="7">
        <f t="shared" si="68"/>
        <v>4.6848557870079146</v>
      </c>
      <c r="H366" s="15">
        <f t="shared" si="69"/>
        <v>4.9823404581844075</v>
      </c>
      <c r="I366" s="11">
        <f t="shared" si="70"/>
        <v>0.29020450902798794</v>
      </c>
      <c r="J366" s="32">
        <f t="shared" si="71"/>
        <v>8.9303445127702687E-3</v>
      </c>
      <c r="K366" s="32">
        <f t="shared" si="72"/>
        <v>111.97776284778419</v>
      </c>
      <c r="L366" s="8">
        <v>1</v>
      </c>
      <c r="M366" s="9">
        <v>0</v>
      </c>
      <c r="N366" s="8">
        <v>0</v>
      </c>
      <c r="O366" s="9">
        <v>0</v>
      </c>
      <c r="P366" s="9">
        <v>1</v>
      </c>
      <c r="Q366" s="9">
        <v>0</v>
      </c>
      <c r="R366" s="9">
        <v>0</v>
      </c>
      <c r="S366" s="8">
        <v>11501</v>
      </c>
      <c r="T366" s="9">
        <v>17</v>
      </c>
      <c r="U366" s="9">
        <f t="shared" si="73"/>
        <v>11483</v>
      </c>
      <c r="V366" s="9">
        <f t="shared" si="74"/>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79"/>
        <v>0.10799999999999998</v>
      </c>
      <c r="AO366" s="41">
        <v>0.57999999999999996</v>
      </c>
      <c r="AP366" s="17">
        <v>0.42</v>
      </c>
      <c r="AQ366">
        <v>1</v>
      </c>
      <c r="AR366" s="39">
        <v>0</v>
      </c>
      <c r="AS366" t="s">
        <v>98</v>
      </c>
      <c r="AT366" s="39" t="s">
        <v>98</v>
      </c>
      <c r="AU366">
        <v>0</v>
      </c>
      <c r="AV366" s="17">
        <v>1</v>
      </c>
      <c r="AW366">
        <f t="shared" si="80"/>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5.3341779764853881</v>
      </c>
      <c r="E367" s="13">
        <v>0.1090415921081629</v>
      </c>
      <c r="F367" s="7">
        <v>48.918746263299177</v>
      </c>
      <c r="G367" s="7">
        <f t="shared" si="68"/>
        <v>5.2251363843772252</v>
      </c>
      <c r="H367" s="15">
        <f t="shared" si="69"/>
        <v>5.4432195685935509</v>
      </c>
      <c r="I367" s="11">
        <f t="shared" si="70"/>
        <v>0.41528140765559662</v>
      </c>
      <c r="J367" s="32">
        <f t="shared" si="71"/>
        <v>8.4892079085673033E-3</v>
      </c>
      <c r="K367" s="32">
        <f t="shared" si="72"/>
        <v>117.79662022304821</v>
      </c>
      <c r="L367" s="8">
        <v>1</v>
      </c>
      <c r="M367" s="9">
        <v>0</v>
      </c>
      <c r="N367" s="8">
        <v>0</v>
      </c>
      <c r="O367" s="9">
        <v>0</v>
      </c>
      <c r="P367" s="9">
        <v>1</v>
      </c>
      <c r="Q367" s="9">
        <v>0</v>
      </c>
      <c r="R367" s="9">
        <v>0</v>
      </c>
      <c r="S367" s="8">
        <v>11501</v>
      </c>
      <c r="T367" s="9">
        <v>17</v>
      </c>
      <c r="U367" s="9">
        <f t="shared" si="73"/>
        <v>11483</v>
      </c>
      <c r="V367" s="9">
        <f t="shared" si="74"/>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79"/>
        <v>0.10799999999999998</v>
      </c>
      <c r="AO367" s="41">
        <v>0.57999999999999996</v>
      </c>
      <c r="AP367" s="17">
        <v>0.42</v>
      </c>
      <c r="AQ367">
        <v>1</v>
      </c>
      <c r="AR367" s="39">
        <v>0</v>
      </c>
      <c r="AS367" t="s">
        <v>98</v>
      </c>
      <c r="AT367" s="39" t="s">
        <v>98</v>
      </c>
      <c r="AU367">
        <v>0</v>
      </c>
      <c r="AV367" s="17">
        <v>1</v>
      </c>
      <c r="AW367">
        <f t="shared" si="80"/>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5.5439204567226286</v>
      </c>
      <c r="E368" s="13">
        <v>8.3464719888804259E-2</v>
      </c>
      <c r="F368" s="7">
        <v>66.422321480363294</v>
      </c>
      <c r="G368" s="7">
        <f t="shared" si="68"/>
        <v>5.4604557368338247</v>
      </c>
      <c r="H368" s="15">
        <f t="shared" si="69"/>
        <v>5.6273851766114324</v>
      </c>
      <c r="I368" s="11">
        <f t="shared" si="70"/>
        <v>0.52684736414734068</v>
      </c>
      <c r="J368" s="32">
        <f t="shared" si="71"/>
        <v>7.9317818529286831E-3</v>
      </c>
      <c r="K368" s="32">
        <f t="shared" si="72"/>
        <v>126.07507600965678</v>
      </c>
      <c r="L368" s="8">
        <v>1</v>
      </c>
      <c r="M368" s="9">
        <v>0</v>
      </c>
      <c r="N368" s="8">
        <v>0</v>
      </c>
      <c r="O368" s="9">
        <v>0</v>
      </c>
      <c r="P368" s="9">
        <v>1</v>
      </c>
      <c r="Q368" s="9">
        <v>0</v>
      </c>
      <c r="R368" s="9">
        <v>0</v>
      </c>
      <c r="S368" s="8">
        <v>11501</v>
      </c>
      <c r="T368" s="9">
        <v>17</v>
      </c>
      <c r="U368" s="9">
        <f t="shared" si="73"/>
        <v>11483</v>
      </c>
      <c r="V368" s="9">
        <f t="shared" si="74"/>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79"/>
        <v>0.10799999999999998</v>
      </c>
      <c r="AO368" s="41">
        <v>0.57999999999999996</v>
      </c>
      <c r="AP368" s="17">
        <v>0.42</v>
      </c>
      <c r="AQ368">
        <v>1</v>
      </c>
      <c r="AR368" s="39">
        <v>0</v>
      </c>
      <c r="AS368" t="s">
        <v>98</v>
      </c>
      <c r="AT368" s="39" t="s">
        <v>98</v>
      </c>
      <c r="AU368">
        <v>0</v>
      </c>
      <c r="AV368" s="17">
        <v>1</v>
      </c>
      <c r="AW368">
        <f t="shared" si="80"/>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68"/>
        <v>15.600000000000001</v>
      </c>
      <c r="H369" s="15">
        <f t="shared" si="69"/>
        <v>17.600000000000001</v>
      </c>
      <c r="I369" s="11">
        <f t="shared" si="70"/>
        <v>0.34745373685855596</v>
      </c>
      <c r="J369" s="32">
        <f t="shared" si="71"/>
        <v>2.0930948003527464E-2</v>
      </c>
      <c r="K369" s="32">
        <f t="shared" si="72"/>
        <v>47.776144674931651</v>
      </c>
      <c r="L369" s="8">
        <v>1</v>
      </c>
      <c r="M369" s="9">
        <v>0</v>
      </c>
      <c r="N369" s="8">
        <v>0</v>
      </c>
      <c r="O369" s="9">
        <v>0</v>
      </c>
      <c r="P369" s="9">
        <v>1</v>
      </c>
      <c r="Q369" s="9">
        <v>0</v>
      </c>
      <c r="R369" s="9">
        <v>0</v>
      </c>
      <c r="S369" s="8">
        <v>2018</v>
      </c>
      <c r="T369" s="9">
        <v>10</v>
      </c>
      <c r="U369" s="9">
        <f t="shared" si="73"/>
        <v>2007</v>
      </c>
      <c r="V369" s="9">
        <f t="shared" si="74"/>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79"/>
        <v>0.127</v>
      </c>
      <c r="AO369" s="41">
        <v>0.16</v>
      </c>
      <c r="AP369" s="17">
        <v>0.84</v>
      </c>
      <c r="AQ369">
        <v>0</v>
      </c>
      <c r="AR369" s="39">
        <v>1</v>
      </c>
      <c r="AS369" t="s">
        <v>98</v>
      </c>
      <c r="AT369" s="39" t="s">
        <v>98</v>
      </c>
      <c r="AU369">
        <v>0</v>
      </c>
      <c r="AV369" s="17">
        <v>1</v>
      </c>
      <c r="AW369">
        <f t="shared" si="80"/>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6.0597265765063746</v>
      </c>
      <c r="E370" s="13">
        <v>2.0548084135537752</v>
      </c>
      <c r="F370" s="7">
        <v>2.9490469946179201</v>
      </c>
      <c r="G370" s="7">
        <f t="shared" si="68"/>
        <v>4.0049181629525989</v>
      </c>
      <c r="H370" s="15">
        <f t="shared" si="69"/>
        <v>8.1145349900601502</v>
      </c>
      <c r="I370" s="11">
        <f t="shared" si="70"/>
        <v>6.5799787492262091E-2</v>
      </c>
      <c r="J370" s="32">
        <f t="shared" si="71"/>
        <v>2.2312220731764611E-2</v>
      </c>
      <c r="K370" s="32">
        <f t="shared" si="72"/>
        <v>44.818488129079782</v>
      </c>
      <c r="L370" s="8">
        <v>1</v>
      </c>
      <c r="M370" s="9">
        <v>0</v>
      </c>
      <c r="N370" s="8">
        <v>0</v>
      </c>
      <c r="O370" s="9">
        <v>0</v>
      </c>
      <c r="P370" s="9">
        <v>1</v>
      </c>
      <c r="Q370" s="9">
        <v>0</v>
      </c>
      <c r="R370" s="9">
        <v>0</v>
      </c>
      <c r="S370" s="8">
        <v>2018</v>
      </c>
      <c r="T370" s="9">
        <v>17</v>
      </c>
      <c r="U370" s="9">
        <f t="shared" si="73"/>
        <v>2000</v>
      </c>
      <c r="V370" s="9">
        <f t="shared" si="74"/>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79"/>
        <v>0.127</v>
      </c>
      <c r="AO370" s="41">
        <v>0.16</v>
      </c>
      <c r="AP370" s="17">
        <v>0.84</v>
      </c>
      <c r="AQ370">
        <v>0</v>
      </c>
      <c r="AR370" s="39">
        <v>1</v>
      </c>
      <c r="AS370" t="s">
        <v>98</v>
      </c>
      <c r="AT370" s="39" t="s">
        <v>98</v>
      </c>
      <c r="AU370">
        <v>0</v>
      </c>
      <c r="AV370" s="17">
        <v>1</v>
      </c>
      <c r="AW370">
        <f t="shared" si="80"/>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8.7618499403883998</v>
      </c>
      <c r="E371" s="13">
        <v>0.97207986412502412</v>
      </c>
      <c r="F371" s="7">
        <v>9.0135083173181485</v>
      </c>
      <c r="G371" s="7">
        <f t="shared" si="68"/>
        <v>7.7897700762633759</v>
      </c>
      <c r="H371" s="15">
        <f t="shared" si="69"/>
        <v>9.7339298045134246</v>
      </c>
      <c r="I371" s="11">
        <f t="shared" si="70"/>
        <v>0.1975752017495237</v>
      </c>
      <c r="J371" s="32">
        <f t="shared" si="71"/>
        <v>2.1919900087062839E-2</v>
      </c>
      <c r="K371" s="32">
        <f t="shared" si="72"/>
        <v>45.620645898390826</v>
      </c>
      <c r="L371" s="8">
        <v>1</v>
      </c>
      <c r="M371" s="9">
        <v>0</v>
      </c>
      <c r="N371" s="8">
        <v>0</v>
      </c>
      <c r="O371" s="9">
        <v>0</v>
      </c>
      <c r="P371" s="9">
        <v>1</v>
      </c>
      <c r="Q371" s="9">
        <v>0</v>
      </c>
      <c r="R371" s="9">
        <v>0</v>
      </c>
      <c r="S371" s="8">
        <v>2018</v>
      </c>
      <c r="T371" s="9">
        <v>17</v>
      </c>
      <c r="U371" s="9">
        <f t="shared" si="73"/>
        <v>2000</v>
      </c>
      <c r="V371" s="9">
        <f t="shared" si="74"/>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79"/>
        <v>0.127</v>
      </c>
      <c r="AO371" s="41">
        <v>0.16</v>
      </c>
      <c r="AP371" s="17">
        <v>0.84</v>
      </c>
      <c r="AQ371">
        <v>0</v>
      </c>
      <c r="AR371" s="39">
        <v>1</v>
      </c>
      <c r="AS371" t="s">
        <v>98</v>
      </c>
      <c r="AT371" s="39" t="s">
        <v>98</v>
      </c>
      <c r="AU371">
        <v>0</v>
      </c>
      <c r="AV371" s="17">
        <v>1</v>
      </c>
      <c r="AW371">
        <f t="shared" si="80"/>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9.6177221007530243</v>
      </c>
      <c r="E372" s="13">
        <v>0.52511483641079304</v>
      </c>
      <c r="F372" s="7">
        <v>18.3154644162999</v>
      </c>
      <c r="G372" s="7">
        <f t="shared" si="68"/>
        <v>9.0926072643422309</v>
      </c>
      <c r="H372" s="15">
        <f t="shared" si="69"/>
        <v>10.142836937163818</v>
      </c>
      <c r="I372" s="11">
        <f t="shared" si="70"/>
        <v>0.37899376785595379</v>
      </c>
      <c r="J372" s="32">
        <f t="shared" si="71"/>
        <v>2.0692555713666055E-2</v>
      </c>
      <c r="K372" s="32">
        <f t="shared" si="72"/>
        <v>48.326558296497254</v>
      </c>
      <c r="L372" s="8">
        <v>1</v>
      </c>
      <c r="M372" s="9">
        <v>0</v>
      </c>
      <c r="N372" s="8">
        <v>0</v>
      </c>
      <c r="O372" s="9">
        <v>0</v>
      </c>
      <c r="P372" s="9">
        <v>1</v>
      </c>
      <c r="Q372" s="9">
        <v>0</v>
      </c>
      <c r="R372" s="9">
        <v>0</v>
      </c>
      <c r="S372" s="8">
        <v>2018</v>
      </c>
      <c r="T372" s="9">
        <v>17</v>
      </c>
      <c r="U372" s="9">
        <f t="shared" si="73"/>
        <v>2000</v>
      </c>
      <c r="V372" s="9">
        <f t="shared" si="74"/>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79"/>
        <v>0.127</v>
      </c>
      <c r="AO372" s="41">
        <v>0.16</v>
      </c>
      <c r="AP372" s="17">
        <v>0.84</v>
      </c>
      <c r="AQ372">
        <v>0</v>
      </c>
      <c r="AR372" s="39">
        <v>1</v>
      </c>
      <c r="AS372" t="s">
        <v>98</v>
      </c>
      <c r="AT372" s="39" t="s">
        <v>98</v>
      </c>
      <c r="AU372">
        <v>0</v>
      </c>
      <c r="AV372" s="17">
        <v>1</v>
      </c>
      <c r="AW372">
        <f t="shared" si="80"/>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9.0974848235702446</v>
      </c>
      <c r="E373" s="13">
        <v>0.3837407134138946</v>
      </c>
      <c r="F373" s="7">
        <v>23.707374551518829</v>
      </c>
      <c r="G373" s="7">
        <f t="shared" si="68"/>
        <v>8.71374411015635</v>
      </c>
      <c r="H373" s="15">
        <f t="shared" si="69"/>
        <v>9.4812255369841392</v>
      </c>
      <c r="I373" s="11">
        <f t="shared" si="70"/>
        <v>0.4683715869769266</v>
      </c>
      <c r="J373" s="32">
        <f t="shared" si="71"/>
        <v>1.9756366777734149E-2</v>
      </c>
      <c r="K373" s="32">
        <f t="shared" si="72"/>
        <v>50.616594197219577</v>
      </c>
      <c r="L373" s="8">
        <v>1</v>
      </c>
      <c r="M373" s="9">
        <v>0</v>
      </c>
      <c r="N373" s="8">
        <v>0</v>
      </c>
      <c r="O373" s="9">
        <v>0</v>
      </c>
      <c r="P373" s="9">
        <v>1</v>
      </c>
      <c r="Q373" s="9">
        <v>0</v>
      </c>
      <c r="R373" s="9">
        <v>0</v>
      </c>
      <c r="S373" s="8">
        <v>2018</v>
      </c>
      <c r="T373" s="9">
        <v>17</v>
      </c>
      <c r="U373" s="9">
        <f t="shared" si="73"/>
        <v>2000</v>
      </c>
      <c r="V373" s="9">
        <f t="shared" si="74"/>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79"/>
        <v>0.127</v>
      </c>
      <c r="AO373" s="41">
        <v>0.16</v>
      </c>
      <c r="AP373" s="17">
        <v>0.84</v>
      </c>
      <c r="AQ373">
        <v>0</v>
      </c>
      <c r="AR373" s="39">
        <v>1</v>
      </c>
      <c r="AS373" t="s">
        <v>98</v>
      </c>
      <c r="AT373" s="39" t="s">
        <v>98</v>
      </c>
      <c r="AU373">
        <v>0</v>
      </c>
      <c r="AV373" s="17">
        <v>1</v>
      </c>
      <c r="AW373">
        <f t="shared" si="80"/>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8.8880591197594292</v>
      </c>
      <c r="E374" s="13">
        <v>0.25972951910776171</v>
      </c>
      <c r="F374" s="7">
        <v>34.220442675488798</v>
      </c>
      <c r="G374" s="7">
        <f t="shared" si="68"/>
        <v>8.6283296006516679</v>
      </c>
      <c r="H374" s="15">
        <f t="shared" si="69"/>
        <v>9.1477886388671905</v>
      </c>
      <c r="I374" s="11">
        <f t="shared" si="70"/>
        <v>0.60769386558132488</v>
      </c>
      <c r="J374" s="32">
        <f t="shared" si="71"/>
        <v>1.7758211702404419E-2</v>
      </c>
      <c r="K374" s="32">
        <f t="shared" si="72"/>
        <v>56.311976496180776</v>
      </c>
      <c r="L374" s="8">
        <v>1</v>
      </c>
      <c r="M374" s="9">
        <v>0</v>
      </c>
      <c r="N374" s="8">
        <v>0</v>
      </c>
      <c r="O374" s="9">
        <v>0</v>
      </c>
      <c r="P374" s="9">
        <v>1</v>
      </c>
      <c r="Q374" s="9">
        <v>0</v>
      </c>
      <c r="R374" s="9">
        <v>0</v>
      </c>
      <c r="S374" s="8">
        <v>2018</v>
      </c>
      <c r="T374" s="9">
        <v>17</v>
      </c>
      <c r="U374" s="9">
        <f t="shared" si="73"/>
        <v>2000</v>
      </c>
      <c r="V374" s="9">
        <f t="shared" si="74"/>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79"/>
        <v>0.127</v>
      </c>
      <c r="AO374" s="41">
        <v>0.16</v>
      </c>
      <c r="AP374" s="17">
        <v>0.84</v>
      </c>
      <c r="AQ374">
        <v>0</v>
      </c>
      <c r="AR374" s="39">
        <v>1</v>
      </c>
      <c r="AS374" t="s">
        <v>98</v>
      </c>
      <c r="AT374" s="39" t="s">
        <v>98</v>
      </c>
      <c r="AU374">
        <v>0</v>
      </c>
      <c r="AV374" s="17">
        <v>1</v>
      </c>
      <c r="AW374">
        <f t="shared" si="80"/>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8.8940384571696072</v>
      </c>
      <c r="E375" s="13">
        <v>0.1915186785349299</v>
      </c>
      <c r="F375" s="7">
        <v>46.439535429164302</v>
      </c>
      <c r="G375" s="7">
        <f t="shared" si="68"/>
        <v>8.7025197786346773</v>
      </c>
      <c r="H375" s="15">
        <f t="shared" si="69"/>
        <v>9.085557135704537</v>
      </c>
      <c r="I375" s="11">
        <f t="shared" si="70"/>
        <v>0.72030621013203022</v>
      </c>
      <c r="J375" s="32">
        <f t="shared" si="71"/>
        <v>1.5510624804391851E-2</v>
      </c>
      <c r="K375" s="32">
        <f t="shared" si="72"/>
        <v>64.471935374057196</v>
      </c>
      <c r="L375" s="8">
        <v>1</v>
      </c>
      <c r="M375" s="9">
        <v>0</v>
      </c>
      <c r="N375" s="8">
        <v>0</v>
      </c>
      <c r="O375" s="9">
        <v>0</v>
      </c>
      <c r="P375" s="9">
        <v>1</v>
      </c>
      <c r="Q375" s="9">
        <v>0</v>
      </c>
      <c r="R375" s="9">
        <v>0</v>
      </c>
      <c r="S375" s="8">
        <v>2018</v>
      </c>
      <c r="T375" s="9">
        <v>17</v>
      </c>
      <c r="U375" s="9">
        <f t="shared" si="73"/>
        <v>2000</v>
      </c>
      <c r="V375" s="9">
        <f t="shared" si="74"/>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79"/>
        <v>0.127</v>
      </c>
      <c r="AO375" s="41">
        <v>0.16</v>
      </c>
      <c r="AP375" s="17">
        <v>0.84</v>
      </c>
      <c r="AQ375">
        <v>0</v>
      </c>
      <c r="AR375" s="39">
        <v>1</v>
      </c>
      <c r="AS375" t="s">
        <v>98</v>
      </c>
      <c r="AT375" s="39" t="s">
        <v>98</v>
      </c>
      <c r="AU375">
        <v>0</v>
      </c>
      <c r="AV375" s="17">
        <v>1</v>
      </c>
      <c r="AW375">
        <f t="shared" si="80"/>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68"/>
        <v>5.9</v>
      </c>
      <c r="H376" s="15">
        <f t="shared" si="69"/>
        <v>6.9</v>
      </c>
      <c r="I376" s="11">
        <f t="shared" si="70"/>
        <v>0.1185752579115172</v>
      </c>
      <c r="J376" s="32">
        <f t="shared" si="71"/>
        <v>9.2636920243372809E-3</v>
      </c>
      <c r="K376" s="32">
        <f t="shared" si="72"/>
        <v>107.94832096887843</v>
      </c>
      <c r="L376" s="8">
        <v>1</v>
      </c>
      <c r="M376" s="9">
        <v>0</v>
      </c>
      <c r="N376" s="8">
        <v>0</v>
      </c>
      <c r="O376" s="9">
        <v>0</v>
      </c>
      <c r="P376" s="9">
        <v>1</v>
      </c>
      <c r="Q376" s="9">
        <v>0</v>
      </c>
      <c r="R376" s="9">
        <v>0</v>
      </c>
      <c r="S376" s="8">
        <v>11501</v>
      </c>
      <c r="T376" s="9">
        <v>11</v>
      </c>
      <c r="U376" s="9">
        <f t="shared" si="73"/>
        <v>11489</v>
      </c>
      <c r="V376" s="9">
        <f t="shared" si="74"/>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79"/>
        <v>0.10799999999999998</v>
      </c>
      <c r="AO376" s="41">
        <v>0.57999999999999996</v>
      </c>
      <c r="AP376" s="17">
        <v>0.42</v>
      </c>
      <c r="AQ376">
        <v>1</v>
      </c>
      <c r="AR376" s="39">
        <v>0</v>
      </c>
      <c r="AS376" t="s">
        <v>98</v>
      </c>
      <c r="AT376" s="39" t="s">
        <v>98</v>
      </c>
      <c r="AU376">
        <v>0</v>
      </c>
      <c r="AV376" s="17">
        <v>1</v>
      </c>
      <c r="AW376">
        <f t="shared" si="80"/>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2.8167816953318159</v>
      </c>
      <c r="E377" s="13">
        <v>0.35793483618914468</v>
      </c>
      <c r="F377" s="7">
        <v>7.869537721786136</v>
      </c>
      <c r="G377" s="7">
        <f t="shared" si="68"/>
        <v>2.4588468591426711</v>
      </c>
      <c r="H377" s="15">
        <f t="shared" si="69"/>
        <v>3.1747165315209607</v>
      </c>
      <c r="I377" s="11">
        <f t="shared" si="70"/>
        <v>7.3244056036406768E-2</v>
      </c>
      <c r="J377" s="32">
        <f t="shared" si="71"/>
        <v>9.3072882583225859E-3</v>
      </c>
      <c r="K377" s="32">
        <f t="shared" si="72"/>
        <v>107.44268064393505</v>
      </c>
      <c r="L377" s="8">
        <v>1</v>
      </c>
      <c r="M377" s="9">
        <v>0</v>
      </c>
      <c r="N377" s="8">
        <v>0</v>
      </c>
      <c r="O377" s="9">
        <v>0</v>
      </c>
      <c r="P377" s="9">
        <v>1</v>
      </c>
      <c r="Q377" s="9">
        <v>0</v>
      </c>
      <c r="R377" s="9">
        <v>0</v>
      </c>
      <c r="S377" s="8">
        <v>11501</v>
      </c>
      <c r="T377" s="9">
        <v>18</v>
      </c>
      <c r="U377" s="9">
        <f t="shared" si="73"/>
        <v>11482</v>
      </c>
      <c r="V377" s="9">
        <f t="shared" si="74"/>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79"/>
        <v>0.10799999999999998</v>
      </c>
      <c r="AO377" s="41">
        <v>0.57999999999999996</v>
      </c>
      <c r="AP377" s="17">
        <v>0.42</v>
      </c>
      <c r="AQ377">
        <v>1</v>
      </c>
      <c r="AR377" s="39">
        <v>0</v>
      </c>
      <c r="AS377" t="s">
        <v>98</v>
      </c>
      <c r="AT377" s="39" t="s">
        <v>98</v>
      </c>
      <c r="AU377">
        <v>0</v>
      </c>
      <c r="AV377" s="17">
        <v>1</v>
      </c>
      <c r="AW377">
        <f t="shared" si="80"/>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3.1640378314807589</v>
      </c>
      <c r="E378" s="13">
        <v>0.20102111814396101</v>
      </c>
      <c r="F378" s="7">
        <v>15.7398280374445</v>
      </c>
      <c r="G378" s="7">
        <f t="shared" si="68"/>
        <v>2.9630167133367977</v>
      </c>
      <c r="H378" s="15">
        <f t="shared" si="69"/>
        <v>3.3650589496247201</v>
      </c>
      <c r="I378" s="11">
        <f t="shared" si="70"/>
        <v>0.14533015940718033</v>
      </c>
      <c r="J378" s="32">
        <f t="shared" si="71"/>
        <v>9.233274916437776E-3</v>
      </c>
      <c r="K378" s="32">
        <f t="shared" si="72"/>
        <v>108.30393430826197</v>
      </c>
      <c r="L378" s="8">
        <v>1</v>
      </c>
      <c r="M378" s="9">
        <v>0</v>
      </c>
      <c r="N378" s="8">
        <v>0</v>
      </c>
      <c r="O378" s="9">
        <v>0</v>
      </c>
      <c r="P378" s="9">
        <v>1</v>
      </c>
      <c r="Q378" s="9">
        <v>0</v>
      </c>
      <c r="R378" s="9">
        <v>0</v>
      </c>
      <c r="S378" s="8">
        <v>11501</v>
      </c>
      <c r="T378" s="9">
        <v>18</v>
      </c>
      <c r="U378" s="9">
        <f t="shared" si="73"/>
        <v>11482</v>
      </c>
      <c r="V378" s="9">
        <f t="shared" si="74"/>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79"/>
        <v>0.10799999999999998</v>
      </c>
      <c r="AO378" s="41">
        <v>0.57999999999999996</v>
      </c>
      <c r="AP378" s="17">
        <v>0.42</v>
      </c>
      <c r="AQ378">
        <v>1</v>
      </c>
      <c r="AR378" s="39">
        <v>0</v>
      </c>
      <c r="AS378" t="s">
        <v>98</v>
      </c>
      <c r="AT378" s="39" t="s">
        <v>98</v>
      </c>
      <c r="AU378">
        <v>0</v>
      </c>
      <c r="AV378" s="17">
        <v>1</v>
      </c>
      <c r="AW378">
        <f t="shared" si="80"/>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4.3648409248163267</v>
      </c>
      <c r="E379" s="13">
        <v>0.1361576528699496</v>
      </c>
      <c r="F379" s="7">
        <v>32.057257398417313</v>
      </c>
      <c r="G379" s="7">
        <f t="shared" si="68"/>
        <v>4.2286832719463767</v>
      </c>
      <c r="H379" s="15">
        <f t="shared" si="69"/>
        <v>4.5009985776862766</v>
      </c>
      <c r="I379" s="11">
        <f t="shared" si="70"/>
        <v>0.28661801021048527</v>
      </c>
      <c r="J379" s="32">
        <f t="shared" si="71"/>
        <v>8.9408150749862893E-3</v>
      </c>
      <c r="K379" s="32">
        <f t="shared" si="72"/>
        <v>111.84662601933231</v>
      </c>
      <c r="L379" s="8">
        <v>1</v>
      </c>
      <c r="M379" s="9">
        <v>0</v>
      </c>
      <c r="N379" s="8">
        <v>0</v>
      </c>
      <c r="O379" s="9">
        <v>0</v>
      </c>
      <c r="P379" s="9">
        <v>1</v>
      </c>
      <c r="Q379" s="9">
        <v>0</v>
      </c>
      <c r="R379" s="9">
        <v>0</v>
      </c>
      <c r="S379" s="8">
        <v>11501</v>
      </c>
      <c r="T379" s="9">
        <v>18</v>
      </c>
      <c r="U379" s="9">
        <f t="shared" si="73"/>
        <v>11482</v>
      </c>
      <c r="V379" s="9">
        <f t="shared" si="74"/>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79"/>
        <v>0.10799999999999998</v>
      </c>
      <c r="AO379" s="41">
        <v>0.57999999999999996</v>
      </c>
      <c r="AP379" s="17">
        <v>0.42</v>
      </c>
      <c r="AQ379">
        <v>1</v>
      </c>
      <c r="AR379" s="39">
        <v>0</v>
      </c>
      <c r="AS379" t="s">
        <v>98</v>
      </c>
      <c r="AT379" s="39" t="s">
        <v>98</v>
      </c>
      <c r="AU379">
        <v>0</v>
      </c>
      <c r="AV379" s="17">
        <v>1</v>
      </c>
      <c r="AW379">
        <f t="shared" si="80"/>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4.6836822714674931</v>
      </c>
      <c r="E380" s="13">
        <v>0.1511023127474993</v>
      </c>
      <c r="F380" s="7">
        <v>30.996760978067869</v>
      </c>
      <c r="G380" s="7">
        <f t="shared" si="68"/>
        <v>4.5325799587199942</v>
      </c>
      <c r="H380" s="15">
        <f t="shared" si="69"/>
        <v>4.8347845842149919</v>
      </c>
      <c r="I380" s="11">
        <f t="shared" si="70"/>
        <v>0.27787998594833546</v>
      </c>
      <c r="J380" s="32">
        <f t="shared" si="71"/>
        <v>8.9648071985635146E-3</v>
      </c>
      <c r="K380" s="32">
        <f t="shared" si="72"/>
        <v>111.54729575893568</v>
      </c>
      <c r="L380" s="8">
        <v>1</v>
      </c>
      <c r="M380" s="9">
        <v>0</v>
      </c>
      <c r="N380" s="8">
        <v>0</v>
      </c>
      <c r="O380" s="9">
        <v>0</v>
      </c>
      <c r="P380" s="9">
        <v>1</v>
      </c>
      <c r="Q380" s="9">
        <v>0</v>
      </c>
      <c r="R380" s="9">
        <v>0</v>
      </c>
      <c r="S380" s="8">
        <v>11501</v>
      </c>
      <c r="T380" s="9">
        <v>18</v>
      </c>
      <c r="U380" s="9">
        <f t="shared" si="73"/>
        <v>11482</v>
      </c>
      <c r="V380" s="9">
        <f t="shared" si="74"/>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79"/>
        <v>0.10799999999999998</v>
      </c>
      <c r="AO380" s="41">
        <v>0.57999999999999996</v>
      </c>
      <c r="AP380" s="17">
        <v>0.42</v>
      </c>
      <c r="AQ380">
        <v>1</v>
      </c>
      <c r="AR380" s="39">
        <v>0</v>
      </c>
      <c r="AS380" t="s">
        <v>98</v>
      </c>
      <c r="AT380" s="39" t="s">
        <v>98</v>
      </c>
      <c r="AU380">
        <v>0</v>
      </c>
      <c r="AV380" s="17">
        <v>1</v>
      </c>
      <c r="AW380">
        <f t="shared" si="80"/>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5.0418187757813149</v>
      </c>
      <c r="E381" s="13">
        <v>0.11305354679175721</v>
      </c>
      <c r="F381" s="7">
        <v>44.596732423337983</v>
      </c>
      <c r="G381" s="7">
        <f t="shared" si="68"/>
        <v>4.9287652289895574</v>
      </c>
      <c r="H381" s="15">
        <f t="shared" si="69"/>
        <v>5.1548723225730724</v>
      </c>
      <c r="I381" s="11">
        <f t="shared" si="70"/>
        <v>0.384242359377857</v>
      </c>
      <c r="J381" s="32">
        <f t="shared" si="71"/>
        <v>8.6159307756094386E-3</v>
      </c>
      <c r="K381" s="32">
        <f t="shared" si="72"/>
        <v>116.06407085243394</v>
      </c>
      <c r="L381" s="8">
        <v>1</v>
      </c>
      <c r="M381" s="9">
        <v>0</v>
      </c>
      <c r="N381" s="8">
        <v>0</v>
      </c>
      <c r="O381" s="9">
        <v>0</v>
      </c>
      <c r="P381" s="9">
        <v>1</v>
      </c>
      <c r="Q381" s="9">
        <v>0</v>
      </c>
      <c r="R381" s="9">
        <v>0</v>
      </c>
      <c r="S381" s="8">
        <v>11501</v>
      </c>
      <c r="T381" s="9">
        <v>18</v>
      </c>
      <c r="U381" s="9">
        <f t="shared" si="73"/>
        <v>11482</v>
      </c>
      <c r="V381" s="9">
        <f t="shared" si="74"/>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79"/>
        <v>0.10799999999999998</v>
      </c>
      <c r="AO381" s="41">
        <v>0.57999999999999996</v>
      </c>
      <c r="AP381" s="17">
        <v>0.42</v>
      </c>
      <c r="AQ381">
        <v>1</v>
      </c>
      <c r="AR381" s="39">
        <v>0</v>
      </c>
      <c r="AS381" t="s">
        <v>98</v>
      </c>
      <c r="AT381" s="39" t="s">
        <v>98</v>
      </c>
      <c r="AU381">
        <v>0</v>
      </c>
      <c r="AV381" s="17">
        <v>1</v>
      </c>
      <c r="AW381">
        <f t="shared" si="80"/>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5.1872520267390856</v>
      </c>
      <c r="E382" s="13">
        <v>8.7812153851351646E-2</v>
      </c>
      <c r="F382" s="7">
        <v>59.072142058149069</v>
      </c>
      <c r="G382" s="7">
        <f t="shared" si="68"/>
        <v>5.0994398728877339</v>
      </c>
      <c r="H382" s="15">
        <f t="shared" si="69"/>
        <v>5.2750641805904372</v>
      </c>
      <c r="I382" s="11">
        <f t="shared" si="70"/>
        <v>0.48278059039064897</v>
      </c>
      <c r="J382" s="32">
        <f t="shared" si="71"/>
        <v>8.1727286935932078E-3</v>
      </c>
      <c r="K382" s="32">
        <f t="shared" si="72"/>
        <v>122.35815447831068</v>
      </c>
      <c r="L382" s="8">
        <v>1</v>
      </c>
      <c r="M382" s="9">
        <v>0</v>
      </c>
      <c r="N382" s="8">
        <v>0</v>
      </c>
      <c r="O382" s="9">
        <v>0</v>
      </c>
      <c r="P382" s="9">
        <v>1</v>
      </c>
      <c r="Q382" s="9">
        <v>0</v>
      </c>
      <c r="R382" s="9">
        <v>0</v>
      </c>
      <c r="S382" s="8">
        <v>11501</v>
      </c>
      <c r="T382" s="9">
        <v>18</v>
      </c>
      <c r="U382" s="9">
        <f t="shared" si="73"/>
        <v>11482</v>
      </c>
      <c r="V382" s="9">
        <f t="shared" si="74"/>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79"/>
        <v>0.10799999999999998</v>
      </c>
      <c r="AO382" s="41">
        <v>0.57999999999999996</v>
      </c>
      <c r="AP382" s="17">
        <v>0.42</v>
      </c>
      <c r="AQ382">
        <v>1</v>
      </c>
      <c r="AR382" s="39">
        <v>0</v>
      </c>
      <c r="AS382" t="s">
        <v>98</v>
      </c>
      <c r="AT382" s="39" t="s">
        <v>98</v>
      </c>
      <c r="AU382">
        <v>0</v>
      </c>
      <c r="AV382" s="17">
        <v>1</v>
      </c>
      <c r="AW382">
        <f t="shared" si="80"/>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68"/>
        <v>13.2</v>
      </c>
      <c r="H383" s="15">
        <f t="shared" si="69"/>
        <v>15.2</v>
      </c>
      <c r="I383" s="11">
        <f t="shared" si="70"/>
        <v>0.30222070698132025</v>
      </c>
      <c r="J383" s="32">
        <f t="shared" si="71"/>
        <v>2.1283148378966214E-2</v>
      </c>
      <c r="K383" s="32">
        <f t="shared" si="72"/>
        <v>46.985529687340971</v>
      </c>
      <c r="L383" s="8">
        <v>1</v>
      </c>
      <c r="M383" s="9">
        <v>0</v>
      </c>
      <c r="N383" s="8">
        <v>0</v>
      </c>
      <c r="O383" s="9">
        <v>0</v>
      </c>
      <c r="P383" s="9">
        <v>1</v>
      </c>
      <c r="Q383" s="9">
        <v>0</v>
      </c>
      <c r="R383" s="9">
        <v>0</v>
      </c>
      <c r="S383" s="8">
        <v>2018</v>
      </c>
      <c r="T383" s="9">
        <v>11</v>
      </c>
      <c r="U383" s="9">
        <f t="shared" si="73"/>
        <v>2006</v>
      </c>
      <c r="V383" s="9">
        <f t="shared" si="74"/>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79"/>
        <v>0.127</v>
      </c>
      <c r="AO383" s="41">
        <v>0.16</v>
      </c>
      <c r="AP383" s="17">
        <v>0.84</v>
      </c>
      <c r="AQ383">
        <v>0</v>
      </c>
      <c r="AR383" s="39">
        <v>1</v>
      </c>
      <c r="AS383" t="s">
        <v>98</v>
      </c>
      <c r="AT383" s="39" t="s">
        <v>98</v>
      </c>
      <c r="AU383">
        <v>0</v>
      </c>
      <c r="AV383" s="17">
        <v>1</v>
      </c>
      <c r="AW383">
        <f t="shared" si="80"/>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6.0755280859349448</v>
      </c>
      <c r="E384" s="13">
        <v>1.895616287462724</v>
      </c>
      <c r="F384" s="7">
        <v>3.205041086699576</v>
      </c>
      <c r="G384" s="7">
        <f t="shared" si="68"/>
        <v>4.1799117984722205</v>
      </c>
      <c r="H384" s="15">
        <f t="shared" si="69"/>
        <v>7.971144373397669</v>
      </c>
      <c r="I384" s="11">
        <f t="shared" si="70"/>
        <v>7.1501343796530809E-2</v>
      </c>
      <c r="J384" s="32">
        <f t="shared" si="71"/>
        <v>2.2309025645022247E-2</v>
      </c>
      <c r="K384" s="32">
        <f t="shared" si="72"/>
        <v>44.824907009021587</v>
      </c>
      <c r="L384" s="8">
        <v>1</v>
      </c>
      <c r="M384" s="9">
        <v>0</v>
      </c>
      <c r="N384" s="8">
        <v>0</v>
      </c>
      <c r="O384" s="9">
        <v>0</v>
      </c>
      <c r="P384" s="9">
        <v>1</v>
      </c>
      <c r="Q384" s="9">
        <v>0</v>
      </c>
      <c r="R384" s="9">
        <v>0</v>
      </c>
      <c r="S384" s="8">
        <v>2018</v>
      </c>
      <c r="T384" s="9">
        <v>18</v>
      </c>
      <c r="U384" s="9">
        <f t="shared" si="73"/>
        <v>1999</v>
      </c>
      <c r="V384" s="9">
        <f t="shared" si="74"/>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79"/>
        <v>0.127</v>
      </c>
      <c r="AO384" s="41">
        <v>0.16</v>
      </c>
      <c r="AP384" s="17">
        <v>0.84</v>
      </c>
      <c r="AQ384">
        <v>0</v>
      </c>
      <c r="AR384" s="39">
        <v>1</v>
      </c>
      <c r="AS384" t="s">
        <v>98</v>
      </c>
      <c r="AT384" s="39" t="s">
        <v>98</v>
      </c>
      <c r="AU384">
        <v>0</v>
      </c>
      <c r="AV384" s="17">
        <v>1</v>
      </c>
      <c r="AW384">
        <f t="shared" si="80"/>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8.7618499403883998</v>
      </c>
      <c r="E385" s="13">
        <v>0.97207986412502412</v>
      </c>
      <c r="F385" s="7">
        <v>9.0135083173181485</v>
      </c>
      <c r="G385" s="7">
        <f t="shared" si="68"/>
        <v>7.7897700762633759</v>
      </c>
      <c r="H385" s="15">
        <f t="shared" si="69"/>
        <v>9.7339298045134246</v>
      </c>
      <c r="I385" s="11">
        <f t="shared" si="70"/>
        <v>0.19762268452717682</v>
      </c>
      <c r="J385" s="32">
        <f t="shared" si="71"/>
        <v>2.1925168044442087E-2</v>
      </c>
      <c r="K385" s="32">
        <f t="shared" si="72"/>
        <v>45.609684631516181</v>
      </c>
      <c r="L385" s="8">
        <v>1</v>
      </c>
      <c r="M385" s="9">
        <v>0</v>
      </c>
      <c r="N385" s="8">
        <v>0</v>
      </c>
      <c r="O385" s="9">
        <v>0</v>
      </c>
      <c r="P385" s="9">
        <v>1</v>
      </c>
      <c r="Q385" s="9">
        <v>0</v>
      </c>
      <c r="R385" s="9">
        <v>0</v>
      </c>
      <c r="S385" s="8">
        <v>2018</v>
      </c>
      <c r="T385" s="9">
        <v>18</v>
      </c>
      <c r="U385" s="9">
        <f t="shared" si="73"/>
        <v>1999</v>
      </c>
      <c r="V385" s="9">
        <f t="shared" si="74"/>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79"/>
        <v>0.127</v>
      </c>
      <c r="AO385" s="41">
        <v>0.16</v>
      </c>
      <c r="AP385" s="17">
        <v>0.84</v>
      </c>
      <c r="AQ385">
        <v>0</v>
      </c>
      <c r="AR385" s="39">
        <v>1</v>
      </c>
      <c r="AS385" t="s">
        <v>98</v>
      </c>
      <c r="AT385" s="39" t="s">
        <v>98</v>
      </c>
      <c r="AU385">
        <v>0</v>
      </c>
      <c r="AV385" s="17">
        <v>1</v>
      </c>
      <c r="AW385">
        <f t="shared" si="80"/>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9.6133453574840821</v>
      </c>
      <c r="E386" s="13">
        <v>0.43775297666726881</v>
      </c>
      <c r="F386" s="7">
        <v>21.96066245093995</v>
      </c>
      <c r="G386" s="7">
        <f t="shared" ref="G386:G449" si="81">D386-E386</f>
        <v>9.1755923808168127</v>
      </c>
      <c r="H386" s="15">
        <f t="shared" ref="H386:H449" si="82">D386+E386</f>
        <v>10.051098334151352</v>
      </c>
      <c r="I386" s="11">
        <f t="shared" ref="I386:I449" si="83">IFERROR(F386/SQRT(F386^2+U386), "X")</f>
        <v>0.44086778308154168</v>
      </c>
      <c r="J386" s="32">
        <f t="shared" ref="J386:J449" si="84">IFERROR(SQRT((1-I386^2)/U386), "X")</f>
        <v>2.0075340808431392E-2</v>
      </c>
      <c r="K386" s="32">
        <f t="shared" ref="K386:K449" si="85">IFERROR(1/J386, "X")</f>
        <v>49.812354845802297</v>
      </c>
      <c r="L386" s="8">
        <v>1</v>
      </c>
      <c r="M386" s="9">
        <v>0</v>
      </c>
      <c r="N386" s="8">
        <v>0</v>
      </c>
      <c r="O386" s="9">
        <v>0</v>
      </c>
      <c r="P386" s="9">
        <v>1</v>
      </c>
      <c r="Q386" s="9">
        <v>0</v>
      </c>
      <c r="R386" s="9">
        <v>0</v>
      </c>
      <c r="S386" s="8">
        <v>2018</v>
      </c>
      <c r="T386" s="9">
        <v>18</v>
      </c>
      <c r="U386" s="9">
        <f t="shared" ref="U386:U449" si="86">S386-T386-1</f>
        <v>1999</v>
      </c>
      <c r="V386" s="9">
        <f t="shared" ref="V386:V449" si="87">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79"/>
        <v>0.127</v>
      </c>
      <c r="AO386" s="41">
        <v>0.16</v>
      </c>
      <c r="AP386" s="17">
        <v>0.84</v>
      </c>
      <c r="AQ386">
        <v>0</v>
      </c>
      <c r="AR386" s="39">
        <v>1</v>
      </c>
      <c r="AS386" t="s">
        <v>98</v>
      </c>
      <c r="AT386" s="39" t="s">
        <v>98</v>
      </c>
      <c r="AU386">
        <v>0</v>
      </c>
      <c r="AV386" s="17">
        <v>1</v>
      </c>
      <c r="AW386">
        <f t="shared" si="80"/>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9.0942864686372804</v>
      </c>
      <c r="E387" s="13">
        <v>0.47983060550948842</v>
      </c>
      <c r="F387" s="7">
        <v>18.953118796957281</v>
      </c>
      <c r="G387" s="7">
        <f t="shared" si="81"/>
        <v>8.6144558631277928</v>
      </c>
      <c r="H387" s="15">
        <f t="shared" si="82"/>
        <v>9.574117074146768</v>
      </c>
      <c r="I387" s="11">
        <f t="shared" si="83"/>
        <v>0.39029093110689134</v>
      </c>
      <c r="J387" s="32">
        <f t="shared" si="84"/>
        <v>2.0592438389060715E-2</v>
      </c>
      <c r="K387" s="32">
        <f t="shared" si="85"/>
        <v>48.561514722376359</v>
      </c>
      <c r="L387" s="8">
        <v>1</v>
      </c>
      <c r="M387" s="9">
        <v>0</v>
      </c>
      <c r="N387" s="8">
        <v>0</v>
      </c>
      <c r="O387" s="9">
        <v>0</v>
      </c>
      <c r="P387" s="9">
        <v>1</v>
      </c>
      <c r="Q387" s="9">
        <v>0</v>
      </c>
      <c r="R387" s="9">
        <v>0</v>
      </c>
      <c r="S387" s="8">
        <v>2018</v>
      </c>
      <c r="T387" s="9">
        <v>18</v>
      </c>
      <c r="U387" s="9">
        <f t="shared" si="86"/>
        <v>1999</v>
      </c>
      <c r="V387" s="9">
        <f t="shared" si="87"/>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79"/>
        <v>0.127</v>
      </c>
      <c r="AO387" s="41">
        <v>0.16</v>
      </c>
      <c r="AP387" s="17">
        <v>0.84</v>
      </c>
      <c r="AQ387">
        <v>0</v>
      </c>
      <c r="AR387" s="39">
        <v>1</v>
      </c>
      <c r="AS387" t="s">
        <v>98</v>
      </c>
      <c r="AT387" s="39" t="s">
        <v>98</v>
      </c>
      <c r="AU387">
        <v>0</v>
      </c>
      <c r="AV387" s="17">
        <v>1</v>
      </c>
      <c r="AW387">
        <f t="shared" si="80"/>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8.8856976094426443</v>
      </c>
      <c r="E388" s="13">
        <v>0.42513178538240592</v>
      </c>
      <c r="F388" s="7">
        <v>20.9010427236109</v>
      </c>
      <c r="G388" s="7">
        <f t="shared" si="81"/>
        <v>8.4605658240602377</v>
      </c>
      <c r="H388" s="15">
        <f t="shared" si="82"/>
        <v>9.3108293948250509</v>
      </c>
      <c r="I388" s="11">
        <f t="shared" si="83"/>
        <v>0.42348922296388292</v>
      </c>
      <c r="J388" s="32">
        <f t="shared" si="84"/>
        <v>2.0261631372366296E-2</v>
      </c>
      <c r="K388" s="32">
        <f t="shared" si="85"/>
        <v>49.354367455517128</v>
      </c>
      <c r="L388" s="8">
        <v>1</v>
      </c>
      <c r="M388" s="9">
        <v>0</v>
      </c>
      <c r="N388" s="8">
        <v>0</v>
      </c>
      <c r="O388" s="9">
        <v>0</v>
      </c>
      <c r="P388" s="9">
        <v>1</v>
      </c>
      <c r="Q388" s="9">
        <v>0</v>
      </c>
      <c r="R388" s="9">
        <v>0</v>
      </c>
      <c r="S388" s="8">
        <v>2018</v>
      </c>
      <c r="T388" s="9">
        <v>18</v>
      </c>
      <c r="U388" s="9">
        <f t="shared" si="86"/>
        <v>1999</v>
      </c>
      <c r="V388" s="9">
        <f t="shared" si="87"/>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79"/>
        <v>0.127</v>
      </c>
      <c r="AO388" s="41">
        <v>0.16</v>
      </c>
      <c r="AP388" s="17">
        <v>0.84</v>
      </c>
      <c r="AQ388">
        <v>0</v>
      </c>
      <c r="AR388" s="39">
        <v>1</v>
      </c>
      <c r="AS388" t="s">
        <v>98</v>
      </c>
      <c r="AT388" s="39" t="s">
        <v>98</v>
      </c>
      <c r="AU388">
        <v>0</v>
      </c>
      <c r="AV388" s="17">
        <v>1</v>
      </c>
      <c r="AW388">
        <f t="shared" si="80"/>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8.8922971694568531</v>
      </c>
      <c r="E389" s="13">
        <v>0.48761903799014711</v>
      </c>
      <c r="F389" s="7">
        <v>18.236156664655351</v>
      </c>
      <c r="G389" s="7">
        <f t="shared" si="81"/>
        <v>8.4046781314667065</v>
      </c>
      <c r="H389" s="15">
        <f t="shared" si="82"/>
        <v>9.3799162074469997</v>
      </c>
      <c r="I389" s="11">
        <f t="shared" si="83"/>
        <v>0.37766806030621985</v>
      </c>
      <c r="J389" s="32">
        <f t="shared" si="84"/>
        <v>2.0709849517700305E-2</v>
      </c>
      <c r="K389" s="32">
        <f t="shared" si="85"/>
        <v>48.286203100863645</v>
      </c>
      <c r="L389" s="8">
        <v>1</v>
      </c>
      <c r="M389" s="9">
        <v>0</v>
      </c>
      <c r="N389" s="8">
        <v>0</v>
      </c>
      <c r="O389" s="9">
        <v>0</v>
      </c>
      <c r="P389" s="9">
        <v>1</v>
      </c>
      <c r="Q389" s="9">
        <v>0</v>
      </c>
      <c r="R389" s="9">
        <v>0</v>
      </c>
      <c r="S389" s="8">
        <v>2018</v>
      </c>
      <c r="T389" s="9">
        <v>18</v>
      </c>
      <c r="U389" s="9">
        <f t="shared" si="86"/>
        <v>1999</v>
      </c>
      <c r="V389" s="9">
        <f t="shared" si="87"/>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79"/>
        <v>0.127</v>
      </c>
      <c r="AO389" s="41">
        <v>0.16</v>
      </c>
      <c r="AP389" s="17">
        <v>0.84</v>
      </c>
      <c r="AQ389">
        <v>0</v>
      </c>
      <c r="AR389" s="39">
        <v>1</v>
      </c>
      <c r="AS389" t="s">
        <v>98</v>
      </c>
      <c r="AT389" s="39" t="s">
        <v>98</v>
      </c>
      <c r="AU389">
        <v>0</v>
      </c>
      <c r="AV389" s="17">
        <v>1</v>
      </c>
      <c r="AW389">
        <f t="shared" si="80"/>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88">D390/E390</f>
        <v>9.9</v>
      </c>
      <c r="G390" s="7">
        <f t="shared" si="81"/>
        <v>8.9</v>
      </c>
      <c r="H390" s="15">
        <f t="shared" si="82"/>
        <v>10.9</v>
      </c>
      <c r="I390" s="11">
        <f t="shared" si="83"/>
        <v>0.15200201690536094</v>
      </c>
      <c r="J390" s="32">
        <f t="shared" si="84"/>
        <v>1.535373908134959E-2</v>
      </c>
      <c r="K390" s="32">
        <f t="shared" si="85"/>
        <v>65.13071472047578</v>
      </c>
      <c r="L390" s="8">
        <v>1</v>
      </c>
      <c r="M390" s="9">
        <v>0</v>
      </c>
      <c r="N390" s="8">
        <v>0</v>
      </c>
      <c r="O390" s="9">
        <v>0</v>
      </c>
      <c r="P390" s="9">
        <v>1</v>
      </c>
      <c r="Q390" s="9">
        <v>0</v>
      </c>
      <c r="R390" s="9">
        <v>0</v>
      </c>
      <c r="S390" s="8">
        <v>4155</v>
      </c>
      <c r="T390" s="9">
        <v>10</v>
      </c>
      <c r="U390" s="9">
        <f t="shared" si="86"/>
        <v>4144</v>
      </c>
      <c r="V390" s="9">
        <f t="shared" si="87"/>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79"/>
        <v>0.10799999999999998</v>
      </c>
      <c r="AO390" s="41">
        <v>0.57999999999999996</v>
      </c>
      <c r="AP390" s="17">
        <v>0.42</v>
      </c>
      <c r="AQ390">
        <v>1</v>
      </c>
      <c r="AR390" s="39">
        <v>0</v>
      </c>
      <c r="AS390" t="s">
        <v>98</v>
      </c>
      <c r="AT390" s="39" t="s">
        <v>98</v>
      </c>
      <c r="AU390">
        <v>0</v>
      </c>
      <c r="AV390" s="17">
        <v>1</v>
      </c>
      <c r="AW390">
        <f t="shared" si="80"/>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88"/>
        <v>21.2</v>
      </c>
      <c r="G391" s="7">
        <f t="shared" si="81"/>
        <v>10.1</v>
      </c>
      <c r="H391" s="15">
        <f t="shared" si="82"/>
        <v>11.1</v>
      </c>
      <c r="I391" s="11">
        <f t="shared" si="83"/>
        <v>0.27304447275129468</v>
      </c>
      <c r="J391" s="32">
        <f t="shared" si="84"/>
        <v>1.2879456261853524E-2</v>
      </c>
      <c r="K391" s="32">
        <f t="shared" si="85"/>
        <v>77.643029307208252</v>
      </c>
      <c r="L391" s="8">
        <v>1</v>
      </c>
      <c r="M391" s="9">
        <v>0</v>
      </c>
      <c r="N391" s="8">
        <v>0</v>
      </c>
      <c r="O391" s="9">
        <v>0</v>
      </c>
      <c r="P391" s="9">
        <v>1</v>
      </c>
      <c r="Q391" s="9">
        <v>0</v>
      </c>
      <c r="R391" s="9">
        <v>0</v>
      </c>
      <c r="S391" s="8">
        <v>5590</v>
      </c>
      <c r="T391" s="9">
        <v>10</v>
      </c>
      <c r="U391" s="9">
        <f t="shared" si="86"/>
        <v>5579</v>
      </c>
      <c r="V391" s="9">
        <f t="shared" si="87"/>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79"/>
        <v>0.10799999999999998</v>
      </c>
      <c r="AO391" s="41">
        <v>0.57999999999999996</v>
      </c>
      <c r="AP391" s="17">
        <v>0.42</v>
      </c>
      <c r="AQ391">
        <v>1</v>
      </c>
      <c r="AR391" s="39">
        <v>0</v>
      </c>
      <c r="AS391" t="s">
        <v>98</v>
      </c>
      <c r="AT391" s="39" t="s">
        <v>98</v>
      </c>
      <c r="AU391">
        <v>0</v>
      </c>
      <c r="AV391" s="17">
        <v>1</v>
      </c>
      <c r="AW391">
        <f t="shared" si="80"/>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88"/>
        <v>5.6333333333333329</v>
      </c>
      <c r="G392" s="7">
        <f t="shared" si="81"/>
        <v>13.899999999999999</v>
      </c>
      <c r="H392" s="15">
        <f t="shared" si="82"/>
        <v>19.899999999999999</v>
      </c>
      <c r="I392" s="11">
        <f t="shared" si="83"/>
        <v>0.24805751063781942</v>
      </c>
      <c r="J392" s="32">
        <f t="shared" si="84"/>
        <v>4.4033877628015285E-2</v>
      </c>
      <c r="K392" s="32">
        <f t="shared" si="85"/>
        <v>22.709787415219115</v>
      </c>
      <c r="L392" s="8">
        <v>1</v>
      </c>
      <c r="M392" s="9">
        <v>0</v>
      </c>
      <c r="N392" s="8">
        <v>0</v>
      </c>
      <c r="O392" s="9">
        <v>0</v>
      </c>
      <c r="P392" s="9">
        <v>1</v>
      </c>
      <c r="Q392" s="9">
        <v>0</v>
      </c>
      <c r="R392" s="9">
        <v>0</v>
      </c>
      <c r="S392" s="8">
        <v>493</v>
      </c>
      <c r="T392" s="9">
        <v>8</v>
      </c>
      <c r="U392" s="9">
        <f t="shared" si="86"/>
        <v>484</v>
      </c>
      <c r="V392" s="9">
        <f t="shared" si="87"/>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79"/>
        <v>0.127</v>
      </c>
      <c r="AO392" s="41">
        <v>0.16</v>
      </c>
      <c r="AP392" s="17">
        <v>0.84</v>
      </c>
      <c r="AQ392">
        <v>0</v>
      </c>
      <c r="AR392" s="39">
        <v>1</v>
      </c>
      <c r="AS392" t="s">
        <v>98</v>
      </c>
      <c r="AT392" s="39" t="s">
        <v>98</v>
      </c>
      <c r="AU392">
        <v>0</v>
      </c>
      <c r="AV392" s="17">
        <v>1</v>
      </c>
      <c r="AW392">
        <f t="shared" si="80"/>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88"/>
        <v>17.600000000000001</v>
      </c>
      <c r="G393" s="54">
        <f t="shared" si="81"/>
        <v>16.600000000000001</v>
      </c>
      <c r="H393" s="55">
        <f t="shared" si="82"/>
        <v>18.600000000000001</v>
      </c>
      <c r="I393" s="56">
        <f t="shared" si="83"/>
        <v>0.5074849643669247</v>
      </c>
      <c r="J393" s="57">
        <f t="shared" si="84"/>
        <v>2.8834372975393447E-2</v>
      </c>
      <c r="K393" s="57">
        <f t="shared" si="85"/>
        <v>34.680830439884218</v>
      </c>
      <c r="L393" s="58">
        <v>1</v>
      </c>
      <c r="M393" s="59">
        <v>0</v>
      </c>
      <c r="N393" s="58">
        <v>0</v>
      </c>
      <c r="O393" s="59">
        <v>0</v>
      </c>
      <c r="P393" s="59">
        <v>1</v>
      </c>
      <c r="Q393" s="59">
        <v>0</v>
      </c>
      <c r="R393" s="59">
        <v>0</v>
      </c>
      <c r="S393" s="58">
        <v>903</v>
      </c>
      <c r="T393" s="59">
        <v>9</v>
      </c>
      <c r="U393" s="59">
        <f t="shared" si="86"/>
        <v>893</v>
      </c>
      <c r="V393" s="59">
        <f t="shared" si="87"/>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79"/>
        <v>0.127</v>
      </c>
      <c r="AO393" s="63">
        <v>0.16</v>
      </c>
      <c r="AP393" s="64">
        <v>0.84</v>
      </c>
      <c r="AQ393" s="50">
        <v>0</v>
      </c>
      <c r="AR393" s="65">
        <v>1</v>
      </c>
      <c r="AS393" s="50" t="s">
        <v>98</v>
      </c>
      <c r="AT393" s="65" t="s">
        <v>98</v>
      </c>
      <c r="AU393">
        <v>0</v>
      </c>
      <c r="AV393" s="64">
        <v>1</v>
      </c>
      <c r="AW393" s="50">
        <f t="shared" si="80"/>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88"/>
        <v>89.78102189781022</v>
      </c>
      <c r="G394" s="7">
        <f t="shared" si="81"/>
        <v>8.5140999999999991</v>
      </c>
      <c r="H394" s="15">
        <f t="shared" si="82"/>
        <v>8.7058999999999997</v>
      </c>
      <c r="I394" s="11">
        <f t="shared" si="83"/>
        <v>0.35823210569483238</v>
      </c>
      <c r="J394" s="32">
        <f t="shared" si="84"/>
        <v>3.9900649170887832E-3</v>
      </c>
      <c r="K394" s="32">
        <f t="shared" si="85"/>
        <v>250.62248880141439</v>
      </c>
      <c r="L394" s="8">
        <v>1</v>
      </c>
      <c r="M394" s="9">
        <v>0</v>
      </c>
      <c r="N394" s="8">
        <v>0</v>
      </c>
      <c r="O394" s="9">
        <v>0</v>
      </c>
      <c r="P394" s="9">
        <v>0</v>
      </c>
      <c r="Q394" s="9">
        <v>1</v>
      </c>
      <c r="R394" s="9">
        <v>0</v>
      </c>
      <c r="S394" s="8">
        <v>54759</v>
      </c>
      <c r="T394" s="9">
        <v>7</v>
      </c>
      <c r="U394" s="9">
        <f t="shared" si="86"/>
        <v>54751</v>
      </c>
      <c r="V394" s="9">
        <f t="shared" si="87"/>
        <v>4</v>
      </c>
      <c r="W394" s="7">
        <v>8.5079999999999991</v>
      </c>
      <c r="X394" s="7">
        <f>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0"/>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88"/>
        <v>2.6333333333333333</v>
      </c>
      <c r="G395" s="7">
        <f t="shared" si="81"/>
        <v>4.41</v>
      </c>
      <c r="H395" s="15">
        <f t="shared" si="82"/>
        <v>9.81</v>
      </c>
      <c r="I395" s="11">
        <f t="shared" si="83"/>
        <v>1.1253362473406978E-2</v>
      </c>
      <c r="J395" s="32">
        <f t="shared" si="84"/>
        <v>4.2734287873697381E-3</v>
      </c>
      <c r="K395" s="32">
        <f t="shared" si="85"/>
        <v>234.00413339179383</v>
      </c>
      <c r="L395" s="8">
        <v>0</v>
      </c>
      <c r="M395" s="9">
        <v>1</v>
      </c>
      <c r="N395" s="8">
        <v>0</v>
      </c>
      <c r="O395" s="9">
        <v>0</v>
      </c>
      <c r="P395" s="9">
        <v>0</v>
      </c>
      <c r="Q395" s="9">
        <v>1</v>
      </c>
      <c r="R395" s="9">
        <v>0</v>
      </c>
      <c r="S395" s="8">
        <v>54759</v>
      </c>
      <c r="T395" s="9">
        <v>7</v>
      </c>
      <c r="U395" s="9">
        <f t="shared" si="86"/>
        <v>54751</v>
      </c>
      <c r="V395" s="9">
        <f t="shared" si="87"/>
        <v>4</v>
      </c>
      <c r="W395" s="7">
        <v>8.5079999999999991</v>
      </c>
      <c r="X395" s="7">
        <f>BM395-W395-6</f>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0"/>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88"/>
        <v>2.369444444444444</v>
      </c>
      <c r="G396" s="7">
        <f t="shared" si="81"/>
        <v>4.93</v>
      </c>
      <c r="H396" s="15">
        <f t="shared" si="82"/>
        <v>12.129999999999999</v>
      </c>
      <c r="I396" s="11">
        <f t="shared" si="83"/>
        <v>1.0125774162546355E-2</v>
      </c>
      <c r="J396" s="32">
        <f t="shared" si="84"/>
        <v>4.2734803030676297E-3</v>
      </c>
      <c r="K396" s="32">
        <f t="shared" si="85"/>
        <v>234.00131253259099</v>
      </c>
      <c r="L396" s="8">
        <v>0</v>
      </c>
      <c r="M396" s="9">
        <v>1</v>
      </c>
      <c r="N396" s="8">
        <v>0</v>
      </c>
      <c r="O396" s="9">
        <v>0</v>
      </c>
      <c r="P396" s="9">
        <v>0</v>
      </c>
      <c r="Q396" s="9">
        <v>1</v>
      </c>
      <c r="R396" s="9">
        <v>0</v>
      </c>
      <c r="S396" s="8">
        <v>54759</v>
      </c>
      <c r="T396" s="9">
        <v>7</v>
      </c>
      <c r="U396" s="9">
        <f t="shared" si="86"/>
        <v>54751</v>
      </c>
      <c r="V396" s="9">
        <f t="shared" si="87"/>
        <v>4</v>
      </c>
      <c r="W396" s="7">
        <v>8.5079999999999991</v>
      </c>
      <c r="X396" s="7">
        <f>BM396-W396-6</f>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0"/>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88"/>
        <v>15.17241379310345</v>
      </c>
      <c r="G397" s="54">
        <f t="shared" si="81"/>
        <v>4.1100000000000003</v>
      </c>
      <c r="H397" s="55">
        <f t="shared" si="82"/>
        <v>4.6900000000000004</v>
      </c>
      <c r="I397" s="56">
        <f t="shared" si="83"/>
        <v>0.10967410775251542</v>
      </c>
      <c r="J397" s="57">
        <f t="shared" si="84"/>
        <v>7.2285207382339692E-3</v>
      </c>
      <c r="K397" s="57">
        <f t="shared" si="85"/>
        <v>138.34089106373847</v>
      </c>
      <c r="L397" s="58">
        <v>0</v>
      </c>
      <c r="M397" s="59">
        <v>1</v>
      </c>
      <c r="N397" s="58">
        <v>0</v>
      </c>
      <c r="O397" s="59">
        <v>0</v>
      </c>
      <c r="P397" s="59">
        <v>0</v>
      </c>
      <c r="Q397" s="59">
        <v>1</v>
      </c>
      <c r="R397" s="59">
        <v>0</v>
      </c>
      <c r="S397" s="58">
        <v>18912</v>
      </c>
      <c r="T397" s="59">
        <v>3</v>
      </c>
      <c r="U397" s="59">
        <f t="shared" si="86"/>
        <v>18908</v>
      </c>
      <c r="V397" s="59">
        <f t="shared" si="87"/>
        <v>4</v>
      </c>
      <c r="W397" s="54">
        <v>8.5079999999999991</v>
      </c>
      <c r="X397" s="54">
        <f>BM397-W397-6</f>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0"/>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88"/>
        <v>34.772182254196643</v>
      </c>
      <c r="G398" s="7">
        <f t="shared" si="81"/>
        <v>14.083</v>
      </c>
      <c r="H398" s="15">
        <f t="shared" si="82"/>
        <v>14.917</v>
      </c>
      <c r="I398" s="11">
        <f t="shared" si="83"/>
        <v>7.755581398730077E-2</v>
      </c>
      <c r="J398" s="32">
        <f t="shared" si="84"/>
        <v>2.2303982367382355E-3</v>
      </c>
      <c r="K398" s="32">
        <f t="shared" si="85"/>
        <v>448.35042618326918</v>
      </c>
      <c r="L398" s="8">
        <v>0</v>
      </c>
      <c r="M398" s="9">
        <v>1</v>
      </c>
      <c r="N398" s="8">
        <v>0</v>
      </c>
      <c r="O398" s="9">
        <v>0</v>
      </c>
      <c r="P398" s="9">
        <v>0</v>
      </c>
      <c r="Q398" s="9">
        <v>1</v>
      </c>
      <c r="R398" s="9">
        <v>0</v>
      </c>
      <c r="S398" s="8">
        <v>199833</v>
      </c>
      <c r="T398" s="9">
        <v>23</v>
      </c>
      <c r="U398" s="9">
        <f t="shared" si="86"/>
        <v>199809</v>
      </c>
      <c r="V398" s="9">
        <f t="shared" si="87"/>
        <v>12</v>
      </c>
      <c r="W398" s="7">
        <v>7.2</v>
      </c>
      <c r="X398" s="7">
        <f>BM398-W398-6</f>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0.16800000000000001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88"/>
        <v>31.923890063424949</v>
      </c>
      <c r="G399" s="7">
        <f t="shared" si="81"/>
        <v>14.626999999999999</v>
      </c>
      <c r="H399" s="15">
        <f t="shared" si="82"/>
        <v>15.573</v>
      </c>
      <c r="I399" s="11">
        <f t="shared" si="83"/>
        <v>7.1236656764881751E-2</v>
      </c>
      <c r="J399" s="32">
        <f t="shared" si="84"/>
        <v>2.2314528907145079E-3</v>
      </c>
      <c r="K399" s="32">
        <f t="shared" si="85"/>
        <v>448.13852183982317</v>
      </c>
      <c r="L399" s="8">
        <v>0</v>
      </c>
      <c r="M399" s="9">
        <v>1</v>
      </c>
      <c r="N399" s="8">
        <v>0</v>
      </c>
      <c r="O399" s="9">
        <v>0</v>
      </c>
      <c r="P399" s="9">
        <v>0</v>
      </c>
      <c r="Q399" s="9">
        <v>1</v>
      </c>
      <c r="R399" s="9">
        <v>0</v>
      </c>
      <c r="S399" s="8">
        <v>199833</v>
      </c>
      <c r="T399" s="9">
        <v>23</v>
      </c>
      <c r="U399" s="9">
        <f t="shared" si="86"/>
        <v>199809</v>
      </c>
      <c r="V399" s="9">
        <f t="shared" si="87"/>
        <v>12</v>
      </c>
      <c r="W399" s="7">
        <v>7.2</v>
      </c>
      <c r="X399" s="7">
        <f>BM399-W399-6</f>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0.16800000000000001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88"/>
        <v>27.239488117001827</v>
      </c>
      <c r="G400" s="7">
        <f t="shared" si="81"/>
        <v>14.353</v>
      </c>
      <c r="H400" s="15">
        <f t="shared" si="82"/>
        <v>15.447000000000001</v>
      </c>
      <c r="I400" s="11">
        <f t="shared" si="83"/>
        <v>6.0825619003027735E-2</v>
      </c>
      <c r="J400" s="32">
        <f t="shared" si="84"/>
        <v>2.2329942009836358E-3</v>
      </c>
      <c r="K400" s="32">
        <f t="shared" si="85"/>
        <v>447.82919703038152</v>
      </c>
      <c r="L400" s="8">
        <v>0</v>
      </c>
      <c r="M400" s="9">
        <v>1</v>
      </c>
      <c r="N400" s="8">
        <v>0</v>
      </c>
      <c r="O400" s="9">
        <v>0</v>
      </c>
      <c r="P400" s="9">
        <v>0</v>
      </c>
      <c r="Q400" s="9">
        <v>1</v>
      </c>
      <c r="R400" s="9">
        <v>0</v>
      </c>
      <c r="S400" s="8">
        <v>199833</v>
      </c>
      <c r="T400" s="9">
        <v>23</v>
      </c>
      <c r="U400" s="9">
        <f t="shared" si="86"/>
        <v>199809</v>
      </c>
      <c r="V400" s="9">
        <f t="shared" si="87"/>
        <v>12</v>
      </c>
      <c r="W400" s="7">
        <v>7.2</v>
      </c>
      <c r="X400" s="7">
        <f>BM400-W400-6</f>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0.16800000000000001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88"/>
        <v>25.76</v>
      </c>
      <c r="G401" s="7">
        <f t="shared" si="81"/>
        <v>15.475000000000001</v>
      </c>
      <c r="H401" s="15">
        <f t="shared" si="82"/>
        <v>16.725000000000001</v>
      </c>
      <c r="I401" s="11">
        <f t="shared" si="83"/>
        <v>5.7533178976614648E-2</v>
      </c>
      <c r="J401" s="32">
        <f t="shared" si="84"/>
        <v>2.2334308608934253E-3</v>
      </c>
      <c r="K401" s="32">
        <f t="shared" si="85"/>
        <v>447.7416415746921</v>
      </c>
      <c r="L401" s="8">
        <v>0</v>
      </c>
      <c r="M401" s="9">
        <v>1</v>
      </c>
      <c r="N401" s="8">
        <v>0</v>
      </c>
      <c r="O401" s="9">
        <v>0</v>
      </c>
      <c r="P401" s="9">
        <v>0</v>
      </c>
      <c r="Q401" s="9">
        <v>1</v>
      </c>
      <c r="R401" s="9">
        <v>0</v>
      </c>
      <c r="S401" s="8">
        <v>199833</v>
      </c>
      <c r="T401" s="9">
        <v>23</v>
      </c>
      <c r="U401" s="9">
        <f t="shared" si="86"/>
        <v>199809</v>
      </c>
      <c r="V401" s="9">
        <f t="shared" si="87"/>
        <v>12</v>
      </c>
      <c r="W401" s="7">
        <v>7.2</v>
      </c>
      <c r="X401" s="7">
        <f>BM401-W401-6</f>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0.16800000000000001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88"/>
        <v>18.518518518518519</v>
      </c>
      <c r="G402" s="7">
        <f t="shared" si="81"/>
        <v>11.352</v>
      </c>
      <c r="H402" s="15">
        <f t="shared" si="82"/>
        <v>12.648</v>
      </c>
      <c r="I402" s="11">
        <f t="shared" si="83"/>
        <v>5.5153261715128153E-2</v>
      </c>
      <c r="J402" s="32">
        <f t="shared" si="84"/>
        <v>2.9782761326169198E-3</v>
      </c>
      <c r="K402" s="32">
        <f t="shared" si="85"/>
        <v>335.76470262390706</v>
      </c>
      <c r="L402" s="8">
        <v>0</v>
      </c>
      <c r="M402" s="9">
        <v>1</v>
      </c>
      <c r="N402" s="8">
        <v>0</v>
      </c>
      <c r="O402" s="9">
        <v>0</v>
      </c>
      <c r="P402" s="9">
        <v>0</v>
      </c>
      <c r="Q402" s="9">
        <v>1</v>
      </c>
      <c r="R402" s="9">
        <v>0</v>
      </c>
      <c r="S402" s="8">
        <v>112419</v>
      </c>
      <c r="T402" s="9">
        <v>23</v>
      </c>
      <c r="U402" s="9">
        <f t="shared" si="86"/>
        <v>112395</v>
      </c>
      <c r="V402" s="9">
        <f t="shared" si="87"/>
        <v>12</v>
      </c>
      <c r="W402" s="7">
        <v>7.2</v>
      </c>
      <c r="X402" s="7">
        <f>BM402-W402-6</f>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0.16800000000000001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88"/>
        <v>17.13520749665328</v>
      </c>
      <c r="G403" s="7">
        <f t="shared" si="81"/>
        <v>12.053000000000001</v>
      </c>
      <c r="H403" s="15">
        <f t="shared" si="82"/>
        <v>13.547000000000001</v>
      </c>
      <c r="I403" s="11">
        <f t="shared" si="83"/>
        <v>5.1044546129633404E-2</v>
      </c>
      <c r="J403" s="32">
        <f t="shared" si="84"/>
        <v>2.9789278092840748E-3</v>
      </c>
      <c r="K403" s="32">
        <f t="shared" si="85"/>
        <v>335.69125001398737</v>
      </c>
      <c r="L403" s="8">
        <v>0</v>
      </c>
      <c r="M403" s="9">
        <v>1</v>
      </c>
      <c r="N403" s="8">
        <v>0</v>
      </c>
      <c r="O403" s="9">
        <v>0</v>
      </c>
      <c r="P403" s="9">
        <v>0</v>
      </c>
      <c r="Q403" s="9">
        <v>1</v>
      </c>
      <c r="R403" s="9">
        <v>0</v>
      </c>
      <c r="S403" s="8">
        <v>112419</v>
      </c>
      <c r="T403" s="9">
        <v>23</v>
      </c>
      <c r="U403" s="9">
        <f t="shared" si="86"/>
        <v>112395</v>
      </c>
      <c r="V403" s="9">
        <f t="shared" si="87"/>
        <v>12</v>
      </c>
      <c r="W403" s="7">
        <v>7.2</v>
      </c>
      <c r="X403" s="7">
        <f>BM403-W403-6</f>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0.16800000000000001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88"/>
        <v>27.377049180327869</v>
      </c>
      <c r="G404" s="7">
        <f t="shared" si="81"/>
        <v>16.09</v>
      </c>
      <c r="H404" s="15">
        <f t="shared" si="82"/>
        <v>17.309999999999999</v>
      </c>
      <c r="I404" s="11">
        <f t="shared" si="83"/>
        <v>9.2214950598948575E-2</v>
      </c>
      <c r="J404" s="32">
        <f t="shared" si="84"/>
        <v>3.3683305308597985E-3</v>
      </c>
      <c r="K404" s="32">
        <f t="shared" si="85"/>
        <v>296.88297832954669</v>
      </c>
      <c r="L404" s="8">
        <v>0</v>
      </c>
      <c r="M404" s="9">
        <v>1</v>
      </c>
      <c r="N404" s="8">
        <v>0</v>
      </c>
      <c r="O404" s="9">
        <v>0</v>
      </c>
      <c r="P404" s="9">
        <v>0</v>
      </c>
      <c r="Q404" s="9">
        <v>1</v>
      </c>
      <c r="R404" s="9">
        <v>0</v>
      </c>
      <c r="S404" s="8">
        <v>87414</v>
      </c>
      <c r="T404" s="9">
        <v>23</v>
      </c>
      <c r="U404" s="9">
        <f t="shared" si="86"/>
        <v>87390</v>
      </c>
      <c r="V404" s="9">
        <f t="shared" si="87"/>
        <v>12</v>
      </c>
      <c r="W404" s="7">
        <v>7.2</v>
      </c>
      <c r="X404" s="7">
        <f>BM404-W404-6</f>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0.16800000000000001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88"/>
        <v>25.153374233128833</v>
      </c>
      <c r="G405" s="7">
        <f t="shared" si="81"/>
        <v>15.747999999999999</v>
      </c>
      <c r="H405" s="15">
        <f t="shared" si="82"/>
        <v>17.052</v>
      </c>
      <c r="I405" s="11">
        <f t="shared" si="83"/>
        <v>8.4781076855170251E-2</v>
      </c>
      <c r="J405" s="32">
        <f t="shared" si="84"/>
        <v>3.3705647627787199E-3</v>
      </c>
      <c r="K405" s="32">
        <f t="shared" si="85"/>
        <v>296.68618477325805</v>
      </c>
      <c r="L405" s="8">
        <v>0</v>
      </c>
      <c r="M405" s="9">
        <v>1</v>
      </c>
      <c r="N405" s="8">
        <v>0</v>
      </c>
      <c r="O405" s="9">
        <v>0</v>
      </c>
      <c r="P405" s="9">
        <v>0</v>
      </c>
      <c r="Q405" s="9">
        <v>1</v>
      </c>
      <c r="R405" s="9">
        <v>0</v>
      </c>
      <c r="S405" s="8">
        <v>87414</v>
      </c>
      <c r="T405" s="9">
        <v>23</v>
      </c>
      <c r="U405" s="9">
        <f t="shared" si="86"/>
        <v>87390</v>
      </c>
      <c r="V405" s="9">
        <f t="shared" si="87"/>
        <v>12</v>
      </c>
      <c r="W405" s="7">
        <v>7.2</v>
      </c>
      <c r="X405" s="7">
        <f>BM405-W405-6</f>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0.16800000000000001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88"/>
        <v>24.292845257903494</v>
      </c>
      <c r="G406" s="7">
        <f t="shared" si="81"/>
        <v>13.998999999999999</v>
      </c>
      <c r="H406" s="15">
        <f t="shared" si="82"/>
        <v>15.201000000000001</v>
      </c>
      <c r="I406" s="11">
        <f t="shared" si="83"/>
        <v>6.5918282922566435E-2</v>
      </c>
      <c r="J406" s="32">
        <f t="shared" si="84"/>
        <v>2.7134854819494815E-3</v>
      </c>
      <c r="K406" s="32">
        <f t="shared" si="85"/>
        <v>368.52970345784132</v>
      </c>
      <c r="L406" s="8">
        <v>0</v>
      </c>
      <c r="M406" s="9">
        <v>1</v>
      </c>
      <c r="N406" s="8">
        <v>0</v>
      </c>
      <c r="O406" s="9">
        <v>0</v>
      </c>
      <c r="P406" s="9">
        <v>0</v>
      </c>
      <c r="Q406" s="9">
        <v>1</v>
      </c>
      <c r="R406" s="9">
        <v>0</v>
      </c>
      <c r="S406" s="8">
        <v>135248</v>
      </c>
      <c r="T406" s="9">
        <v>23</v>
      </c>
      <c r="U406" s="9">
        <f t="shared" si="86"/>
        <v>135224</v>
      </c>
      <c r="V406" s="9">
        <f t="shared" si="87"/>
        <v>12</v>
      </c>
      <c r="W406" s="7">
        <v>7.2</v>
      </c>
      <c r="X406" s="7">
        <f>BM406-W406-6</f>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0.16800000000000001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88"/>
        <v>25.199362041467307</v>
      </c>
      <c r="G407" s="7">
        <f t="shared" si="81"/>
        <v>15.173</v>
      </c>
      <c r="H407" s="15">
        <f t="shared" si="82"/>
        <v>16.427</v>
      </c>
      <c r="I407" s="11">
        <f t="shared" si="83"/>
        <v>6.8366811670725114E-2</v>
      </c>
      <c r="J407" s="32">
        <f t="shared" si="84"/>
        <v>2.7130373998445981E-3</v>
      </c>
      <c r="K407" s="32">
        <f t="shared" si="85"/>
        <v>368.59056939549731</v>
      </c>
      <c r="L407" s="8">
        <v>0</v>
      </c>
      <c r="M407" s="9">
        <v>1</v>
      </c>
      <c r="N407" s="8">
        <v>0</v>
      </c>
      <c r="O407" s="9">
        <v>0</v>
      </c>
      <c r="P407" s="9">
        <v>0</v>
      </c>
      <c r="Q407" s="9">
        <v>1</v>
      </c>
      <c r="R407" s="9">
        <v>0</v>
      </c>
      <c r="S407" s="8">
        <v>135248</v>
      </c>
      <c r="T407" s="9">
        <v>23</v>
      </c>
      <c r="U407" s="9">
        <f t="shared" si="86"/>
        <v>135224</v>
      </c>
      <c r="V407" s="9">
        <f t="shared" si="87"/>
        <v>12</v>
      </c>
      <c r="W407" s="7">
        <v>7.2</v>
      </c>
      <c r="X407" s="7">
        <f>BM407-W407-6</f>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0.16800000000000001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88"/>
        <v>24.394463667820069</v>
      </c>
      <c r="G408" s="7">
        <f t="shared" si="81"/>
        <v>13.522</v>
      </c>
      <c r="H408" s="15">
        <f t="shared" si="82"/>
        <v>14.677999999999999</v>
      </c>
      <c r="I408" s="11">
        <f t="shared" si="83"/>
        <v>9.5568279478523185E-2</v>
      </c>
      <c r="J408" s="32">
        <f t="shared" si="84"/>
        <v>3.9176216694032911E-3</v>
      </c>
      <c r="K408" s="32">
        <f t="shared" si="85"/>
        <v>255.25690951988074</v>
      </c>
      <c r="L408" s="8">
        <v>0</v>
      </c>
      <c r="M408" s="9">
        <v>1</v>
      </c>
      <c r="N408" s="8">
        <v>0</v>
      </c>
      <c r="O408" s="9">
        <v>0</v>
      </c>
      <c r="P408" s="9">
        <v>0</v>
      </c>
      <c r="Q408" s="9">
        <v>1</v>
      </c>
      <c r="R408" s="9">
        <v>0</v>
      </c>
      <c r="S408" s="8">
        <v>64585</v>
      </c>
      <c r="T408" s="9">
        <v>23</v>
      </c>
      <c r="U408" s="9">
        <f t="shared" si="86"/>
        <v>64561</v>
      </c>
      <c r="V408" s="9">
        <f t="shared" si="87"/>
        <v>12</v>
      </c>
      <c r="W408" s="7">
        <v>7.2</v>
      </c>
      <c r="X408" s="7">
        <f>BM408-W408-6</f>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0.16800000000000001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88"/>
        <v>22.925457102672294</v>
      </c>
      <c r="G409" s="54">
        <f t="shared" si="81"/>
        <v>15.589</v>
      </c>
      <c r="H409" s="55">
        <f t="shared" si="82"/>
        <v>17.010999999999999</v>
      </c>
      <c r="I409" s="56">
        <f t="shared" si="83"/>
        <v>8.986121557159743E-2</v>
      </c>
      <c r="J409" s="57">
        <f t="shared" si="84"/>
        <v>3.9197131454850164E-3</v>
      </c>
      <c r="K409" s="57">
        <f t="shared" si="85"/>
        <v>255.12070982843881</v>
      </c>
      <c r="L409" s="58">
        <v>0</v>
      </c>
      <c r="M409" s="59">
        <v>1</v>
      </c>
      <c r="N409" s="58">
        <v>0</v>
      </c>
      <c r="O409" s="59">
        <v>0</v>
      </c>
      <c r="P409" s="59">
        <v>0</v>
      </c>
      <c r="Q409" s="59">
        <v>1</v>
      </c>
      <c r="R409" s="59">
        <v>0</v>
      </c>
      <c r="S409" s="58">
        <v>64585</v>
      </c>
      <c r="T409" s="59">
        <v>23</v>
      </c>
      <c r="U409" s="59">
        <f t="shared" si="86"/>
        <v>64561</v>
      </c>
      <c r="V409" s="59">
        <f t="shared" si="87"/>
        <v>12</v>
      </c>
      <c r="W409" s="54">
        <v>7.2</v>
      </c>
      <c r="X409" s="54">
        <f>BM409-W409-6</f>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42">
        <v>0.16800000000000001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89">D410/F410</f>
        <v>0.13855421686746985</v>
      </c>
      <c r="F410" s="7">
        <v>33.200000000000003</v>
      </c>
      <c r="G410" s="7">
        <f t="shared" si="81"/>
        <v>4.4614457831325298</v>
      </c>
      <c r="H410" s="15">
        <f t="shared" si="82"/>
        <v>4.7385542168674695</v>
      </c>
      <c r="I410" s="11">
        <f t="shared" si="83"/>
        <v>0.3293553550615026</v>
      </c>
      <c r="J410" s="32">
        <f t="shared" si="84"/>
        <v>9.9203420199247758E-3</v>
      </c>
      <c r="K410" s="32">
        <f t="shared" si="85"/>
        <v>100.80297614654044</v>
      </c>
      <c r="L410" s="8">
        <v>0</v>
      </c>
      <c r="M410" s="9">
        <v>1</v>
      </c>
      <c r="N410" s="8">
        <v>0</v>
      </c>
      <c r="O410" s="9">
        <v>0</v>
      </c>
      <c r="P410" s="9">
        <v>0</v>
      </c>
      <c r="Q410" s="9">
        <v>1</v>
      </c>
      <c r="R410" s="9">
        <v>0</v>
      </c>
      <c r="S410" s="8">
        <v>9065</v>
      </c>
      <c r="T410" s="9">
        <v>5</v>
      </c>
      <c r="U410" s="9">
        <f t="shared" si="86"/>
        <v>9059</v>
      </c>
      <c r="V410" s="9">
        <f t="shared" si="87"/>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89"/>
        <v>0.2264957264957265</v>
      </c>
      <c r="F411" s="7">
        <v>23.4</v>
      </c>
      <c r="G411" s="7">
        <f t="shared" si="81"/>
        <v>5.0735042735042732</v>
      </c>
      <c r="H411" s="15">
        <f t="shared" si="82"/>
        <v>5.5264957264957264</v>
      </c>
      <c r="I411" s="11">
        <f t="shared" si="83"/>
        <v>0.38591799382353975</v>
      </c>
      <c r="J411" s="32">
        <f t="shared" si="84"/>
        <v>1.6492221958270933E-2</v>
      </c>
      <c r="K411" s="32">
        <f t="shared" si="85"/>
        <v>60.634643562900564</v>
      </c>
      <c r="L411" s="8">
        <v>0</v>
      </c>
      <c r="M411" s="9">
        <v>1</v>
      </c>
      <c r="N411" s="8">
        <v>0</v>
      </c>
      <c r="O411" s="9">
        <v>0</v>
      </c>
      <c r="P411" s="9">
        <v>0</v>
      </c>
      <c r="Q411" s="9">
        <v>1</v>
      </c>
      <c r="R411" s="9">
        <v>0</v>
      </c>
      <c r="S411" s="8">
        <v>3135</v>
      </c>
      <c r="T411" s="9">
        <v>5</v>
      </c>
      <c r="U411" s="9">
        <f t="shared" si="86"/>
        <v>3129</v>
      </c>
      <c r="V411" s="9">
        <f t="shared" si="87"/>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89"/>
        <v>6.4285714285714293E-2</v>
      </c>
      <c r="F412" s="7">
        <v>56</v>
      </c>
      <c r="G412" s="7">
        <f t="shared" si="81"/>
        <v>3.5357142857142856</v>
      </c>
      <c r="H412" s="15">
        <f t="shared" si="82"/>
        <v>3.6642857142857146</v>
      </c>
      <c r="I412" s="11">
        <f t="shared" si="83"/>
        <v>0.23199795227200942</v>
      </c>
      <c r="J412" s="32">
        <f t="shared" si="84"/>
        <v>4.1428205762858829E-3</v>
      </c>
      <c r="K412" s="32">
        <f t="shared" si="85"/>
        <v>241.38144087729691</v>
      </c>
      <c r="L412" s="8">
        <v>0</v>
      </c>
      <c r="M412" s="9">
        <v>1</v>
      </c>
      <c r="N412" s="8">
        <v>0</v>
      </c>
      <c r="O412" s="9">
        <v>0</v>
      </c>
      <c r="P412" s="9">
        <v>0</v>
      </c>
      <c r="Q412" s="9">
        <v>1</v>
      </c>
      <c r="R412" s="9">
        <v>0</v>
      </c>
      <c r="S412" s="8">
        <v>55135</v>
      </c>
      <c r="T412" s="9">
        <v>5</v>
      </c>
      <c r="U412" s="9">
        <f t="shared" si="86"/>
        <v>55129</v>
      </c>
      <c r="V412" s="9">
        <f t="shared" si="87"/>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89"/>
        <v>9.3023255813953473E-2</v>
      </c>
      <c r="F413" s="7">
        <v>30.1</v>
      </c>
      <c r="G413" s="7">
        <f t="shared" si="81"/>
        <v>2.7069767441860462</v>
      </c>
      <c r="H413" s="15">
        <f t="shared" si="82"/>
        <v>2.8930232558139535</v>
      </c>
      <c r="I413" s="11">
        <f t="shared" si="83"/>
        <v>0.18766370166751487</v>
      </c>
      <c r="J413" s="32">
        <f t="shared" si="84"/>
        <v>6.2346744740038162E-3</v>
      </c>
      <c r="K413" s="32">
        <f t="shared" si="85"/>
        <v>160.39329786496691</v>
      </c>
      <c r="L413" s="8">
        <v>0</v>
      </c>
      <c r="M413" s="9">
        <v>1</v>
      </c>
      <c r="N413" s="8">
        <v>0</v>
      </c>
      <c r="O413" s="9">
        <v>0</v>
      </c>
      <c r="P413" s="9">
        <v>0</v>
      </c>
      <c r="Q413" s="9">
        <v>1</v>
      </c>
      <c r="R413" s="9">
        <v>0</v>
      </c>
      <c r="S413" s="8">
        <v>24826</v>
      </c>
      <c r="T413" s="9">
        <v>5</v>
      </c>
      <c r="U413" s="9">
        <f t="shared" si="86"/>
        <v>24820</v>
      </c>
      <c r="V413" s="9">
        <f t="shared" si="87"/>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89"/>
        <v>0.39936102236421728</v>
      </c>
      <c r="F414" s="7">
        <v>6.26</v>
      </c>
      <c r="G414" s="7">
        <f t="shared" si="81"/>
        <v>2.1006389776357826</v>
      </c>
      <c r="H414" s="15">
        <f t="shared" si="82"/>
        <v>2.8993610223642174</v>
      </c>
      <c r="I414" s="11">
        <f t="shared" si="83"/>
        <v>6.5629166615310958E-2</v>
      </c>
      <c r="J414" s="32">
        <f t="shared" si="84"/>
        <v>1.0483892430560858E-2</v>
      </c>
      <c r="K414" s="32">
        <f t="shared" si="85"/>
        <v>95.384420111462646</v>
      </c>
      <c r="L414" s="8">
        <v>0</v>
      </c>
      <c r="M414" s="9">
        <v>1</v>
      </c>
      <c r="N414" s="8">
        <v>0</v>
      </c>
      <c r="O414" s="9">
        <v>0</v>
      </c>
      <c r="P414" s="9">
        <v>0</v>
      </c>
      <c r="Q414" s="9">
        <v>1</v>
      </c>
      <c r="R414" s="9">
        <v>0</v>
      </c>
      <c r="S414" s="8">
        <v>9065</v>
      </c>
      <c r="T414" s="9">
        <v>5</v>
      </c>
      <c r="U414" s="9">
        <f t="shared" si="86"/>
        <v>9059</v>
      </c>
      <c r="V414" s="9">
        <f t="shared" si="87"/>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89"/>
        <v>0.69364161849710981</v>
      </c>
      <c r="F415" s="7">
        <v>3.46</v>
      </c>
      <c r="G415" s="7">
        <f t="shared" si="81"/>
        <v>1.70635838150289</v>
      </c>
      <c r="H415" s="15">
        <f t="shared" si="82"/>
        <v>3.0936416184971098</v>
      </c>
      <c r="I415" s="11">
        <f t="shared" si="83"/>
        <v>6.173679701695501E-2</v>
      </c>
      <c r="J415" s="32">
        <f t="shared" si="84"/>
        <v>1.7843004918195092E-2</v>
      </c>
      <c r="K415" s="32">
        <f t="shared" si="85"/>
        <v>56.044371706711097</v>
      </c>
      <c r="L415" s="8">
        <v>0</v>
      </c>
      <c r="M415" s="9">
        <v>1</v>
      </c>
      <c r="N415" s="8">
        <v>0</v>
      </c>
      <c r="O415" s="9">
        <v>0</v>
      </c>
      <c r="P415" s="9">
        <v>0</v>
      </c>
      <c r="Q415" s="9">
        <v>1</v>
      </c>
      <c r="R415" s="9">
        <v>0</v>
      </c>
      <c r="S415" s="8">
        <v>3135</v>
      </c>
      <c r="T415" s="9">
        <v>5</v>
      </c>
      <c r="U415" s="9">
        <f t="shared" si="86"/>
        <v>3129</v>
      </c>
      <c r="V415" s="9">
        <f t="shared" si="87"/>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89"/>
        <v>0.11228070175438597</v>
      </c>
      <c r="F416" s="7">
        <v>28.5</v>
      </c>
      <c r="G416" s="7">
        <f t="shared" si="81"/>
        <v>3.0877192982456143</v>
      </c>
      <c r="H416" s="15">
        <f t="shared" si="82"/>
        <v>3.312280701754386</v>
      </c>
      <c r="I416" s="11">
        <f t="shared" si="83"/>
        <v>0.12049770538708542</v>
      </c>
      <c r="J416" s="32">
        <f t="shared" si="84"/>
        <v>4.2279896627047519E-3</v>
      </c>
      <c r="K416" s="32">
        <f t="shared" si="85"/>
        <v>236.51902671878216</v>
      </c>
      <c r="L416" s="8">
        <v>0</v>
      </c>
      <c r="M416" s="9">
        <v>1</v>
      </c>
      <c r="N416" s="8">
        <v>0</v>
      </c>
      <c r="O416" s="9">
        <v>0</v>
      </c>
      <c r="P416" s="9">
        <v>0</v>
      </c>
      <c r="Q416" s="9">
        <v>1</v>
      </c>
      <c r="R416" s="9">
        <v>0</v>
      </c>
      <c r="S416" s="8">
        <v>55135</v>
      </c>
      <c r="T416" s="9">
        <v>5</v>
      </c>
      <c r="U416" s="9">
        <f t="shared" si="86"/>
        <v>55129</v>
      </c>
      <c r="V416" s="9">
        <f t="shared" si="87"/>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89"/>
        <v>0.14843749999999997</v>
      </c>
      <c r="F417" s="54">
        <v>12.8</v>
      </c>
      <c r="G417" s="54">
        <f t="shared" si="81"/>
        <v>1.7515624999999999</v>
      </c>
      <c r="H417" s="55">
        <f t="shared" si="82"/>
        <v>2.0484374999999999</v>
      </c>
      <c r="I417" s="56">
        <f t="shared" si="83"/>
        <v>8.0980485224041943E-2</v>
      </c>
      <c r="J417" s="57">
        <f t="shared" si="84"/>
        <v>6.3266004081282768E-3</v>
      </c>
      <c r="K417" s="57">
        <f t="shared" si="85"/>
        <v>158.06277234061156</v>
      </c>
      <c r="L417" s="58">
        <v>0</v>
      </c>
      <c r="M417" s="59">
        <v>1</v>
      </c>
      <c r="N417" s="58">
        <v>0</v>
      </c>
      <c r="O417" s="59">
        <v>0</v>
      </c>
      <c r="P417" s="59">
        <v>0</v>
      </c>
      <c r="Q417" s="59">
        <v>1</v>
      </c>
      <c r="R417" s="59">
        <v>0</v>
      </c>
      <c r="S417" s="58">
        <v>24826</v>
      </c>
      <c r="T417" s="59">
        <v>5</v>
      </c>
      <c r="U417" s="59">
        <f t="shared" si="86"/>
        <v>24820</v>
      </c>
      <c r="V417" s="59">
        <f t="shared" si="87"/>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90">D418/E418</f>
        <v>16</v>
      </c>
      <c r="G418" s="7">
        <f t="shared" si="81"/>
        <v>4.5</v>
      </c>
      <c r="H418" s="15">
        <f t="shared" si="82"/>
        <v>5.0999999999999996</v>
      </c>
      <c r="I418" s="11">
        <f t="shared" si="83"/>
        <v>0.36891438072857313</v>
      </c>
      <c r="J418" s="32">
        <f t="shared" si="84"/>
        <v>2.3057148795535824E-2</v>
      </c>
      <c r="K418" s="32">
        <f t="shared" si="85"/>
        <v>43.370496884402876</v>
      </c>
      <c r="L418" s="8">
        <v>1</v>
      </c>
      <c r="M418" s="9">
        <v>0</v>
      </c>
      <c r="N418" s="8">
        <v>0</v>
      </c>
      <c r="O418" s="9">
        <v>0</v>
      </c>
      <c r="P418" s="9">
        <v>0</v>
      </c>
      <c r="Q418" s="9">
        <v>0</v>
      </c>
      <c r="R418" s="9">
        <v>1</v>
      </c>
      <c r="S418" s="8">
        <v>1629</v>
      </c>
      <c r="T418" s="9">
        <v>3</v>
      </c>
      <c r="U418" s="9">
        <f t="shared" si="86"/>
        <v>1625</v>
      </c>
      <c r="V418" s="9">
        <f t="shared" si="87"/>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9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90"/>
        <v>15.333333333333332</v>
      </c>
      <c r="G419" s="7">
        <f t="shared" si="81"/>
        <v>4.3</v>
      </c>
      <c r="H419" s="15">
        <f t="shared" si="82"/>
        <v>4.8999999999999995</v>
      </c>
      <c r="I419" s="11">
        <f t="shared" si="83"/>
        <v>0.32167832167832161</v>
      </c>
      <c r="J419" s="32">
        <f t="shared" si="84"/>
        <v>2.097902097902098E-2</v>
      </c>
      <c r="K419" s="32">
        <f t="shared" si="85"/>
        <v>47.666666666666664</v>
      </c>
      <c r="L419" s="8">
        <v>1</v>
      </c>
      <c r="M419" s="9">
        <v>0</v>
      </c>
      <c r="N419" s="8">
        <v>0</v>
      </c>
      <c r="O419" s="9">
        <v>0</v>
      </c>
      <c r="P419" s="9">
        <v>0</v>
      </c>
      <c r="Q419" s="9">
        <v>0</v>
      </c>
      <c r="R419" s="9">
        <v>1</v>
      </c>
      <c r="S419" s="8">
        <v>2041</v>
      </c>
      <c r="T419" s="9">
        <v>3</v>
      </c>
      <c r="U419" s="9">
        <f t="shared" si="86"/>
        <v>2037</v>
      </c>
      <c r="V419" s="9">
        <f t="shared" si="87"/>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9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90"/>
        <v>17.666666666666668</v>
      </c>
      <c r="G420" s="7">
        <f t="shared" si="81"/>
        <v>5</v>
      </c>
      <c r="H420" s="15">
        <f t="shared" si="82"/>
        <v>5.6</v>
      </c>
      <c r="I420" s="11">
        <f t="shared" si="83"/>
        <v>0.30955535968034781</v>
      </c>
      <c r="J420" s="32">
        <f t="shared" si="84"/>
        <v>1.7522001491340439E-2</v>
      </c>
      <c r="K420" s="32">
        <f t="shared" si="85"/>
        <v>57.071105746350419</v>
      </c>
      <c r="L420" s="8">
        <v>1</v>
      </c>
      <c r="M420" s="9">
        <v>0</v>
      </c>
      <c r="N420" s="8">
        <v>0</v>
      </c>
      <c r="O420" s="9">
        <v>0</v>
      </c>
      <c r="P420" s="9">
        <v>0</v>
      </c>
      <c r="Q420" s="9">
        <v>0</v>
      </c>
      <c r="R420" s="9">
        <v>1</v>
      </c>
      <c r="S420" s="8">
        <v>2949</v>
      </c>
      <c r="T420" s="9">
        <v>3</v>
      </c>
      <c r="U420" s="9">
        <f t="shared" si="86"/>
        <v>2945</v>
      </c>
      <c r="V420" s="9">
        <f t="shared" si="87"/>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9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90"/>
        <v>11.666666666666668</v>
      </c>
      <c r="G421" s="7">
        <f t="shared" si="81"/>
        <v>6.4</v>
      </c>
      <c r="H421" s="15">
        <f t="shared" si="82"/>
        <v>7.6</v>
      </c>
      <c r="I421" s="11">
        <f t="shared" si="83"/>
        <v>0.28395287839479089</v>
      </c>
      <c r="J421" s="32">
        <f t="shared" si="84"/>
        <v>2.4338818148124934E-2</v>
      </c>
      <c r="K421" s="32">
        <f t="shared" si="85"/>
        <v>41.08662934716245</v>
      </c>
      <c r="L421" s="8">
        <v>1</v>
      </c>
      <c r="M421" s="9">
        <v>0</v>
      </c>
      <c r="N421" s="8">
        <v>0</v>
      </c>
      <c r="O421" s="9">
        <v>0</v>
      </c>
      <c r="P421" s="9">
        <v>0</v>
      </c>
      <c r="Q421" s="9">
        <v>0</v>
      </c>
      <c r="R421" s="9">
        <v>1</v>
      </c>
      <c r="S421" s="8">
        <v>1556</v>
      </c>
      <c r="T421" s="9">
        <v>3</v>
      </c>
      <c r="U421" s="9">
        <f t="shared" si="86"/>
        <v>1552</v>
      </c>
      <c r="V421" s="9">
        <f t="shared" si="87"/>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9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90"/>
        <v>22.749999999999996</v>
      </c>
      <c r="G422" s="7">
        <f t="shared" si="81"/>
        <v>8.6999999999999993</v>
      </c>
      <c r="H422" s="15">
        <f t="shared" si="82"/>
        <v>9.5</v>
      </c>
      <c r="I422" s="11">
        <f t="shared" si="83"/>
        <v>0.44230554911311321</v>
      </c>
      <c r="J422" s="32">
        <f t="shared" si="84"/>
        <v>1.9442002158818167E-2</v>
      </c>
      <c r="K422" s="32">
        <f t="shared" si="85"/>
        <v>51.435031836288388</v>
      </c>
      <c r="L422" s="8">
        <v>1</v>
      </c>
      <c r="M422" s="9">
        <v>0</v>
      </c>
      <c r="N422" s="8">
        <v>0</v>
      </c>
      <c r="O422" s="9">
        <v>0</v>
      </c>
      <c r="P422" s="9">
        <v>0</v>
      </c>
      <c r="Q422" s="9">
        <v>0</v>
      </c>
      <c r="R422" s="9">
        <v>1</v>
      </c>
      <c r="S422" s="8">
        <v>2132</v>
      </c>
      <c r="T422" s="9">
        <v>3</v>
      </c>
      <c r="U422" s="9">
        <f t="shared" si="86"/>
        <v>2128</v>
      </c>
      <c r="V422" s="9">
        <f t="shared" si="87"/>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9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90"/>
        <v>40.499999999999993</v>
      </c>
      <c r="G423" s="7">
        <f t="shared" si="81"/>
        <v>7.8999999999999995</v>
      </c>
      <c r="H423" s="15">
        <f t="shared" si="82"/>
        <v>8.2999999999999989</v>
      </c>
      <c r="I423" s="11">
        <f t="shared" si="83"/>
        <v>0.42586185739690013</v>
      </c>
      <c r="J423" s="32">
        <f t="shared" si="84"/>
        <v>1.051510759004692E-2</v>
      </c>
      <c r="K423" s="32">
        <f t="shared" si="85"/>
        <v>95.101261821281838</v>
      </c>
      <c r="L423" s="8">
        <v>1</v>
      </c>
      <c r="M423" s="9">
        <v>0</v>
      </c>
      <c r="N423" s="8">
        <v>0</v>
      </c>
      <c r="O423" s="9">
        <v>0</v>
      </c>
      <c r="P423" s="9">
        <v>0</v>
      </c>
      <c r="Q423" s="9">
        <v>0</v>
      </c>
      <c r="R423" s="9">
        <v>1</v>
      </c>
      <c r="S423" s="8">
        <v>7408</v>
      </c>
      <c r="T423" s="9">
        <v>3</v>
      </c>
      <c r="U423" s="9">
        <f t="shared" si="86"/>
        <v>7404</v>
      </c>
      <c r="V423" s="9">
        <f t="shared" si="87"/>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9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90"/>
        <v>32.5</v>
      </c>
      <c r="G424" s="7">
        <f t="shared" si="81"/>
        <v>6.3</v>
      </c>
      <c r="H424" s="15">
        <f t="shared" si="82"/>
        <v>6.7</v>
      </c>
      <c r="I424" s="11">
        <f t="shared" si="83"/>
        <v>0.34632820004060327</v>
      </c>
      <c r="J424" s="32">
        <f t="shared" si="84"/>
        <v>1.0656252308941638E-2</v>
      </c>
      <c r="K424" s="32">
        <f t="shared" si="85"/>
        <v>93.841621895617294</v>
      </c>
      <c r="L424" s="8">
        <v>1</v>
      </c>
      <c r="M424" s="9">
        <v>0</v>
      </c>
      <c r="N424" s="8">
        <v>0</v>
      </c>
      <c r="O424" s="9">
        <v>0</v>
      </c>
      <c r="P424" s="9">
        <v>0</v>
      </c>
      <c r="Q424" s="9">
        <v>0</v>
      </c>
      <c r="R424" s="9">
        <v>1</v>
      </c>
      <c r="S424" s="8">
        <v>7754</v>
      </c>
      <c r="T424" s="9">
        <v>3</v>
      </c>
      <c r="U424" s="9">
        <f t="shared" si="86"/>
        <v>7750</v>
      </c>
      <c r="V424" s="9">
        <f t="shared" si="87"/>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9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90"/>
        <v>31.000000000000004</v>
      </c>
      <c r="G425" s="7">
        <f t="shared" si="81"/>
        <v>9</v>
      </c>
      <c r="H425" s="15">
        <f t="shared" si="82"/>
        <v>9.6000000000000014</v>
      </c>
      <c r="I425" s="11">
        <f t="shared" si="83"/>
        <v>0.2861186337195587</v>
      </c>
      <c r="J425" s="32">
        <f t="shared" si="84"/>
        <v>9.2296333457922153E-3</v>
      </c>
      <c r="K425" s="32">
        <f t="shared" si="85"/>
        <v>108.34666584625482</v>
      </c>
      <c r="L425" s="8">
        <v>1</v>
      </c>
      <c r="M425" s="9">
        <v>0</v>
      </c>
      <c r="N425" s="8">
        <v>0</v>
      </c>
      <c r="O425" s="9">
        <v>0</v>
      </c>
      <c r="P425" s="9">
        <v>0</v>
      </c>
      <c r="Q425" s="9">
        <v>0</v>
      </c>
      <c r="R425" s="9">
        <v>1</v>
      </c>
      <c r="S425" s="8">
        <v>10782</v>
      </c>
      <c r="T425" s="9">
        <v>3</v>
      </c>
      <c r="U425" s="9">
        <f t="shared" si="86"/>
        <v>10778</v>
      </c>
      <c r="V425" s="9">
        <f t="shared" si="87"/>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9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90"/>
        <v>38.666666666666664</v>
      </c>
      <c r="G426" s="7">
        <f t="shared" si="81"/>
        <v>11.299999999999999</v>
      </c>
      <c r="H426" s="15">
        <f t="shared" si="82"/>
        <v>11.9</v>
      </c>
      <c r="I426" s="11">
        <f t="shared" si="83"/>
        <v>0.49193630773042418</v>
      </c>
      <c r="J426" s="32">
        <f t="shared" si="84"/>
        <v>1.2722490717166144E-2</v>
      </c>
      <c r="K426" s="32">
        <f t="shared" si="85"/>
        <v>78.60096126073212</v>
      </c>
      <c r="L426" s="8">
        <v>1</v>
      </c>
      <c r="M426" s="9">
        <v>0</v>
      </c>
      <c r="N426" s="8">
        <v>0</v>
      </c>
      <c r="O426" s="9">
        <v>0</v>
      </c>
      <c r="P426" s="9">
        <v>0</v>
      </c>
      <c r="Q426" s="9">
        <v>0</v>
      </c>
      <c r="R426" s="9">
        <v>1</v>
      </c>
      <c r="S426" s="8">
        <v>4687</v>
      </c>
      <c r="T426" s="9">
        <v>3</v>
      </c>
      <c r="U426" s="9">
        <f t="shared" si="86"/>
        <v>4683</v>
      </c>
      <c r="V426" s="9">
        <f t="shared" si="87"/>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9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81"/>
        <v>-0.38591653607666465</v>
      </c>
      <c r="H427" s="15">
        <f t="shared" si="82"/>
        <v>1.4544379933275797</v>
      </c>
      <c r="I427" s="11">
        <f t="shared" si="83"/>
        <v>1.4130325655549758E-2</v>
      </c>
      <c r="J427" s="32">
        <f t="shared" si="84"/>
        <v>2.4337189155801325E-2</v>
      </c>
      <c r="K427" s="32">
        <f t="shared" si="85"/>
        <v>41.089379451267781</v>
      </c>
      <c r="L427" s="8">
        <v>1</v>
      </c>
      <c r="M427" s="9">
        <v>0</v>
      </c>
      <c r="N427" s="8">
        <v>0</v>
      </c>
      <c r="O427" s="9">
        <v>0</v>
      </c>
      <c r="P427" s="9">
        <v>0</v>
      </c>
      <c r="Q427" s="9">
        <v>0</v>
      </c>
      <c r="R427" s="9">
        <v>1</v>
      </c>
      <c r="S427" s="8">
        <v>1695</v>
      </c>
      <c r="T427" s="9">
        <v>6</v>
      </c>
      <c r="U427" s="9">
        <f t="shared" si="86"/>
        <v>1688</v>
      </c>
      <c r="V427" s="9">
        <f t="shared" si="87"/>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9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81"/>
        <v>4.4056445352447984</v>
      </c>
      <c r="H428" s="15">
        <f t="shared" si="82"/>
        <v>7.206022017457073</v>
      </c>
      <c r="I428" s="11">
        <f t="shared" si="83"/>
        <v>0.10041328769483854</v>
      </c>
      <c r="J428" s="32">
        <f t="shared" si="84"/>
        <v>2.4216602199113132E-2</v>
      </c>
      <c r="K428" s="32">
        <f t="shared" si="85"/>
        <v>41.293984671252609</v>
      </c>
      <c r="L428" s="8">
        <v>1</v>
      </c>
      <c r="M428" s="9">
        <v>0</v>
      </c>
      <c r="N428" s="8">
        <v>0</v>
      </c>
      <c r="O428" s="9">
        <v>0</v>
      </c>
      <c r="P428" s="9">
        <v>0</v>
      </c>
      <c r="Q428" s="9">
        <v>0</v>
      </c>
      <c r="R428" s="9">
        <v>1</v>
      </c>
      <c r="S428" s="8">
        <v>1695</v>
      </c>
      <c r="T428" s="9">
        <v>6</v>
      </c>
      <c r="U428" s="9">
        <f t="shared" si="86"/>
        <v>1688</v>
      </c>
      <c r="V428" s="9">
        <f t="shared" si="87"/>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9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81"/>
        <v>1.8970248925326831</v>
      </c>
      <c r="H429" s="15">
        <f t="shared" si="82"/>
        <v>5.6685339346475807</v>
      </c>
      <c r="I429" s="11">
        <f t="shared" si="83"/>
        <v>4.876661455056349E-2</v>
      </c>
      <c r="J429" s="32">
        <f t="shared" si="84"/>
        <v>2.4310659917151395E-2</v>
      </c>
      <c r="K429" s="32">
        <f t="shared" si="85"/>
        <v>41.134218627051368</v>
      </c>
      <c r="L429" s="8">
        <v>1</v>
      </c>
      <c r="M429" s="9">
        <v>0</v>
      </c>
      <c r="N429" s="8">
        <v>0</v>
      </c>
      <c r="O429" s="9">
        <v>0</v>
      </c>
      <c r="P429" s="9">
        <v>0</v>
      </c>
      <c r="Q429" s="9">
        <v>0</v>
      </c>
      <c r="R429" s="9">
        <v>1</v>
      </c>
      <c r="S429" s="8">
        <v>1695</v>
      </c>
      <c r="T429" s="9">
        <v>6</v>
      </c>
      <c r="U429" s="9">
        <f t="shared" si="86"/>
        <v>1688</v>
      </c>
      <c r="V429" s="9">
        <f t="shared" si="87"/>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9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81"/>
        <v>2.1743870043992612</v>
      </c>
      <c r="H430" s="15">
        <f t="shared" si="82"/>
        <v>3.6021513642860632</v>
      </c>
      <c r="I430" s="11">
        <f t="shared" si="83"/>
        <v>8.8217224671299152E-2</v>
      </c>
      <c r="J430" s="32">
        <f t="shared" si="84"/>
        <v>2.1804305844587205E-2</v>
      </c>
      <c r="K430" s="32">
        <f t="shared" si="85"/>
        <v>45.86250106413015</v>
      </c>
      <c r="L430" s="8">
        <v>1</v>
      </c>
      <c r="M430" s="9">
        <v>0</v>
      </c>
      <c r="N430" s="8">
        <v>0</v>
      </c>
      <c r="O430" s="9">
        <v>0</v>
      </c>
      <c r="P430" s="9">
        <v>0</v>
      </c>
      <c r="Q430" s="9">
        <v>0</v>
      </c>
      <c r="R430" s="9">
        <v>1</v>
      </c>
      <c r="S430" s="8">
        <v>2094</v>
      </c>
      <c r="T430" s="9">
        <v>6</v>
      </c>
      <c r="U430" s="9">
        <f t="shared" si="86"/>
        <v>2087</v>
      </c>
      <c r="V430" s="9">
        <f t="shared" si="87"/>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9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81"/>
        <v>3.7274690858023209</v>
      </c>
      <c r="H431" s="15">
        <f t="shared" si="82"/>
        <v>6.4784677859834936</v>
      </c>
      <c r="I431" s="11">
        <f t="shared" si="83"/>
        <v>8.0941998611642724E-2</v>
      </c>
      <c r="J431" s="32">
        <f t="shared" si="84"/>
        <v>2.1817823857628153E-2</v>
      </c>
      <c r="K431" s="32">
        <f t="shared" si="85"/>
        <v>45.834085311417098</v>
      </c>
      <c r="L431" s="8">
        <v>1</v>
      </c>
      <c r="M431" s="9">
        <v>0</v>
      </c>
      <c r="N431" s="8">
        <v>0</v>
      </c>
      <c r="O431" s="9">
        <v>0</v>
      </c>
      <c r="P431" s="9">
        <v>0</v>
      </c>
      <c r="Q431" s="9">
        <v>0</v>
      </c>
      <c r="R431" s="9">
        <v>1</v>
      </c>
      <c r="S431" s="8">
        <v>2094</v>
      </c>
      <c r="T431" s="9">
        <v>6</v>
      </c>
      <c r="U431" s="9">
        <f t="shared" si="86"/>
        <v>2087</v>
      </c>
      <c r="V431" s="9">
        <f t="shared" si="87"/>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9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81"/>
        <v>0.73628028268895385</v>
      </c>
      <c r="H432" s="15">
        <f t="shared" si="82"/>
        <v>4.5380956506869881</v>
      </c>
      <c r="I432" s="11">
        <f t="shared" si="83"/>
        <v>3.0354191379282549E-2</v>
      </c>
      <c r="J432" s="32">
        <f t="shared" si="84"/>
        <v>2.1879561246034605E-2</v>
      </c>
      <c r="K432" s="32">
        <f t="shared" si="85"/>
        <v>45.704755628097317</v>
      </c>
      <c r="L432" s="8">
        <v>1</v>
      </c>
      <c r="M432" s="9">
        <v>0</v>
      </c>
      <c r="N432" s="8">
        <v>0</v>
      </c>
      <c r="O432" s="9">
        <v>0</v>
      </c>
      <c r="P432" s="9">
        <v>0</v>
      </c>
      <c r="Q432" s="9">
        <v>0</v>
      </c>
      <c r="R432" s="9">
        <v>1</v>
      </c>
      <c r="S432" s="8">
        <v>2094</v>
      </c>
      <c r="T432" s="9">
        <v>6</v>
      </c>
      <c r="U432" s="9">
        <f t="shared" si="86"/>
        <v>2087</v>
      </c>
      <c r="V432" s="9">
        <f t="shared" si="87"/>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9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81"/>
        <v>0.58557405994161316</v>
      </c>
      <c r="H433" s="15">
        <f t="shared" si="82"/>
        <v>2.1391655221595847</v>
      </c>
      <c r="I433" s="11">
        <f t="shared" si="83"/>
        <v>3.2230229864983466E-2</v>
      </c>
      <c r="J433" s="32">
        <f t="shared" si="84"/>
        <v>1.8377025926619828E-2</v>
      </c>
      <c r="K433" s="32">
        <f t="shared" si="85"/>
        <v>54.415769123526218</v>
      </c>
      <c r="L433" s="8">
        <v>1</v>
      </c>
      <c r="M433" s="9">
        <v>0</v>
      </c>
      <c r="N433" s="8">
        <v>0</v>
      </c>
      <c r="O433" s="9">
        <v>0</v>
      </c>
      <c r="P433" s="9">
        <v>0</v>
      </c>
      <c r="Q433" s="9">
        <v>0</v>
      </c>
      <c r="R433" s="9">
        <v>1</v>
      </c>
      <c r="S433" s="8">
        <v>2965</v>
      </c>
      <c r="T433" s="9">
        <v>6</v>
      </c>
      <c r="U433" s="9">
        <f t="shared" si="86"/>
        <v>2958</v>
      </c>
      <c r="V433" s="9">
        <f t="shared" si="87"/>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9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81"/>
        <v>2.827211380180402</v>
      </c>
      <c r="H434" s="15">
        <f t="shared" si="82"/>
        <v>6.3793068130661359</v>
      </c>
      <c r="I434" s="11">
        <f t="shared" si="83"/>
        <v>4.7601333173985315E-2</v>
      </c>
      <c r="J434" s="32">
        <f t="shared" si="84"/>
        <v>1.8365735516670968E-2</v>
      </c>
      <c r="K434" s="32">
        <f t="shared" si="85"/>
        <v>54.449221436967704</v>
      </c>
      <c r="L434" s="8">
        <v>1</v>
      </c>
      <c r="M434" s="9">
        <v>0</v>
      </c>
      <c r="N434" s="8">
        <v>0</v>
      </c>
      <c r="O434" s="9">
        <v>0</v>
      </c>
      <c r="P434" s="9">
        <v>0</v>
      </c>
      <c r="Q434" s="9">
        <v>0</v>
      </c>
      <c r="R434" s="9">
        <v>1</v>
      </c>
      <c r="S434" s="8">
        <v>2965</v>
      </c>
      <c r="T434" s="9">
        <v>6</v>
      </c>
      <c r="U434" s="9">
        <f t="shared" si="86"/>
        <v>2958</v>
      </c>
      <c r="V434" s="9">
        <f t="shared" si="87"/>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9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81"/>
        <v>3.9768707178673668</v>
      </c>
      <c r="H435" s="15">
        <f t="shared" si="82"/>
        <v>8.1741854540025223</v>
      </c>
      <c r="I435" s="11">
        <f t="shared" si="83"/>
        <v>5.3153154323896577E-2</v>
      </c>
      <c r="J435" s="32">
        <f t="shared" si="84"/>
        <v>1.8360586500475787E-2</v>
      </c>
      <c r="K435" s="32">
        <f t="shared" si="85"/>
        <v>54.464491097497699</v>
      </c>
      <c r="L435" s="8">
        <v>1</v>
      </c>
      <c r="M435" s="9">
        <v>0</v>
      </c>
      <c r="N435" s="8">
        <v>0</v>
      </c>
      <c r="O435" s="9">
        <v>0</v>
      </c>
      <c r="P435" s="9">
        <v>0</v>
      </c>
      <c r="Q435" s="9">
        <v>0</v>
      </c>
      <c r="R435" s="9">
        <v>1</v>
      </c>
      <c r="S435" s="8">
        <v>2965</v>
      </c>
      <c r="T435" s="9">
        <v>6</v>
      </c>
      <c r="U435" s="9">
        <f t="shared" si="86"/>
        <v>2958</v>
      </c>
      <c r="V435" s="9">
        <f t="shared" si="87"/>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9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81"/>
        <v>0.9291677286472011</v>
      </c>
      <c r="H436" s="15">
        <f t="shared" si="82"/>
        <v>3.1785938270934855</v>
      </c>
      <c r="I436" s="11">
        <f t="shared" si="83"/>
        <v>4.6349046335804382E-2</v>
      </c>
      <c r="J436" s="32">
        <f t="shared" si="84"/>
        <v>2.538091684512472E-2</v>
      </c>
      <c r="K436" s="32">
        <f t="shared" si="85"/>
        <v>39.399679928902351</v>
      </c>
      <c r="L436" s="8">
        <v>1</v>
      </c>
      <c r="M436" s="9">
        <v>0</v>
      </c>
      <c r="N436" s="8">
        <v>0</v>
      </c>
      <c r="O436" s="9">
        <v>0</v>
      </c>
      <c r="P436" s="9">
        <v>0</v>
      </c>
      <c r="Q436" s="9">
        <v>0</v>
      </c>
      <c r="R436" s="9">
        <v>1</v>
      </c>
      <c r="S436" s="8">
        <v>1556</v>
      </c>
      <c r="T436" s="9">
        <v>6</v>
      </c>
      <c r="U436" s="9">
        <f t="shared" si="86"/>
        <v>1549</v>
      </c>
      <c r="V436" s="9">
        <f t="shared" si="87"/>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9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81"/>
        <v>6.6983393318711597</v>
      </c>
      <c r="H437" s="15">
        <f t="shared" si="82"/>
        <v>9.0314347583346564</v>
      </c>
      <c r="I437" s="11">
        <f t="shared" si="83"/>
        <v>0.16884331636482622</v>
      </c>
      <c r="J437" s="32">
        <f t="shared" si="84"/>
        <v>2.5043434631714458E-2</v>
      </c>
      <c r="K437" s="32">
        <f t="shared" si="85"/>
        <v>39.930625120151127</v>
      </c>
      <c r="L437" s="8">
        <v>1</v>
      </c>
      <c r="M437" s="9">
        <v>0</v>
      </c>
      <c r="N437" s="8">
        <v>0</v>
      </c>
      <c r="O437" s="9">
        <v>0</v>
      </c>
      <c r="P437" s="9">
        <v>0</v>
      </c>
      <c r="Q437" s="9">
        <v>0</v>
      </c>
      <c r="R437" s="9">
        <v>1</v>
      </c>
      <c r="S437" s="8">
        <v>1556</v>
      </c>
      <c r="T437" s="9">
        <v>6</v>
      </c>
      <c r="U437" s="9">
        <f t="shared" si="86"/>
        <v>1549</v>
      </c>
      <c r="V437" s="9">
        <f t="shared" si="87"/>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9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81"/>
        <v>7.6035010992228074</v>
      </c>
      <c r="H438" s="15">
        <f t="shared" si="82"/>
        <v>11.888454706218003</v>
      </c>
      <c r="I438" s="11">
        <f t="shared" si="83"/>
        <v>0.11481588168203818</v>
      </c>
      <c r="J438" s="32">
        <f t="shared" si="84"/>
        <v>2.5240192993689008E-2</v>
      </c>
      <c r="K438" s="32">
        <f t="shared" si="85"/>
        <v>39.619348403953857</v>
      </c>
      <c r="L438" s="8">
        <v>1</v>
      </c>
      <c r="M438" s="9">
        <v>0</v>
      </c>
      <c r="N438" s="8">
        <v>0</v>
      </c>
      <c r="O438" s="9">
        <v>0</v>
      </c>
      <c r="P438" s="9">
        <v>0</v>
      </c>
      <c r="Q438" s="9">
        <v>0</v>
      </c>
      <c r="R438" s="9">
        <v>1</v>
      </c>
      <c r="S438" s="8">
        <v>1556</v>
      </c>
      <c r="T438" s="9">
        <v>6</v>
      </c>
      <c r="U438" s="9">
        <f t="shared" si="86"/>
        <v>1549</v>
      </c>
      <c r="V438" s="9">
        <f t="shared" si="87"/>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9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81"/>
        <v>3.6456034025166693</v>
      </c>
      <c r="H439" s="15">
        <f t="shared" si="82"/>
        <v>5.5825922851801026</v>
      </c>
      <c r="I439" s="11">
        <f t="shared" si="83"/>
        <v>0.10280236468527167</v>
      </c>
      <c r="J439" s="32">
        <f t="shared" si="84"/>
        <v>2.1578111718238015E-2</v>
      </c>
      <c r="K439" s="32">
        <f t="shared" si="85"/>
        <v>46.343258068999198</v>
      </c>
      <c r="L439" s="8">
        <v>1</v>
      </c>
      <c r="M439" s="9">
        <v>0</v>
      </c>
      <c r="N439" s="8">
        <v>0</v>
      </c>
      <c r="O439" s="9">
        <v>0</v>
      </c>
      <c r="P439" s="9">
        <v>0</v>
      </c>
      <c r="Q439" s="9">
        <v>0</v>
      </c>
      <c r="R439" s="9">
        <v>1</v>
      </c>
      <c r="S439" s="8">
        <v>2132</v>
      </c>
      <c r="T439" s="9">
        <v>6</v>
      </c>
      <c r="U439" s="9">
        <f t="shared" si="86"/>
        <v>2125</v>
      </c>
      <c r="V439" s="9">
        <f t="shared" si="87"/>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9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81"/>
        <v>5.4129008500111206</v>
      </c>
      <c r="H440" s="15">
        <f t="shared" si="82"/>
        <v>7.5349465304511645</v>
      </c>
      <c r="I440" s="11">
        <f t="shared" si="83"/>
        <v>0.13121756128061846</v>
      </c>
      <c r="J440" s="32">
        <f t="shared" si="84"/>
        <v>2.1505478936489564E-2</v>
      </c>
      <c r="K440" s="32">
        <f t="shared" si="85"/>
        <v>46.499778170633689</v>
      </c>
      <c r="L440" s="8">
        <v>1</v>
      </c>
      <c r="M440" s="9">
        <v>0</v>
      </c>
      <c r="N440" s="8">
        <v>0</v>
      </c>
      <c r="O440" s="9">
        <v>0</v>
      </c>
      <c r="P440" s="9">
        <v>0</v>
      </c>
      <c r="Q440" s="9">
        <v>0</v>
      </c>
      <c r="R440" s="9">
        <v>1</v>
      </c>
      <c r="S440" s="8">
        <v>2132</v>
      </c>
      <c r="T440" s="9">
        <v>6</v>
      </c>
      <c r="U440" s="9">
        <f t="shared" si="86"/>
        <v>2125</v>
      </c>
      <c r="V440" s="9">
        <f t="shared" si="87"/>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9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81"/>
        <v>6.3663882052119316</v>
      </c>
      <c r="H441" s="15">
        <f t="shared" si="82"/>
        <v>10.614654453001252</v>
      </c>
      <c r="I441" s="11">
        <f t="shared" si="83"/>
        <v>8.6386641021246491E-2</v>
      </c>
      <c r="J441" s="32">
        <f t="shared" si="84"/>
        <v>2.16119503788509E-2</v>
      </c>
      <c r="K441" s="32">
        <f t="shared" si="85"/>
        <v>46.270696650246968</v>
      </c>
      <c r="L441" s="8">
        <v>1</v>
      </c>
      <c r="M441" s="9">
        <v>0</v>
      </c>
      <c r="N441" s="8">
        <v>0</v>
      </c>
      <c r="O441" s="9">
        <v>0</v>
      </c>
      <c r="P441" s="9">
        <v>0</v>
      </c>
      <c r="Q441" s="9">
        <v>0</v>
      </c>
      <c r="R441" s="9">
        <v>1</v>
      </c>
      <c r="S441" s="8">
        <v>2132</v>
      </c>
      <c r="T441" s="9">
        <v>6</v>
      </c>
      <c r="U441" s="9">
        <f t="shared" si="86"/>
        <v>2125</v>
      </c>
      <c r="V441" s="9">
        <f t="shared" si="87"/>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9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81"/>
        <v>2.4612236017755196</v>
      </c>
      <c r="H442" s="15">
        <f t="shared" si="82"/>
        <v>3.4578934856906542</v>
      </c>
      <c r="I442" s="11">
        <f t="shared" si="83"/>
        <v>6.8869670769244037E-2</v>
      </c>
      <c r="J442" s="32">
        <f t="shared" si="84"/>
        <v>1.1596379283694688E-2</v>
      </c>
      <c r="K442" s="32">
        <f t="shared" si="85"/>
        <v>86.233812773446388</v>
      </c>
      <c r="L442" s="8">
        <v>1</v>
      </c>
      <c r="M442" s="9">
        <v>0</v>
      </c>
      <c r="N442" s="8">
        <v>0</v>
      </c>
      <c r="O442" s="9">
        <v>0</v>
      </c>
      <c r="P442" s="9">
        <v>0</v>
      </c>
      <c r="Q442" s="9">
        <v>0</v>
      </c>
      <c r="R442" s="9">
        <v>1</v>
      </c>
      <c r="S442" s="8">
        <v>7408</v>
      </c>
      <c r="T442" s="9">
        <v>6</v>
      </c>
      <c r="U442" s="9">
        <f t="shared" si="86"/>
        <v>7401</v>
      </c>
      <c r="V442" s="9">
        <f t="shared" si="87"/>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9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81"/>
        <v>5.4382537726060791</v>
      </c>
      <c r="H443" s="15">
        <f t="shared" si="82"/>
        <v>6.4989521729567885</v>
      </c>
      <c r="I443" s="11">
        <f t="shared" si="83"/>
        <v>0.12971223007177105</v>
      </c>
      <c r="J443" s="32">
        <f t="shared" si="84"/>
        <v>1.1525775426048679E-2</v>
      </c>
      <c r="K443" s="32">
        <f t="shared" si="85"/>
        <v>86.76205834619708</v>
      </c>
      <c r="L443" s="8">
        <v>1</v>
      </c>
      <c r="M443" s="9">
        <v>0</v>
      </c>
      <c r="N443" s="8">
        <v>0</v>
      </c>
      <c r="O443" s="9">
        <v>0</v>
      </c>
      <c r="P443" s="9">
        <v>0</v>
      </c>
      <c r="Q443" s="9">
        <v>0</v>
      </c>
      <c r="R443" s="9">
        <v>1</v>
      </c>
      <c r="S443" s="8">
        <v>7408</v>
      </c>
      <c r="T443" s="9">
        <v>6</v>
      </c>
      <c r="U443" s="9">
        <f t="shared" si="86"/>
        <v>7401</v>
      </c>
      <c r="V443" s="9">
        <f t="shared" si="87"/>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9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81"/>
        <v>7.9722634240705617</v>
      </c>
      <c r="H444" s="55">
        <f t="shared" si="82"/>
        <v>9.3541547077162761</v>
      </c>
      <c r="I444" s="56">
        <f t="shared" si="83"/>
        <v>0.14422001743332802</v>
      </c>
      <c r="J444" s="57">
        <f t="shared" si="84"/>
        <v>1.1502457317056328E-2</v>
      </c>
      <c r="K444" s="57">
        <f t="shared" si="85"/>
        <v>86.937944861326102</v>
      </c>
      <c r="L444" s="58">
        <v>1</v>
      </c>
      <c r="M444" s="59">
        <v>0</v>
      </c>
      <c r="N444" s="58">
        <v>0</v>
      </c>
      <c r="O444" s="59">
        <v>0</v>
      </c>
      <c r="P444" s="59">
        <v>0</v>
      </c>
      <c r="Q444" s="59">
        <v>0</v>
      </c>
      <c r="R444" s="59">
        <v>1</v>
      </c>
      <c r="S444" s="58">
        <v>7408</v>
      </c>
      <c r="T444" s="59">
        <v>6</v>
      </c>
      <c r="U444" s="59">
        <f t="shared" si="86"/>
        <v>7401</v>
      </c>
      <c r="V444" s="59">
        <f t="shared" si="87"/>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9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92">D445/E445</f>
        <v>11.76271186440678</v>
      </c>
      <c r="G445" s="7">
        <f t="shared" si="81"/>
        <v>6.3500000000000005</v>
      </c>
      <c r="H445" s="15">
        <f t="shared" si="82"/>
        <v>7.53</v>
      </c>
      <c r="I445" s="11">
        <f t="shared" si="83"/>
        <v>0.23963844097900014</v>
      </c>
      <c r="J445" s="32">
        <f t="shared" si="84"/>
        <v>2.037272048668733E-2</v>
      </c>
      <c r="K445" s="32">
        <f t="shared" si="85"/>
        <v>49.08524615813856</v>
      </c>
      <c r="L445" s="8">
        <v>0</v>
      </c>
      <c r="M445" s="9">
        <v>1</v>
      </c>
      <c r="N445" s="8">
        <v>0</v>
      </c>
      <c r="O445" s="9">
        <v>0</v>
      </c>
      <c r="P445" s="9">
        <v>1</v>
      </c>
      <c r="Q445" s="9">
        <v>0</v>
      </c>
      <c r="R445" s="9">
        <v>0</v>
      </c>
      <c r="S445" s="8">
        <v>2276</v>
      </c>
      <c r="T445" s="9">
        <v>4</v>
      </c>
      <c r="U445" s="9">
        <f t="shared" si="86"/>
        <v>2271</v>
      </c>
      <c r="V445" s="9">
        <f t="shared" si="87"/>
        <v>10</v>
      </c>
      <c r="W445" s="7">
        <v>13.2</v>
      </c>
      <c r="X445" s="7">
        <f>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93">1-AK445-AL445-AN445</f>
        <v>0.59399999999999997</v>
      </c>
      <c r="AN445" s="42">
        <v>0.39900000000000002</v>
      </c>
      <c r="AO445" s="41">
        <v>1</v>
      </c>
      <c r="AP445" s="17">
        <v>0</v>
      </c>
      <c r="AQ445">
        <v>0.59599999999999997</v>
      </c>
      <c r="AR445" s="39">
        <f>1-AQ445</f>
        <v>0.40400000000000003</v>
      </c>
      <c r="AS445" s="38">
        <f t="shared" si="9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92"/>
        <v>10.636363636363635</v>
      </c>
      <c r="G446" s="7">
        <f t="shared" si="81"/>
        <v>7.42</v>
      </c>
      <c r="H446" s="15">
        <f t="shared" si="82"/>
        <v>8.9599999999999991</v>
      </c>
      <c r="I446" s="11">
        <f t="shared" si="83"/>
        <v>0.27778360252890461</v>
      </c>
      <c r="J446" s="32">
        <f t="shared" si="84"/>
        <v>2.6116407075367106E-2</v>
      </c>
      <c r="K446" s="32">
        <f t="shared" si="85"/>
        <v>38.290106181688223</v>
      </c>
      <c r="L446" s="8">
        <v>0</v>
      </c>
      <c r="M446" s="9">
        <v>1</v>
      </c>
      <c r="N446" s="8">
        <v>0</v>
      </c>
      <c r="O446" s="9">
        <v>0</v>
      </c>
      <c r="P446" s="9">
        <v>1</v>
      </c>
      <c r="Q446" s="9">
        <v>0</v>
      </c>
      <c r="R446" s="9">
        <v>0</v>
      </c>
      <c r="S446" s="8">
        <v>1357</v>
      </c>
      <c r="T446" s="9">
        <v>3</v>
      </c>
      <c r="U446" s="9">
        <f t="shared" si="86"/>
        <v>1353</v>
      </c>
      <c r="V446" s="9">
        <f t="shared" si="87"/>
        <v>10</v>
      </c>
      <c r="W446" s="7">
        <v>12.9</v>
      </c>
      <c r="X446" s="7">
        <f>BM355-W355-6</f>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93"/>
        <v>0.65100000000000002</v>
      </c>
      <c r="AN446" s="42">
        <v>0.34200000000000003</v>
      </c>
      <c r="AO446" s="41">
        <v>1</v>
      </c>
      <c r="AP446" s="17">
        <v>0</v>
      </c>
      <c r="AQ446">
        <v>1</v>
      </c>
      <c r="AR446" s="39">
        <v>0</v>
      </c>
      <c r="AS446" s="38">
        <f t="shared" si="9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92"/>
        <v>5.7840909090909092</v>
      </c>
      <c r="G447" s="7">
        <f t="shared" si="81"/>
        <v>4.21</v>
      </c>
      <c r="H447" s="15">
        <f t="shared" si="82"/>
        <v>5.97</v>
      </c>
      <c r="I447" s="11">
        <f t="shared" si="83"/>
        <v>0.1878134035333307</v>
      </c>
      <c r="J447" s="32">
        <f t="shared" si="84"/>
        <v>3.2470686661951083E-2</v>
      </c>
      <c r="K447" s="32">
        <f t="shared" si="85"/>
        <v>30.797008095667803</v>
      </c>
      <c r="L447" s="8">
        <v>0</v>
      </c>
      <c r="M447" s="9">
        <v>1</v>
      </c>
      <c r="N447" s="8">
        <v>0</v>
      </c>
      <c r="O447" s="9">
        <v>0</v>
      </c>
      <c r="P447" s="9">
        <v>1</v>
      </c>
      <c r="Q447" s="9">
        <v>0</v>
      </c>
      <c r="R447" s="9">
        <v>0</v>
      </c>
      <c r="S447" s="8">
        <v>919</v>
      </c>
      <c r="T447" s="9">
        <v>3</v>
      </c>
      <c r="U447" s="9">
        <f t="shared" si="86"/>
        <v>915</v>
      </c>
      <c r="V447" s="9">
        <f t="shared" si="87"/>
        <v>10</v>
      </c>
      <c r="W447" s="7">
        <v>13.6</v>
      </c>
      <c r="X447" s="7">
        <f>BM356-W356-6</f>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93"/>
        <v>0.51200000000000001</v>
      </c>
      <c r="AN447" s="42">
        <v>0.48299999999999998</v>
      </c>
      <c r="AO447" s="41">
        <v>1</v>
      </c>
      <c r="AP447" s="17">
        <v>0</v>
      </c>
      <c r="AQ447">
        <v>0</v>
      </c>
      <c r="AR447" s="39">
        <v>1</v>
      </c>
      <c r="AS447" s="38">
        <f t="shared" si="9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92"/>
        <v>11.333333333333334</v>
      </c>
      <c r="G448" s="7">
        <f t="shared" si="81"/>
        <v>6.2</v>
      </c>
      <c r="H448" s="15">
        <f t="shared" si="82"/>
        <v>7.3999999999999995</v>
      </c>
      <c r="I448" s="11">
        <f t="shared" si="83"/>
        <v>0.23189964848373007</v>
      </c>
      <c r="J448" s="32">
        <f t="shared" si="84"/>
        <v>2.0461733689740885E-2</v>
      </c>
      <c r="K448" s="32">
        <f t="shared" si="85"/>
        <v>48.87171415496335</v>
      </c>
      <c r="L448" s="8">
        <v>0</v>
      </c>
      <c r="M448" s="9">
        <v>1</v>
      </c>
      <c r="N448" s="8">
        <v>0</v>
      </c>
      <c r="O448" s="9">
        <v>0</v>
      </c>
      <c r="P448" s="9">
        <v>1</v>
      </c>
      <c r="Q448" s="9">
        <v>0</v>
      </c>
      <c r="R448" s="9">
        <v>0</v>
      </c>
      <c r="S448" s="8">
        <v>2276</v>
      </c>
      <c r="T448" s="9">
        <v>15</v>
      </c>
      <c r="U448" s="9">
        <f t="shared" si="86"/>
        <v>2260</v>
      </c>
      <c r="V448" s="9">
        <f t="shared" si="87"/>
        <v>10</v>
      </c>
      <c r="W448" s="7">
        <v>13.2</v>
      </c>
      <c r="X448" s="7">
        <f>BM357-W357-6</f>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93"/>
        <v>0.59399999999999997</v>
      </c>
      <c r="AN448" s="42">
        <v>0.39900000000000002</v>
      </c>
      <c r="AO448" s="41">
        <v>1</v>
      </c>
      <c r="AP448" s="17">
        <v>0</v>
      </c>
      <c r="AQ448">
        <v>0.59599999999999997</v>
      </c>
      <c r="AR448" s="39">
        <f>1-AQ448</f>
        <v>0.40400000000000003</v>
      </c>
      <c r="AS448" s="38">
        <f t="shared" si="9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92"/>
        <v>9.0512820512820511</v>
      </c>
      <c r="G449" s="7">
        <f t="shared" si="81"/>
        <v>6.2799999999999994</v>
      </c>
      <c r="H449" s="15">
        <f t="shared" si="82"/>
        <v>7.84</v>
      </c>
      <c r="I449" s="11">
        <f t="shared" si="83"/>
        <v>0.23986475186127454</v>
      </c>
      <c r="J449" s="32">
        <f t="shared" si="84"/>
        <v>2.6500638307619565E-2</v>
      </c>
      <c r="K449" s="32">
        <f t="shared" si="85"/>
        <v>37.734940132082635</v>
      </c>
      <c r="L449" s="8">
        <v>0</v>
      </c>
      <c r="M449" s="9">
        <v>1</v>
      </c>
      <c r="N449" s="8">
        <v>0</v>
      </c>
      <c r="O449" s="9">
        <v>0</v>
      </c>
      <c r="P449" s="9">
        <v>1</v>
      </c>
      <c r="Q449" s="9">
        <v>0</v>
      </c>
      <c r="R449" s="9">
        <v>0</v>
      </c>
      <c r="S449" s="8">
        <v>1357</v>
      </c>
      <c r="T449" s="9">
        <v>14</v>
      </c>
      <c r="U449" s="9">
        <f t="shared" si="86"/>
        <v>1342</v>
      </c>
      <c r="V449" s="9">
        <f t="shared" si="87"/>
        <v>10</v>
      </c>
      <c r="W449" s="7">
        <v>12.9</v>
      </c>
      <c r="X449" s="7">
        <f>BM358-W358-6</f>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93"/>
        <v>0.65100000000000002</v>
      </c>
      <c r="AN449" s="42">
        <v>0.34200000000000003</v>
      </c>
      <c r="AO449" s="41">
        <v>1</v>
      </c>
      <c r="AP449" s="17">
        <v>0</v>
      </c>
      <c r="AQ449">
        <v>1</v>
      </c>
      <c r="AR449" s="39">
        <v>0</v>
      </c>
      <c r="AS449" s="38">
        <f t="shared" si="9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92"/>
        <v>6.6063829787234045</v>
      </c>
      <c r="G450" s="7">
        <f t="shared" ref="G450:G513" si="94">D450-E450</f>
        <v>5.27</v>
      </c>
      <c r="H450" s="15">
        <f t="shared" ref="H450:H513" si="95">D450+E450</f>
        <v>7.15</v>
      </c>
      <c r="I450" s="11">
        <f t="shared" ref="I450:I513" si="96">IFERROR(F450/SQRT(F450^2+U450), "X")</f>
        <v>0.21460560973649845</v>
      </c>
      <c r="J450" s="32">
        <f t="shared" ref="J450:J513" si="97">IFERROR(SQRT((1-I450^2)/U450), "X")</f>
        <v>3.2484585048680924E-2</v>
      </c>
      <c r="K450" s="32">
        <f t="shared" ref="K450:K513" si="98">IFERROR(1/J450, "X")</f>
        <v>30.783831731309316</v>
      </c>
      <c r="L450" s="8">
        <v>0</v>
      </c>
      <c r="M450" s="9">
        <v>1</v>
      </c>
      <c r="N450" s="8">
        <v>0</v>
      </c>
      <c r="O450" s="9">
        <v>0</v>
      </c>
      <c r="P450" s="9">
        <v>1</v>
      </c>
      <c r="Q450" s="9">
        <v>0</v>
      </c>
      <c r="R450" s="9">
        <v>0</v>
      </c>
      <c r="S450" s="8">
        <v>919</v>
      </c>
      <c r="T450" s="9">
        <v>14</v>
      </c>
      <c r="U450" s="9">
        <f t="shared" ref="U450:U513" si="99">S450-T450-1</f>
        <v>904</v>
      </c>
      <c r="V450" s="9">
        <f t="shared" ref="V450:V513" si="100">COUNTIF(B:B,B450)</f>
        <v>10</v>
      </c>
      <c r="W450" s="7">
        <v>13.6</v>
      </c>
      <c r="X450" s="7">
        <f>BM359-W359-6</f>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93"/>
        <v>0.51200000000000001</v>
      </c>
      <c r="AN450" s="42">
        <v>0.48299999999999998</v>
      </c>
      <c r="AO450" s="41">
        <v>1</v>
      </c>
      <c r="AP450" s="17">
        <v>0</v>
      </c>
      <c r="AQ450">
        <v>0</v>
      </c>
      <c r="AR450" s="39">
        <v>1</v>
      </c>
      <c r="AS450" s="38">
        <f t="shared" si="9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92"/>
        <v>7.1627906976744189</v>
      </c>
      <c r="G451" s="7">
        <f t="shared" si="94"/>
        <v>5.3</v>
      </c>
      <c r="H451" s="15">
        <f t="shared" si="95"/>
        <v>7.0200000000000005</v>
      </c>
      <c r="I451" s="11">
        <f t="shared" si="96"/>
        <v>0.19189297421546586</v>
      </c>
      <c r="J451" s="32">
        <f t="shared" si="97"/>
        <v>2.6790252893717639E-2</v>
      </c>
      <c r="K451" s="32">
        <f t="shared" si="98"/>
        <v>37.327008594028676</v>
      </c>
      <c r="L451" s="8">
        <v>0</v>
      </c>
      <c r="M451" s="9">
        <v>1</v>
      </c>
      <c r="N451" s="8">
        <v>0</v>
      </c>
      <c r="O451" s="9">
        <v>0</v>
      </c>
      <c r="P451" s="9">
        <v>1</v>
      </c>
      <c r="Q451" s="9">
        <v>0</v>
      </c>
      <c r="R451" s="9">
        <v>0</v>
      </c>
      <c r="S451" s="8">
        <v>1357</v>
      </c>
      <c r="T451" s="9">
        <v>14</v>
      </c>
      <c r="U451" s="9">
        <f t="shared" si="99"/>
        <v>1342</v>
      </c>
      <c r="V451" s="9">
        <f t="shared" si="100"/>
        <v>10</v>
      </c>
      <c r="W451" s="7">
        <v>12.9</v>
      </c>
      <c r="X451" s="7">
        <f>BM360-W360-6</f>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93"/>
        <v>0.65100000000000002</v>
      </c>
      <c r="AN451" s="42">
        <v>0.34200000000000003</v>
      </c>
      <c r="AO451" s="41">
        <v>1</v>
      </c>
      <c r="AP451" s="17">
        <v>0</v>
      </c>
      <c r="AQ451">
        <v>1</v>
      </c>
      <c r="AR451" s="39">
        <v>0</v>
      </c>
      <c r="AS451" s="38">
        <f t="shared" si="9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92"/>
        <v>4.2153846153846155</v>
      </c>
      <c r="G452" s="7">
        <f t="shared" si="94"/>
        <v>4.1800000000000006</v>
      </c>
      <c r="H452" s="15">
        <f t="shared" si="95"/>
        <v>6.78</v>
      </c>
      <c r="I452" s="11">
        <f t="shared" si="96"/>
        <v>0.13884365792453493</v>
      </c>
      <c r="J452" s="32">
        <f t="shared" si="97"/>
        <v>3.2937364106185293E-2</v>
      </c>
      <c r="K452" s="32">
        <f t="shared" si="98"/>
        <v>30.360656571550315</v>
      </c>
      <c r="L452" s="8">
        <v>0</v>
      </c>
      <c r="M452" s="9">
        <v>1</v>
      </c>
      <c r="N452" s="8">
        <v>0</v>
      </c>
      <c r="O452" s="9">
        <v>0</v>
      </c>
      <c r="P452" s="9">
        <v>1</v>
      </c>
      <c r="Q452" s="9">
        <v>0</v>
      </c>
      <c r="R452" s="9">
        <v>0</v>
      </c>
      <c r="S452" s="8">
        <v>919</v>
      </c>
      <c r="T452" s="9">
        <v>14</v>
      </c>
      <c r="U452" s="9">
        <f t="shared" si="99"/>
        <v>904</v>
      </c>
      <c r="V452" s="9">
        <f t="shared" si="100"/>
        <v>10</v>
      </c>
      <c r="W452" s="7">
        <v>13.6</v>
      </c>
      <c r="X452" s="7">
        <f>BM361-W361-6</f>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93"/>
        <v>0.51200000000000001</v>
      </c>
      <c r="AN452" s="42">
        <v>0.48299999999999998</v>
      </c>
      <c r="AO452" s="41">
        <v>1</v>
      </c>
      <c r="AP452" s="17">
        <v>0</v>
      </c>
      <c r="AQ452">
        <v>0</v>
      </c>
      <c r="AR452" s="39">
        <v>1</v>
      </c>
      <c r="AS452" s="38">
        <f t="shared" si="9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92"/>
        <v>5</v>
      </c>
      <c r="G453" s="7">
        <f t="shared" si="94"/>
        <v>4.8</v>
      </c>
      <c r="H453" s="15">
        <f t="shared" si="95"/>
        <v>7.2</v>
      </c>
      <c r="I453" s="11">
        <f t="shared" si="96"/>
        <v>0.16602227504272984</v>
      </c>
      <c r="J453" s="32">
        <f t="shared" si="97"/>
        <v>3.320445500854597E-2</v>
      </c>
      <c r="K453" s="32">
        <f t="shared" si="98"/>
        <v>30.116440692751194</v>
      </c>
      <c r="L453" s="8">
        <v>0</v>
      </c>
      <c r="M453" s="9">
        <v>1</v>
      </c>
      <c r="N453" s="8">
        <v>0</v>
      </c>
      <c r="O453" s="9">
        <v>0</v>
      </c>
      <c r="P453" s="9">
        <v>1</v>
      </c>
      <c r="Q453" s="9">
        <v>0</v>
      </c>
      <c r="R453" s="9">
        <v>0</v>
      </c>
      <c r="S453" s="8">
        <v>897</v>
      </c>
      <c r="T453" s="9">
        <v>14</v>
      </c>
      <c r="U453" s="9">
        <f t="shared" si="99"/>
        <v>882</v>
      </c>
      <c r="V453" s="9">
        <f t="shared" si="100"/>
        <v>10</v>
      </c>
      <c r="W453" s="7">
        <v>13.3</v>
      </c>
      <c r="X453" s="7">
        <f>BM362-W362-6</f>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93"/>
        <v>0.56800000000000006</v>
      </c>
      <c r="AN453" s="42">
        <v>0.42399999999999999</v>
      </c>
      <c r="AO453" s="41">
        <v>1</v>
      </c>
      <c r="AP453" s="17">
        <v>0</v>
      </c>
      <c r="AQ453">
        <v>1</v>
      </c>
      <c r="AR453" s="39">
        <v>0</v>
      </c>
      <c r="AS453" s="38">
        <f t="shared" si="9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92"/>
        <v>3.9312499999999999</v>
      </c>
      <c r="G454" s="54">
        <f t="shared" si="94"/>
        <v>4.6899999999999995</v>
      </c>
      <c r="H454" s="55">
        <f t="shared" si="95"/>
        <v>7.8900000000000006</v>
      </c>
      <c r="I454" s="56">
        <f t="shared" si="96"/>
        <v>0.14555646222812504</v>
      </c>
      <c r="J454" s="57">
        <f t="shared" si="97"/>
        <v>3.7025491186804461E-2</v>
      </c>
      <c r="K454" s="57">
        <f t="shared" si="98"/>
        <v>27.008419549512706</v>
      </c>
      <c r="L454" s="58">
        <v>0</v>
      </c>
      <c r="M454" s="59">
        <v>1</v>
      </c>
      <c r="N454" s="58">
        <v>0</v>
      </c>
      <c r="O454" s="59">
        <v>0</v>
      </c>
      <c r="P454" s="59">
        <v>1</v>
      </c>
      <c r="Q454" s="59">
        <v>0</v>
      </c>
      <c r="R454" s="59">
        <v>0</v>
      </c>
      <c r="S454" s="58">
        <v>729</v>
      </c>
      <c r="T454" s="59">
        <v>14</v>
      </c>
      <c r="U454" s="59">
        <f t="shared" si="99"/>
        <v>714</v>
      </c>
      <c r="V454" s="59">
        <f t="shared" si="100"/>
        <v>10</v>
      </c>
      <c r="W454" s="54">
        <v>14</v>
      </c>
      <c r="X454" s="54">
        <f>BM363-W363-6</f>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93"/>
        <v>0.43899999999999995</v>
      </c>
      <c r="AN454" s="62">
        <v>0.55800000000000005</v>
      </c>
      <c r="AO454" s="63">
        <v>1</v>
      </c>
      <c r="AP454" s="64">
        <v>0</v>
      </c>
      <c r="AQ454" s="50">
        <v>0</v>
      </c>
      <c r="AR454" s="65">
        <v>1</v>
      </c>
      <c r="AS454" s="66">
        <f t="shared" si="9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01">D455/F455</f>
        <v>0.8207705192629815</v>
      </c>
      <c r="F455" s="7">
        <v>17.91</v>
      </c>
      <c r="G455" s="7">
        <f t="shared" si="94"/>
        <v>13.879229480737017</v>
      </c>
      <c r="H455" s="15">
        <f t="shared" si="95"/>
        <v>15.520770519262982</v>
      </c>
      <c r="I455" s="11">
        <f t="shared" si="96"/>
        <v>0.42346601809461165</v>
      </c>
      <c r="J455" s="32">
        <f t="shared" si="97"/>
        <v>2.3644110446376973E-2</v>
      </c>
      <c r="K455" s="32">
        <f t="shared" si="98"/>
        <v>42.2938305193559</v>
      </c>
      <c r="L455" s="8">
        <v>0</v>
      </c>
      <c r="M455" s="9">
        <v>1</v>
      </c>
      <c r="N455" s="8">
        <v>0</v>
      </c>
      <c r="O455" s="9">
        <v>1</v>
      </c>
      <c r="P455" s="9">
        <v>0</v>
      </c>
      <c r="Q455" s="9">
        <v>0</v>
      </c>
      <c r="R455" s="9">
        <v>0</v>
      </c>
      <c r="S455" s="8">
        <v>1476</v>
      </c>
      <c r="T455" s="9">
        <v>7</v>
      </c>
      <c r="U455" s="9">
        <f t="shared" si="99"/>
        <v>1468</v>
      </c>
      <c r="V455" s="9">
        <f t="shared" si="100"/>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02">1-AR455</f>
        <v>0.63200000000000001</v>
      </c>
      <c r="AR455" s="39">
        <v>0.36799999999999999</v>
      </c>
      <c r="AS455" s="38">
        <f t="shared" si="9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01"/>
        <v>1.2363869314541962</v>
      </c>
      <c r="F456" s="7">
        <v>15.61</v>
      </c>
      <c r="G456" s="7">
        <f t="shared" si="94"/>
        <v>18.063613068545806</v>
      </c>
      <c r="H456" s="15">
        <f t="shared" si="95"/>
        <v>20.536386931454196</v>
      </c>
      <c r="I456" s="11">
        <f t="shared" si="96"/>
        <v>0.37730504926893033</v>
      </c>
      <c r="J456" s="32">
        <f t="shared" si="97"/>
        <v>2.4170727051180674E-2</v>
      </c>
      <c r="K456" s="32">
        <f t="shared" si="98"/>
        <v>41.372359130221227</v>
      </c>
      <c r="L456" s="8">
        <v>0</v>
      </c>
      <c r="M456" s="9">
        <v>1</v>
      </c>
      <c r="N456" s="8">
        <v>0</v>
      </c>
      <c r="O456" s="9">
        <v>1</v>
      </c>
      <c r="P456" s="9">
        <v>0</v>
      </c>
      <c r="Q456" s="9">
        <v>0</v>
      </c>
      <c r="R456" s="9">
        <v>0</v>
      </c>
      <c r="S456" s="8">
        <v>1476</v>
      </c>
      <c r="T456" s="9">
        <v>7</v>
      </c>
      <c r="U456" s="9">
        <f t="shared" si="99"/>
        <v>1468</v>
      </c>
      <c r="V456" s="9">
        <f t="shared" si="100"/>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02"/>
        <v>0.63200000000000001</v>
      </c>
      <c r="AR456" s="39">
        <v>0.36799999999999999</v>
      </c>
      <c r="AS456" s="38">
        <f t="shared" si="9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01"/>
        <v>0.84074733096085397</v>
      </c>
      <c r="F457" s="7">
        <v>22.48</v>
      </c>
      <c r="G457" s="7">
        <f t="shared" si="94"/>
        <v>18.059252669039143</v>
      </c>
      <c r="H457" s="15">
        <f t="shared" si="95"/>
        <v>19.740747330960854</v>
      </c>
      <c r="I457" s="11">
        <f t="shared" si="96"/>
        <v>0.50605090150970966</v>
      </c>
      <c r="J457" s="32">
        <f t="shared" si="97"/>
        <v>2.2511161099186373E-2</v>
      </c>
      <c r="K457" s="32">
        <f t="shared" si="98"/>
        <v>44.42240875954387</v>
      </c>
      <c r="L457" s="8">
        <v>0</v>
      </c>
      <c r="M457" s="9">
        <v>1</v>
      </c>
      <c r="N457" s="8">
        <v>0</v>
      </c>
      <c r="O457" s="9">
        <v>1</v>
      </c>
      <c r="P457" s="9">
        <v>0</v>
      </c>
      <c r="Q457" s="9">
        <v>0</v>
      </c>
      <c r="R457" s="9">
        <v>0</v>
      </c>
      <c r="S457" s="8">
        <v>1476</v>
      </c>
      <c r="T457" s="9">
        <v>7</v>
      </c>
      <c r="U457" s="9">
        <f t="shared" si="99"/>
        <v>1468</v>
      </c>
      <c r="V457" s="9">
        <f t="shared" si="100"/>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02"/>
        <v>0.63200000000000001</v>
      </c>
      <c r="AR457" s="39">
        <v>0.36799999999999999</v>
      </c>
      <c r="AS457" s="38">
        <f t="shared" si="9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01"/>
        <v>0.58800773694390707</v>
      </c>
      <c r="F458" s="7">
        <v>25.85</v>
      </c>
      <c r="G458" s="7">
        <f t="shared" si="94"/>
        <v>14.611992263056091</v>
      </c>
      <c r="H458" s="15">
        <f t="shared" si="95"/>
        <v>15.788007736943907</v>
      </c>
      <c r="I458" s="11">
        <f t="shared" si="96"/>
        <v>0.55929032276646651</v>
      </c>
      <c r="J458" s="32">
        <f t="shared" si="97"/>
        <v>2.1635989275298514E-2</v>
      </c>
      <c r="K458" s="32">
        <f t="shared" si="98"/>
        <v>46.219287099651368</v>
      </c>
      <c r="L458" s="8">
        <v>0</v>
      </c>
      <c r="M458" s="9">
        <v>1</v>
      </c>
      <c r="N458" s="8">
        <v>0</v>
      </c>
      <c r="O458" s="9">
        <v>1</v>
      </c>
      <c r="P458" s="9">
        <v>0</v>
      </c>
      <c r="Q458" s="9">
        <v>0</v>
      </c>
      <c r="R458" s="9">
        <v>0</v>
      </c>
      <c r="S458" s="8">
        <v>1476</v>
      </c>
      <c r="T458" s="9">
        <v>7</v>
      </c>
      <c r="U458" s="9">
        <f t="shared" si="99"/>
        <v>1468</v>
      </c>
      <c r="V458" s="9">
        <f t="shared" si="100"/>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02"/>
        <v>0.63200000000000001</v>
      </c>
      <c r="AR458" s="39">
        <v>0.36799999999999999</v>
      </c>
      <c r="AS458" s="38">
        <f t="shared" si="9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01"/>
        <v>0.57318806252960686</v>
      </c>
      <c r="F459" s="7">
        <v>21.11</v>
      </c>
      <c r="G459" s="7">
        <f t="shared" si="94"/>
        <v>11.526811937470393</v>
      </c>
      <c r="H459" s="15">
        <f t="shared" si="95"/>
        <v>12.673188062529606</v>
      </c>
      <c r="I459" s="11">
        <f t="shared" si="96"/>
        <v>0.48256854443850716</v>
      </c>
      <c r="J459" s="32">
        <f t="shared" si="97"/>
        <v>2.2859713142515736E-2</v>
      </c>
      <c r="K459" s="32">
        <f t="shared" si="98"/>
        <v>43.745080866309983</v>
      </c>
      <c r="L459" s="8">
        <v>0</v>
      </c>
      <c r="M459" s="9">
        <v>1</v>
      </c>
      <c r="N459" s="8">
        <v>0</v>
      </c>
      <c r="O459" s="9">
        <v>1</v>
      </c>
      <c r="P459" s="9">
        <v>0</v>
      </c>
      <c r="Q459" s="9">
        <v>0</v>
      </c>
      <c r="R459" s="9">
        <v>0</v>
      </c>
      <c r="S459" s="8">
        <v>1476</v>
      </c>
      <c r="T459" s="9">
        <v>7</v>
      </c>
      <c r="U459" s="9">
        <f t="shared" si="99"/>
        <v>1468</v>
      </c>
      <c r="V459" s="9">
        <f t="shared" si="100"/>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02"/>
        <v>0.63200000000000001</v>
      </c>
      <c r="AR459" s="39">
        <v>0.36799999999999999</v>
      </c>
      <c r="AS459" s="38">
        <f t="shared" si="9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01"/>
        <v>1.0976837865055389</v>
      </c>
      <c r="F460" s="7">
        <v>9.93</v>
      </c>
      <c r="G460" s="7">
        <f t="shared" si="94"/>
        <v>9.8023162134944606</v>
      </c>
      <c r="H460" s="15">
        <f t="shared" si="95"/>
        <v>11.99768378650554</v>
      </c>
      <c r="I460" s="11">
        <f t="shared" si="96"/>
        <v>0.25088200291266882</v>
      </c>
      <c r="J460" s="32">
        <f t="shared" si="97"/>
        <v>2.5265055681034123E-2</v>
      </c>
      <c r="K460" s="32">
        <f t="shared" si="98"/>
        <v>39.580360028680886</v>
      </c>
      <c r="L460" s="8">
        <v>0</v>
      </c>
      <c r="M460" s="9">
        <v>1</v>
      </c>
      <c r="N460" s="8">
        <v>0</v>
      </c>
      <c r="O460" s="9">
        <v>1</v>
      </c>
      <c r="P460" s="9">
        <v>0</v>
      </c>
      <c r="Q460" s="9">
        <v>0</v>
      </c>
      <c r="R460" s="9">
        <v>0</v>
      </c>
      <c r="S460" s="8">
        <v>1476</v>
      </c>
      <c r="T460" s="9">
        <v>7</v>
      </c>
      <c r="U460" s="9">
        <f t="shared" si="99"/>
        <v>1468</v>
      </c>
      <c r="V460" s="9">
        <f t="shared" si="100"/>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02"/>
        <v>0.63200000000000001</v>
      </c>
      <c r="AR460" s="39">
        <v>0.36799999999999999</v>
      </c>
      <c r="AS460" s="38">
        <f t="shared" si="9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01"/>
        <v>3.3171912832929782</v>
      </c>
      <c r="F461" s="7">
        <v>4.13</v>
      </c>
      <c r="G461" s="7">
        <f t="shared" si="94"/>
        <v>10.382808716707022</v>
      </c>
      <c r="H461" s="15">
        <f t="shared" si="95"/>
        <v>17.017191283292977</v>
      </c>
      <c r="I461" s="11">
        <f t="shared" si="96"/>
        <v>0.10717130145140812</v>
      </c>
      <c r="J461" s="32">
        <f t="shared" si="97"/>
        <v>2.5949467663779209E-2</v>
      </c>
      <c r="K461" s="32">
        <f t="shared" si="98"/>
        <v>38.536436005422189</v>
      </c>
      <c r="L461" s="8">
        <v>0</v>
      </c>
      <c r="M461" s="9">
        <v>1</v>
      </c>
      <c r="N461" s="8">
        <v>0</v>
      </c>
      <c r="O461" s="9">
        <v>1</v>
      </c>
      <c r="P461" s="9">
        <v>0</v>
      </c>
      <c r="Q461" s="9">
        <v>0</v>
      </c>
      <c r="R461" s="9">
        <v>0</v>
      </c>
      <c r="S461" s="8">
        <v>1476</v>
      </c>
      <c r="T461" s="9">
        <v>7</v>
      </c>
      <c r="U461" s="9">
        <f t="shared" si="99"/>
        <v>1468</v>
      </c>
      <c r="V461" s="9">
        <f t="shared" si="100"/>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02"/>
        <v>0.63200000000000001</v>
      </c>
      <c r="AR461" s="39">
        <v>0.36799999999999999</v>
      </c>
      <c r="AS461" s="38">
        <f t="shared" si="9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01"/>
        <v>5.25</v>
      </c>
      <c r="F462" s="7">
        <v>2.4</v>
      </c>
      <c r="G462" s="7">
        <f t="shared" si="94"/>
        <v>7.35</v>
      </c>
      <c r="H462" s="15">
        <f t="shared" si="95"/>
        <v>17.850000000000001</v>
      </c>
      <c r="I462" s="11">
        <f t="shared" si="96"/>
        <v>6.2516961111875644E-2</v>
      </c>
      <c r="J462" s="32">
        <f t="shared" si="97"/>
        <v>2.6048733796614851E-2</v>
      </c>
      <c r="K462" s="32">
        <f t="shared" si="98"/>
        <v>38.389581920099104</v>
      </c>
      <c r="L462" s="8">
        <v>0</v>
      </c>
      <c r="M462" s="9">
        <v>1</v>
      </c>
      <c r="N462" s="8">
        <v>0</v>
      </c>
      <c r="O462" s="9">
        <v>1</v>
      </c>
      <c r="P462" s="9">
        <v>0</v>
      </c>
      <c r="Q462" s="9">
        <v>0</v>
      </c>
      <c r="R462" s="9">
        <v>0</v>
      </c>
      <c r="S462" s="8">
        <v>1476</v>
      </c>
      <c r="T462" s="9">
        <v>7</v>
      </c>
      <c r="U462" s="9">
        <f t="shared" si="99"/>
        <v>1468</v>
      </c>
      <c r="V462" s="9">
        <f t="shared" si="100"/>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02"/>
        <v>0.63200000000000001</v>
      </c>
      <c r="AR462" s="39">
        <v>0.36799999999999999</v>
      </c>
      <c r="AS462" s="38">
        <f t="shared" si="9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01"/>
        <v>2.5000000000000004</v>
      </c>
      <c r="F463" s="7">
        <v>7.84</v>
      </c>
      <c r="G463" s="7">
        <f t="shared" si="94"/>
        <v>17.100000000000001</v>
      </c>
      <c r="H463" s="15">
        <f t="shared" si="95"/>
        <v>22.1</v>
      </c>
      <c r="I463" s="11">
        <f t="shared" si="96"/>
        <v>0.20046853007196822</v>
      </c>
      <c r="J463" s="32">
        <f t="shared" si="97"/>
        <v>2.5569965570404109E-2</v>
      </c>
      <c r="K463" s="32">
        <f t="shared" si="98"/>
        <v>39.108382733117459</v>
      </c>
      <c r="L463" s="8">
        <v>0</v>
      </c>
      <c r="M463" s="9">
        <v>1</v>
      </c>
      <c r="N463" s="8">
        <v>0</v>
      </c>
      <c r="O463" s="9">
        <v>1</v>
      </c>
      <c r="P463" s="9">
        <v>0</v>
      </c>
      <c r="Q463" s="9">
        <v>0</v>
      </c>
      <c r="R463" s="9">
        <v>0</v>
      </c>
      <c r="S463" s="8">
        <v>1476</v>
      </c>
      <c r="T463" s="9">
        <v>7</v>
      </c>
      <c r="U463" s="9">
        <f t="shared" si="99"/>
        <v>1468</v>
      </c>
      <c r="V463" s="9">
        <f t="shared" si="100"/>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02"/>
        <v>0.63200000000000001</v>
      </c>
      <c r="AR463" s="39">
        <v>0.36799999999999999</v>
      </c>
      <c r="AS463" s="38">
        <f t="shared" si="9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01"/>
        <v>2.4281984334203655</v>
      </c>
      <c r="F464" s="7">
        <v>7.66</v>
      </c>
      <c r="G464" s="7">
        <f t="shared" si="94"/>
        <v>16.171801566579635</v>
      </c>
      <c r="H464" s="15">
        <f t="shared" si="95"/>
        <v>21.028198433420368</v>
      </c>
      <c r="I464" s="11">
        <f t="shared" si="96"/>
        <v>0.19604482709698576</v>
      </c>
      <c r="J464" s="32">
        <f t="shared" si="97"/>
        <v>2.5593319464358451E-2</v>
      </c>
      <c r="K464" s="32">
        <f t="shared" si="98"/>
        <v>39.072696349241113</v>
      </c>
      <c r="L464" s="8">
        <v>0</v>
      </c>
      <c r="M464" s="9">
        <v>1</v>
      </c>
      <c r="N464" s="8">
        <v>0</v>
      </c>
      <c r="O464" s="9">
        <v>1</v>
      </c>
      <c r="P464" s="9">
        <v>0</v>
      </c>
      <c r="Q464" s="9">
        <v>0</v>
      </c>
      <c r="R464" s="9">
        <v>0</v>
      </c>
      <c r="S464" s="8">
        <v>1476</v>
      </c>
      <c r="T464" s="9">
        <v>7</v>
      </c>
      <c r="U464" s="9">
        <f t="shared" si="99"/>
        <v>1468</v>
      </c>
      <c r="V464" s="9">
        <f t="shared" si="100"/>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02"/>
        <v>0.63200000000000001</v>
      </c>
      <c r="AR464" s="39">
        <v>0.36799999999999999</v>
      </c>
      <c r="AS464" s="38">
        <f t="shared" si="9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01"/>
        <v>1.9814814814814812</v>
      </c>
      <c r="F465" s="7">
        <v>5.4</v>
      </c>
      <c r="G465" s="7">
        <f t="shared" si="94"/>
        <v>8.7185185185185183</v>
      </c>
      <c r="H465" s="15">
        <f t="shared" si="95"/>
        <v>12.68148148148148</v>
      </c>
      <c r="I465" s="11">
        <f t="shared" si="96"/>
        <v>0.13955957945972247</v>
      </c>
      <c r="J465" s="32">
        <f t="shared" si="97"/>
        <v>2.5844366566615273E-2</v>
      </c>
      <c r="K465" s="32">
        <f t="shared" si="98"/>
        <v>38.693151848873725</v>
      </c>
      <c r="L465" s="8">
        <v>0</v>
      </c>
      <c r="M465" s="9">
        <v>1</v>
      </c>
      <c r="N465" s="8">
        <v>0</v>
      </c>
      <c r="O465" s="9">
        <v>1</v>
      </c>
      <c r="P465" s="9">
        <v>0</v>
      </c>
      <c r="Q465" s="9">
        <v>0</v>
      </c>
      <c r="R465" s="9">
        <v>0</v>
      </c>
      <c r="S465" s="8">
        <v>1476</v>
      </c>
      <c r="T465" s="9">
        <v>7</v>
      </c>
      <c r="U465" s="9">
        <f t="shared" si="99"/>
        <v>1468</v>
      </c>
      <c r="V465" s="9">
        <f t="shared" si="100"/>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02"/>
        <v>0.63200000000000001</v>
      </c>
      <c r="AR465" s="39">
        <v>0.36799999999999999</v>
      </c>
      <c r="AS465" s="38">
        <f t="shared" si="9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01"/>
        <v>4.7179487179487181</v>
      </c>
      <c r="F466" s="54">
        <v>1.95</v>
      </c>
      <c r="G466" s="54">
        <f t="shared" si="94"/>
        <v>4.4820512820512812</v>
      </c>
      <c r="H466" s="55">
        <f t="shared" si="95"/>
        <v>13.917948717948718</v>
      </c>
      <c r="I466" s="56">
        <f t="shared" si="96"/>
        <v>5.0828798421125441E-2</v>
      </c>
      <c r="J466" s="57">
        <f t="shared" si="97"/>
        <v>2.606605047237202E-2</v>
      </c>
      <c r="K466" s="57">
        <f t="shared" si="98"/>
        <v>38.36407825036332</v>
      </c>
      <c r="L466" s="58">
        <v>0</v>
      </c>
      <c r="M466" s="59">
        <v>1</v>
      </c>
      <c r="N466" s="58">
        <v>0</v>
      </c>
      <c r="O466" s="59">
        <v>1</v>
      </c>
      <c r="P466" s="59">
        <v>0</v>
      </c>
      <c r="Q466" s="59">
        <v>0</v>
      </c>
      <c r="R466" s="59">
        <v>0</v>
      </c>
      <c r="S466" s="58">
        <v>1476</v>
      </c>
      <c r="T466" s="59">
        <v>7</v>
      </c>
      <c r="U466" s="59">
        <f t="shared" si="99"/>
        <v>1468</v>
      </c>
      <c r="V466" s="59">
        <f t="shared" si="100"/>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02"/>
        <v>0.63200000000000001</v>
      </c>
      <c r="AR466" s="65">
        <v>0.36799999999999999</v>
      </c>
      <c r="AS466" s="66">
        <f t="shared" si="9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01"/>
        <v>0.83776595744680848</v>
      </c>
      <c r="F467" s="7">
        <v>7.52</v>
      </c>
      <c r="G467" s="7">
        <f t="shared" si="94"/>
        <v>5.4622340425531917</v>
      </c>
      <c r="H467" s="15">
        <f t="shared" si="95"/>
        <v>7.137765957446808</v>
      </c>
      <c r="I467" s="11">
        <f t="shared" si="96"/>
        <v>0.22951264688149664</v>
      </c>
      <c r="J467" s="32">
        <f t="shared" si="97"/>
        <v>3.0520298787433064E-2</v>
      </c>
      <c r="K467" s="32">
        <f t="shared" si="98"/>
        <v>32.765078971368283</v>
      </c>
      <c r="L467" s="8">
        <v>1</v>
      </c>
      <c r="M467" s="9">
        <v>0</v>
      </c>
      <c r="N467" s="8">
        <v>1</v>
      </c>
      <c r="O467" s="9">
        <v>0</v>
      </c>
      <c r="P467" s="9">
        <v>0</v>
      </c>
      <c r="Q467" s="9">
        <v>0</v>
      </c>
      <c r="R467" s="9">
        <v>0</v>
      </c>
      <c r="S467" s="8">
        <v>1023</v>
      </c>
      <c r="T467" s="9">
        <v>5</v>
      </c>
      <c r="U467" s="9">
        <f t="shared" si="99"/>
        <v>1017</v>
      </c>
      <c r="V467" s="9">
        <f t="shared" si="100"/>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01"/>
        <v>0.8276797829036634</v>
      </c>
      <c r="F468" s="7">
        <v>7.37</v>
      </c>
      <c r="G468" s="7">
        <f t="shared" si="94"/>
        <v>5.2723202170963361</v>
      </c>
      <c r="H468" s="15">
        <f t="shared" si="95"/>
        <v>6.9276797829036632</v>
      </c>
      <c r="I468" s="11">
        <f t="shared" si="96"/>
        <v>0.2252741171820597</v>
      </c>
      <c r="J468" s="32">
        <f t="shared" si="97"/>
        <v>3.0566365967715021E-2</v>
      </c>
      <c r="K468" s="32">
        <f t="shared" si="98"/>
        <v>32.715698066830242</v>
      </c>
      <c r="L468" s="8">
        <v>1</v>
      </c>
      <c r="M468" s="9">
        <v>0</v>
      </c>
      <c r="N468" s="8">
        <v>1</v>
      </c>
      <c r="O468" s="9">
        <v>0</v>
      </c>
      <c r="P468" s="9">
        <v>0</v>
      </c>
      <c r="Q468" s="9">
        <v>0</v>
      </c>
      <c r="R468" s="9">
        <v>0</v>
      </c>
      <c r="S468" s="8">
        <v>1023</v>
      </c>
      <c r="T468" s="9">
        <v>6</v>
      </c>
      <c r="U468" s="9">
        <f t="shared" si="99"/>
        <v>1016</v>
      </c>
      <c r="V468" s="9">
        <f t="shared" si="100"/>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01"/>
        <v>0.8904109589041096</v>
      </c>
      <c r="F469" s="7">
        <v>7.3</v>
      </c>
      <c r="G469" s="7">
        <f t="shared" si="94"/>
        <v>5.6095890410958908</v>
      </c>
      <c r="H469" s="15">
        <f t="shared" si="95"/>
        <v>7.3904109589041092</v>
      </c>
      <c r="I469" s="11">
        <f t="shared" si="96"/>
        <v>0.22742757354036125</v>
      </c>
      <c r="J469" s="32">
        <f t="shared" si="97"/>
        <v>3.1154462128816611E-2</v>
      </c>
      <c r="K469" s="32">
        <f t="shared" si="98"/>
        <v>32.098130786698469</v>
      </c>
      <c r="L469" s="8">
        <v>1</v>
      </c>
      <c r="M469" s="9">
        <v>0</v>
      </c>
      <c r="N469" s="8">
        <v>1</v>
      </c>
      <c r="O469" s="9">
        <v>0</v>
      </c>
      <c r="P469" s="9">
        <v>0</v>
      </c>
      <c r="Q469" s="9">
        <v>0</v>
      </c>
      <c r="R469" s="9">
        <v>0</v>
      </c>
      <c r="S469" s="8">
        <v>986</v>
      </c>
      <c r="T469" s="9">
        <v>8</v>
      </c>
      <c r="U469" s="9">
        <f t="shared" si="99"/>
        <v>977</v>
      </c>
      <c r="V469" s="9">
        <f t="shared" si="100"/>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01"/>
        <v>0.86838534599728634</v>
      </c>
      <c r="F470" s="7">
        <v>7.37</v>
      </c>
      <c r="G470" s="7">
        <f t="shared" si="94"/>
        <v>5.5316146540027145</v>
      </c>
      <c r="H470" s="15">
        <f t="shared" si="95"/>
        <v>7.2683853459972863</v>
      </c>
      <c r="I470" s="11">
        <f t="shared" si="96"/>
        <v>0.12618462893964844</v>
      </c>
      <c r="J470" s="32">
        <f t="shared" si="97"/>
        <v>1.7121387915827468E-2</v>
      </c>
      <c r="K470" s="32">
        <f t="shared" si="98"/>
        <v>58.406479948718022</v>
      </c>
      <c r="L470" s="8">
        <v>1</v>
      </c>
      <c r="M470" s="9">
        <v>0</v>
      </c>
      <c r="N470" s="8">
        <v>1</v>
      </c>
      <c r="O470" s="9">
        <v>0</v>
      </c>
      <c r="P470" s="9">
        <v>0</v>
      </c>
      <c r="Q470" s="9">
        <v>0</v>
      </c>
      <c r="R470" s="9">
        <v>0</v>
      </c>
      <c r="S470" s="8">
        <v>3364</v>
      </c>
      <c r="T470" s="9">
        <v>6</v>
      </c>
      <c r="U470" s="9">
        <f t="shared" si="99"/>
        <v>3357</v>
      </c>
      <c r="V470" s="9">
        <f t="shared" si="100"/>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01"/>
        <v>1.4625850340136055</v>
      </c>
      <c r="F471" s="7">
        <v>2.94</v>
      </c>
      <c r="G471" s="7">
        <f t="shared" si="94"/>
        <v>2.8374149659863943</v>
      </c>
      <c r="H471" s="15">
        <f t="shared" si="95"/>
        <v>5.7625850340136058</v>
      </c>
      <c r="I471" s="11">
        <f t="shared" si="96"/>
        <v>5.0677276605177769E-2</v>
      </c>
      <c r="J471" s="32">
        <f t="shared" si="97"/>
        <v>1.7237168913325773E-2</v>
      </c>
      <c r="K471" s="32">
        <f t="shared" si="98"/>
        <v>58.014167235253836</v>
      </c>
      <c r="L471" s="8">
        <v>1</v>
      </c>
      <c r="M471" s="9">
        <v>0</v>
      </c>
      <c r="N471" s="8">
        <v>1</v>
      </c>
      <c r="O471" s="9">
        <v>0</v>
      </c>
      <c r="P471" s="9">
        <v>0</v>
      </c>
      <c r="Q471" s="9">
        <v>0</v>
      </c>
      <c r="R471" s="9">
        <v>0</v>
      </c>
      <c r="S471" s="8">
        <v>3364</v>
      </c>
      <c r="T471" s="9">
        <v>6</v>
      </c>
      <c r="U471" s="9">
        <f t="shared" si="99"/>
        <v>3357</v>
      </c>
      <c r="V471" s="9">
        <f t="shared" si="100"/>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01"/>
        <v>1.1854103343465046</v>
      </c>
      <c r="F472" s="7">
        <v>6.58</v>
      </c>
      <c r="G472" s="7">
        <f t="shared" si="94"/>
        <v>6.6145896656534955</v>
      </c>
      <c r="H472" s="15">
        <f t="shared" si="95"/>
        <v>8.9854103343465042</v>
      </c>
      <c r="I472" s="11">
        <f t="shared" si="96"/>
        <v>0.112841150584339</v>
      </c>
      <c r="J472" s="32">
        <f t="shared" si="97"/>
        <v>1.714911103105456E-2</v>
      </c>
      <c r="K472" s="32">
        <f t="shared" si="98"/>
        <v>58.3120605020951</v>
      </c>
      <c r="L472" s="8">
        <v>1</v>
      </c>
      <c r="M472" s="9">
        <v>0</v>
      </c>
      <c r="N472" s="8">
        <v>1</v>
      </c>
      <c r="O472" s="9">
        <v>0</v>
      </c>
      <c r="P472" s="9">
        <v>0</v>
      </c>
      <c r="Q472" s="9">
        <v>0</v>
      </c>
      <c r="R472" s="9">
        <v>0</v>
      </c>
      <c r="S472" s="8">
        <v>3364</v>
      </c>
      <c r="T472" s="9">
        <v>6</v>
      </c>
      <c r="U472" s="9">
        <f t="shared" si="99"/>
        <v>3357</v>
      </c>
      <c r="V472" s="9">
        <f t="shared" si="100"/>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01"/>
        <v>1.2804878048780488</v>
      </c>
      <c r="F473" s="7">
        <v>8.1999999999999993</v>
      </c>
      <c r="G473" s="7">
        <f t="shared" si="94"/>
        <v>9.2195121951219505</v>
      </c>
      <c r="H473" s="15">
        <f t="shared" si="95"/>
        <v>11.780487804878049</v>
      </c>
      <c r="I473" s="11">
        <f t="shared" si="96"/>
        <v>0.20660483785702163</v>
      </c>
      <c r="J473" s="32">
        <f t="shared" si="97"/>
        <v>2.5195711933783126E-2</v>
      </c>
      <c r="K473" s="32">
        <f t="shared" si="98"/>
        <v>39.689293266572541</v>
      </c>
      <c r="L473" s="8">
        <v>1</v>
      </c>
      <c r="M473" s="9">
        <v>0</v>
      </c>
      <c r="N473" s="8">
        <v>1</v>
      </c>
      <c r="O473" s="9">
        <v>0</v>
      </c>
      <c r="P473" s="9">
        <v>0</v>
      </c>
      <c r="Q473" s="9">
        <v>0</v>
      </c>
      <c r="R473" s="9">
        <v>0</v>
      </c>
      <c r="S473" s="8">
        <v>1515</v>
      </c>
      <c r="T473" s="9">
        <v>6</v>
      </c>
      <c r="U473" s="9">
        <f t="shared" si="99"/>
        <v>1508</v>
      </c>
      <c r="V473" s="9">
        <f t="shared" si="100"/>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01"/>
        <v>2.8253968253968256</v>
      </c>
      <c r="F474" s="7">
        <v>3.15</v>
      </c>
      <c r="G474" s="7">
        <f t="shared" si="94"/>
        <v>6.0746031746031743</v>
      </c>
      <c r="H474" s="15">
        <f t="shared" si="95"/>
        <v>11.725396825396826</v>
      </c>
      <c r="I474" s="11">
        <f t="shared" si="96"/>
        <v>8.0851066780717365E-2</v>
      </c>
      <c r="J474" s="32">
        <f t="shared" si="97"/>
        <v>2.5667005327211861E-2</v>
      </c>
      <c r="K474" s="32">
        <f t="shared" si="98"/>
        <v>38.960524893794741</v>
      </c>
      <c r="L474" s="8">
        <v>1</v>
      </c>
      <c r="M474" s="9">
        <v>0</v>
      </c>
      <c r="N474" s="8">
        <v>1</v>
      </c>
      <c r="O474" s="9">
        <v>0</v>
      </c>
      <c r="P474" s="9">
        <v>0</v>
      </c>
      <c r="Q474" s="9">
        <v>0</v>
      </c>
      <c r="R474" s="9">
        <v>0</v>
      </c>
      <c r="S474" s="8">
        <v>1515</v>
      </c>
      <c r="T474" s="9">
        <v>6</v>
      </c>
      <c r="U474" s="9">
        <f t="shared" si="99"/>
        <v>1508</v>
      </c>
      <c r="V474" s="9">
        <f t="shared" si="100"/>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01"/>
        <v>1.4516129032258063</v>
      </c>
      <c r="F475" s="7">
        <v>8.06</v>
      </c>
      <c r="G475" s="7">
        <f t="shared" si="94"/>
        <v>10.248387096774193</v>
      </c>
      <c r="H475" s="15">
        <f t="shared" si="95"/>
        <v>13.151612903225805</v>
      </c>
      <c r="I475" s="11">
        <f t="shared" si="96"/>
        <v>0.20322433235021214</v>
      </c>
      <c r="J475" s="32">
        <f t="shared" si="97"/>
        <v>2.5213937016155347E-2</v>
      </c>
      <c r="K475" s="32">
        <f t="shared" si="98"/>
        <v>39.66060513910498</v>
      </c>
      <c r="L475" s="8">
        <v>1</v>
      </c>
      <c r="M475" s="9">
        <v>0</v>
      </c>
      <c r="N475" s="8">
        <v>1</v>
      </c>
      <c r="O475" s="9">
        <v>0</v>
      </c>
      <c r="P475" s="9">
        <v>0</v>
      </c>
      <c r="Q475" s="9">
        <v>0</v>
      </c>
      <c r="R475" s="9">
        <v>0</v>
      </c>
      <c r="S475" s="8">
        <v>1515</v>
      </c>
      <c r="T475" s="9">
        <v>6</v>
      </c>
      <c r="U475" s="9">
        <f t="shared" si="99"/>
        <v>1508</v>
      </c>
      <c r="V475" s="9">
        <f t="shared" si="100"/>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01"/>
        <v>1.5025906735751295</v>
      </c>
      <c r="F476" s="7">
        <v>1.93</v>
      </c>
      <c r="G476" s="7">
        <f t="shared" si="94"/>
        <v>1.3974093264248704</v>
      </c>
      <c r="H476" s="15">
        <f t="shared" si="95"/>
        <v>4.4025906735751299</v>
      </c>
      <c r="I476" s="11">
        <f t="shared" si="96"/>
        <v>4.4245520473194209E-2</v>
      </c>
      <c r="J476" s="32">
        <f t="shared" si="97"/>
        <v>2.2925140141551403E-2</v>
      </c>
      <c r="K476" s="32">
        <f t="shared" si="98"/>
        <v>43.620234983319385</v>
      </c>
      <c r="L476" s="8">
        <v>1</v>
      </c>
      <c r="M476" s="9">
        <v>0</v>
      </c>
      <c r="N476" s="8">
        <v>1</v>
      </c>
      <c r="O476" s="9">
        <v>0</v>
      </c>
      <c r="P476" s="9">
        <v>0</v>
      </c>
      <c r="Q476" s="9">
        <v>0</v>
      </c>
      <c r="R476" s="9">
        <v>0</v>
      </c>
      <c r="S476" s="8">
        <v>1906</v>
      </c>
      <c r="T476" s="9">
        <v>6</v>
      </c>
      <c r="U476" s="9">
        <f t="shared" si="99"/>
        <v>1899</v>
      </c>
      <c r="V476" s="9">
        <f t="shared" si="100"/>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01"/>
        <v>1.8978102189781021</v>
      </c>
      <c r="F477" s="7">
        <v>1.37</v>
      </c>
      <c r="G477" s="7">
        <f t="shared" si="94"/>
        <v>0.702189781021898</v>
      </c>
      <c r="H477" s="15">
        <f t="shared" si="95"/>
        <v>4.4978102189781026</v>
      </c>
      <c r="I477" s="11">
        <f t="shared" si="96"/>
        <v>3.1422705174053607E-2</v>
      </c>
      <c r="J477" s="32">
        <f t="shared" si="97"/>
        <v>2.2936281148944235E-2</v>
      </c>
      <c r="K477" s="32">
        <f t="shared" si="98"/>
        <v>43.599047007933557</v>
      </c>
      <c r="L477" s="8">
        <v>1</v>
      </c>
      <c r="M477" s="9">
        <v>0</v>
      </c>
      <c r="N477" s="8">
        <v>1</v>
      </c>
      <c r="O477" s="9">
        <v>0</v>
      </c>
      <c r="P477" s="9">
        <v>0</v>
      </c>
      <c r="Q477" s="9">
        <v>0</v>
      </c>
      <c r="R477" s="9">
        <v>0</v>
      </c>
      <c r="S477" s="8">
        <v>1906</v>
      </c>
      <c r="T477" s="9">
        <v>6</v>
      </c>
      <c r="U477" s="9">
        <f t="shared" si="99"/>
        <v>1899</v>
      </c>
      <c r="V477" s="9">
        <f t="shared" si="100"/>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01"/>
        <v>3.8461538461538458</v>
      </c>
      <c r="F478" s="7">
        <v>-0.26</v>
      </c>
      <c r="G478" s="7">
        <f t="shared" si="94"/>
        <v>-4.8461538461538458</v>
      </c>
      <c r="H478" s="15">
        <f t="shared" si="95"/>
        <v>2.8461538461538458</v>
      </c>
      <c r="I478" s="11">
        <f t="shared" si="96"/>
        <v>-5.966273195313905E-3</v>
      </c>
      <c r="J478" s="32">
        <f t="shared" si="97"/>
        <v>2.294720459736117E-2</v>
      </c>
      <c r="K478" s="32">
        <f t="shared" si="98"/>
        <v>43.578292761419654</v>
      </c>
      <c r="L478" s="8">
        <v>1</v>
      </c>
      <c r="M478" s="9">
        <v>0</v>
      </c>
      <c r="N478" s="8">
        <v>1</v>
      </c>
      <c r="O478" s="9">
        <v>0</v>
      </c>
      <c r="P478" s="9">
        <v>0</v>
      </c>
      <c r="Q478" s="9">
        <v>0</v>
      </c>
      <c r="R478" s="9">
        <v>0</v>
      </c>
      <c r="S478" s="8">
        <v>1906</v>
      </c>
      <c r="T478" s="9">
        <v>6</v>
      </c>
      <c r="U478" s="9">
        <f t="shared" si="99"/>
        <v>1899</v>
      </c>
      <c r="V478" s="9">
        <f t="shared" si="100"/>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01"/>
        <v>1.9509754877438719</v>
      </c>
      <c r="F479" s="7">
        <v>1.9990000000000001</v>
      </c>
      <c r="G479" s="7">
        <f t="shared" si="94"/>
        <v>1.949024512256128</v>
      </c>
      <c r="H479" s="15">
        <f t="shared" si="95"/>
        <v>5.850975487743872</v>
      </c>
      <c r="I479" s="11">
        <f t="shared" si="96"/>
        <v>6.2621945271200061E-2</v>
      </c>
      <c r="J479" s="32">
        <f t="shared" si="97"/>
        <v>3.132663595357682E-2</v>
      </c>
      <c r="K479" s="32">
        <f t="shared" si="98"/>
        <v>31.921716761477601</v>
      </c>
      <c r="L479" s="8">
        <v>1</v>
      </c>
      <c r="M479" s="9">
        <v>0</v>
      </c>
      <c r="N479" s="8">
        <v>1</v>
      </c>
      <c r="O479" s="9">
        <v>0</v>
      </c>
      <c r="P479" s="9">
        <v>0</v>
      </c>
      <c r="Q479" s="9">
        <v>0</v>
      </c>
      <c r="R479" s="9">
        <v>0</v>
      </c>
      <c r="S479" s="8">
        <v>1023</v>
      </c>
      <c r="T479" s="9">
        <v>7</v>
      </c>
      <c r="U479" s="9">
        <f t="shared" si="99"/>
        <v>1015</v>
      </c>
      <c r="V479" s="9">
        <f t="shared" si="100"/>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01"/>
        <v>1.1297709923664123</v>
      </c>
      <c r="F480" s="7">
        <v>6.55</v>
      </c>
      <c r="G480" s="7">
        <f t="shared" si="94"/>
        <v>6.2702290076335885</v>
      </c>
      <c r="H480" s="15">
        <f t="shared" si="95"/>
        <v>8.5297709923664122</v>
      </c>
      <c r="I480" s="11">
        <f t="shared" si="96"/>
        <v>0.20138099312014243</v>
      </c>
      <c r="J480" s="32">
        <f t="shared" si="97"/>
        <v>3.0745189789334722E-2</v>
      </c>
      <c r="K480" s="32">
        <f t="shared" si="98"/>
        <v>32.52541314111167</v>
      </c>
      <c r="L480" s="8">
        <v>1</v>
      </c>
      <c r="M480" s="9">
        <v>0</v>
      </c>
      <c r="N480" s="8">
        <v>1</v>
      </c>
      <c r="O480" s="9">
        <v>0</v>
      </c>
      <c r="P480" s="9">
        <v>0</v>
      </c>
      <c r="Q480" s="9">
        <v>0</v>
      </c>
      <c r="R480" s="9">
        <v>0</v>
      </c>
      <c r="S480" s="8">
        <v>1023</v>
      </c>
      <c r="T480" s="9">
        <v>7</v>
      </c>
      <c r="U480" s="9">
        <f t="shared" si="99"/>
        <v>1015</v>
      </c>
      <c r="V480" s="9">
        <f t="shared" si="100"/>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01"/>
        <v>3.333333333333333</v>
      </c>
      <c r="F481" s="7">
        <v>1.8</v>
      </c>
      <c r="G481" s="7">
        <f t="shared" si="94"/>
        <v>2.666666666666667</v>
      </c>
      <c r="H481" s="15">
        <f t="shared" si="95"/>
        <v>9.3333333333333321</v>
      </c>
      <c r="I481" s="11">
        <f t="shared" si="96"/>
        <v>6.9683742661882223E-2</v>
      </c>
      <c r="J481" s="32">
        <f t="shared" si="97"/>
        <v>3.8713190367712341E-2</v>
      </c>
      <c r="K481" s="32">
        <f t="shared" si="98"/>
        <v>25.830989140952386</v>
      </c>
      <c r="L481" s="8">
        <v>1</v>
      </c>
      <c r="M481" s="9">
        <v>0</v>
      </c>
      <c r="N481" s="8">
        <v>1</v>
      </c>
      <c r="O481" s="9">
        <v>0</v>
      </c>
      <c r="P481" s="9">
        <v>0</v>
      </c>
      <c r="Q481" s="9">
        <v>0</v>
      </c>
      <c r="R481" s="9">
        <v>0</v>
      </c>
      <c r="S481" s="8">
        <v>672</v>
      </c>
      <c r="T481" s="9">
        <v>7</v>
      </c>
      <c r="U481" s="9">
        <f t="shared" si="99"/>
        <v>664</v>
      </c>
      <c r="V481" s="9">
        <f t="shared" si="100"/>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01"/>
        <v>1.4631043256997456</v>
      </c>
      <c r="F482" s="54">
        <v>7.86</v>
      </c>
      <c r="G482" s="54">
        <f t="shared" si="94"/>
        <v>10.036895674300254</v>
      </c>
      <c r="H482" s="55">
        <f t="shared" si="95"/>
        <v>12.963104325699746</v>
      </c>
      <c r="I482" s="56">
        <f t="shared" si="96"/>
        <v>0.29175624950447748</v>
      </c>
      <c r="J482" s="57">
        <f t="shared" si="97"/>
        <v>3.7119115713037845E-2</v>
      </c>
      <c r="K482" s="57">
        <f t="shared" si="98"/>
        <v>26.940296954562324</v>
      </c>
      <c r="L482" s="58">
        <v>1</v>
      </c>
      <c r="M482" s="59">
        <v>0</v>
      </c>
      <c r="N482" s="58">
        <v>1</v>
      </c>
      <c r="O482" s="59">
        <v>0</v>
      </c>
      <c r="P482" s="59">
        <v>0</v>
      </c>
      <c r="Q482" s="59">
        <v>0</v>
      </c>
      <c r="R482" s="59">
        <v>0</v>
      </c>
      <c r="S482" s="58">
        <v>672</v>
      </c>
      <c r="T482" s="59">
        <v>7</v>
      </c>
      <c r="U482" s="59">
        <f t="shared" si="99"/>
        <v>664</v>
      </c>
      <c r="V482" s="59">
        <f t="shared" si="100"/>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03">D483/E483</f>
        <v>16.974358974358974</v>
      </c>
      <c r="G483" s="7">
        <f t="shared" si="94"/>
        <v>6.23</v>
      </c>
      <c r="H483" s="15">
        <f t="shared" si="95"/>
        <v>7.01</v>
      </c>
      <c r="I483" s="11">
        <f t="shared" si="96"/>
        <v>0.7442826674266283</v>
      </c>
      <c r="J483" s="32">
        <f t="shared" si="97"/>
        <v>4.3847468322716771E-2</v>
      </c>
      <c r="K483" s="32">
        <f t="shared" si="98"/>
        <v>22.806333826163318</v>
      </c>
      <c r="L483" s="8">
        <v>1</v>
      </c>
      <c r="M483" s="9">
        <v>0</v>
      </c>
      <c r="N483" s="8">
        <v>1</v>
      </c>
      <c r="O483" s="9">
        <v>0</v>
      </c>
      <c r="P483" s="9">
        <v>0</v>
      </c>
      <c r="Q483" s="9">
        <v>0</v>
      </c>
      <c r="R483" s="9">
        <v>0</v>
      </c>
      <c r="S483" s="8">
        <v>237</v>
      </c>
      <c r="T483" s="9">
        <v>4</v>
      </c>
      <c r="U483" s="9">
        <f t="shared" si="99"/>
        <v>232</v>
      </c>
      <c r="V483" s="9">
        <f t="shared" si="100"/>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04">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03"/>
        <v>8.9819819819819813</v>
      </c>
      <c r="G484" s="7">
        <f t="shared" si="94"/>
        <v>8.8600000000000012</v>
      </c>
      <c r="H484" s="15">
        <f t="shared" si="95"/>
        <v>11.08</v>
      </c>
      <c r="I484" s="11">
        <f t="shared" si="96"/>
        <v>0.51040909554348857</v>
      </c>
      <c r="J484" s="32">
        <f t="shared" si="97"/>
        <v>5.6825887267128616E-2</v>
      </c>
      <c r="K484" s="32">
        <f t="shared" si="98"/>
        <v>17.597613483783789</v>
      </c>
      <c r="L484" s="8">
        <v>1</v>
      </c>
      <c r="M484" s="9">
        <v>0</v>
      </c>
      <c r="N484" s="8">
        <v>1</v>
      </c>
      <c r="O484" s="9">
        <v>0</v>
      </c>
      <c r="P484" s="9">
        <v>0</v>
      </c>
      <c r="Q484" s="9">
        <v>0</v>
      </c>
      <c r="R484" s="9">
        <v>0</v>
      </c>
      <c r="S484" s="8">
        <v>237</v>
      </c>
      <c r="T484" s="9">
        <v>7</v>
      </c>
      <c r="U484" s="9">
        <f t="shared" si="99"/>
        <v>229</v>
      </c>
      <c r="V484" s="9">
        <f t="shared" si="100"/>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04"/>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03"/>
        <v>8.5373134328358198</v>
      </c>
      <c r="G485" s="7">
        <f t="shared" si="94"/>
        <v>5.05</v>
      </c>
      <c r="H485" s="15">
        <f t="shared" si="95"/>
        <v>6.39</v>
      </c>
      <c r="I485" s="11">
        <f t="shared" si="96"/>
        <v>0.49217600558469293</v>
      </c>
      <c r="J485" s="32">
        <f t="shared" si="97"/>
        <v>5.7649986668137115E-2</v>
      </c>
      <c r="K485" s="32">
        <f t="shared" si="98"/>
        <v>17.346057784132938</v>
      </c>
      <c r="L485" s="8">
        <v>1</v>
      </c>
      <c r="M485" s="9">
        <v>0</v>
      </c>
      <c r="N485" s="8">
        <v>1</v>
      </c>
      <c r="O485" s="9">
        <v>0</v>
      </c>
      <c r="P485" s="9">
        <v>0</v>
      </c>
      <c r="Q485" s="9">
        <v>0</v>
      </c>
      <c r="R485" s="9">
        <v>0</v>
      </c>
      <c r="S485" s="8">
        <v>237</v>
      </c>
      <c r="T485" s="9">
        <v>8</v>
      </c>
      <c r="U485" s="9">
        <f t="shared" si="99"/>
        <v>228</v>
      </c>
      <c r="V485" s="9">
        <f t="shared" si="100"/>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04"/>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03"/>
        <v>7.5428571428571436</v>
      </c>
      <c r="G486" s="7">
        <f t="shared" si="94"/>
        <v>4.58</v>
      </c>
      <c r="H486" s="15">
        <f t="shared" si="95"/>
        <v>5.98</v>
      </c>
      <c r="I486" s="11">
        <f t="shared" si="96"/>
        <v>0.44688286452391052</v>
      </c>
      <c r="J486" s="32">
        <f t="shared" si="97"/>
        <v>5.924583431188208E-2</v>
      </c>
      <c r="K486" s="32">
        <f t="shared" si="98"/>
        <v>16.87882382980375</v>
      </c>
      <c r="L486" s="8">
        <v>1</v>
      </c>
      <c r="M486" s="9">
        <v>0</v>
      </c>
      <c r="N486" s="8">
        <v>1</v>
      </c>
      <c r="O486" s="9">
        <v>0</v>
      </c>
      <c r="P486" s="9">
        <v>0</v>
      </c>
      <c r="Q486" s="9">
        <v>0</v>
      </c>
      <c r="R486" s="9">
        <v>0</v>
      </c>
      <c r="S486" s="8">
        <v>237</v>
      </c>
      <c r="T486" s="9">
        <v>8</v>
      </c>
      <c r="U486" s="9">
        <f t="shared" si="99"/>
        <v>228</v>
      </c>
      <c r="V486" s="9">
        <f t="shared" si="100"/>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04"/>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03"/>
        <v>6.4676258992805762</v>
      </c>
      <c r="G487" s="7">
        <f t="shared" si="94"/>
        <v>7.6000000000000005</v>
      </c>
      <c r="H487" s="15">
        <f t="shared" si="95"/>
        <v>10.38</v>
      </c>
      <c r="I487" s="11">
        <f t="shared" si="96"/>
        <v>0.39373101472301469</v>
      </c>
      <c r="J487" s="32">
        <f t="shared" si="97"/>
        <v>6.0877209172968898E-2</v>
      </c>
      <c r="K487" s="32">
        <f t="shared" si="98"/>
        <v>16.426508599609502</v>
      </c>
      <c r="L487" s="8">
        <v>1</v>
      </c>
      <c r="M487" s="9">
        <v>0</v>
      </c>
      <c r="N487" s="8">
        <v>1</v>
      </c>
      <c r="O487" s="9">
        <v>0</v>
      </c>
      <c r="P487" s="9">
        <v>0</v>
      </c>
      <c r="Q487" s="9">
        <v>0</v>
      </c>
      <c r="R487" s="9">
        <v>0</v>
      </c>
      <c r="S487" s="8">
        <v>237</v>
      </c>
      <c r="T487" s="9">
        <v>8</v>
      </c>
      <c r="U487" s="9">
        <f t="shared" si="99"/>
        <v>228</v>
      </c>
      <c r="V487" s="9">
        <f t="shared" si="100"/>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04"/>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03"/>
        <v>4.4333333333333336</v>
      </c>
      <c r="G488" s="54">
        <f t="shared" si="94"/>
        <v>6.1800000000000006</v>
      </c>
      <c r="H488" s="55">
        <f t="shared" si="95"/>
        <v>9.7800000000000011</v>
      </c>
      <c r="I488" s="56">
        <f t="shared" si="96"/>
        <v>0.28171328190061568</v>
      </c>
      <c r="J488" s="57">
        <f t="shared" si="97"/>
        <v>6.3544349300890743E-2</v>
      </c>
      <c r="K488" s="57">
        <f t="shared" si="98"/>
        <v>15.737040523695823</v>
      </c>
      <c r="L488" s="58">
        <v>1</v>
      </c>
      <c r="M488" s="59">
        <v>0</v>
      </c>
      <c r="N488" s="58">
        <v>1</v>
      </c>
      <c r="O488" s="59">
        <v>0</v>
      </c>
      <c r="P488" s="59">
        <v>0</v>
      </c>
      <c r="Q488" s="59">
        <v>0</v>
      </c>
      <c r="R488" s="59">
        <v>0</v>
      </c>
      <c r="S488" s="58">
        <v>237</v>
      </c>
      <c r="T488" s="59">
        <v>8</v>
      </c>
      <c r="U488" s="59">
        <f t="shared" si="99"/>
        <v>228</v>
      </c>
      <c r="V488" s="59">
        <f t="shared" si="100"/>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04"/>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94"/>
        <v>7.8116344722460127</v>
      </c>
      <c r="H489" s="15">
        <f t="shared" si="95"/>
        <v>8.1689553009148455</v>
      </c>
      <c r="I489" s="11">
        <f t="shared" si="96"/>
        <v>0.20944511908071708</v>
      </c>
      <c r="J489" s="32">
        <f t="shared" si="97"/>
        <v>4.6831252521264983E-3</v>
      </c>
      <c r="K489" s="32">
        <f t="shared" si="98"/>
        <v>213.53261895908577</v>
      </c>
      <c r="L489" s="8">
        <v>0</v>
      </c>
      <c r="M489" s="9">
        <v>1</v>
      </c>
      <c r="N489" s="8">
        <v>0</v>
      </c>
      <c r="O489" s="9">
        <v>0</v>
      </c>
      <c r="P489" s="9">
        <v>1</v>
      </c>
      <c r="Q489" s="9">
        <v>0</v>
      </c>
      <c r="R489" s="9">
        <v>0</v>
      </c>
      <c r="S489" s="8">
        <v>43611</v>
      </c>
      <c r="T489" s="9">
        <v>14</v>
      </c>
      <c r="U489" s="9">
        <f t="shared" si="99"/>
        <v>43596</v>
      </c>
      <c r="V489" s="9">
        <f t="shared" si="100"/>
        <v>16</v>
      </c>
      <c r="W489" s="7">
        <v>16</v>
      </c>
      <c r="X489" s="7">
        <f>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05">1-AR489</f>
        <v>0.42900000000000005</v>
      </c>
      <c r="AR489" s="39">
        <v>0.57099999999999995</v>
      </c>
      <c r="AS489">
        <v>0.61499999999999999</v>
      </c>
      <c r="AT489" s="39">
        <f t="shared" ref="AT489:AT504" si="106">1-AS489</f>
        <v>0.38500000000000001</v>
      </c>
      <c r="AU489">
        <v>0</v>
      </c>
      <c r="AV489" s="17">
        <v>1</v>
      </c>
      <c r="AW489">
        <f t="shared" ref="AW489:AW504" si="107">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94"/>
        <v>14.203150577556615</v>
      </c>
      <c r="H490" s="15">
        <f t="shared" si="95"/>
        <v>15.579355283964565</v>
      </c>
      <c r="I490" s="11">
        <f t="shared" si="96"/>
        <v>0.10309428434442659</v>
      </c>
      <c r="J490" s="32">
        <f t="shared" si="97"/>
        <v>4.7638314914886315E-3</v>
      </c>
      <c r="K490" s="32">
        <f t="shared" si="98"/>
        <v>209.91506559093546</v>
      </c>
      <c r="L490" s="8">
        <v>0</v>
      </c>
      <c r="M490" s="9">
        <v>1</v>
      </c>
      <c r="N490" s="8">
        <v>0</v>
      </c>
      <c r="O490" s="9">
        <v>0</v>
      </c>
      <c r="P490" s="9">
        <v>1</v>
      </c>
      <c r="Q490" s="9">
        <v>0</v>
      </c>
      <c r="R490" s="9">
        <v>0</v>
      </c>
      <c r="S490" s="8">
        <v>43611</v>
      </c>
      <c r="T490" s="9">
        <v>14</v>
      </c>
      <c r="U490" s="9">
        <f t="shared" si="99"/>
        <v>43596</v>
      </c>
      <c r="V490" s="9">
        <f t="shared" si="100"/>
        <v>16</v>
      </c>
      <c r="W490" s="7">
        <v>18</v>
      </c>
      <c r="X490" s="7">
        <f>BM490-W490-6</f>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05"/>
        <v>0.42900000000000005</v>
      </c>
      <c r="AR490" s="39">
        <v>0.57099999999999995</v>
      </c>
      <c r="AS490">
        <v>0.61499999999999999</v>
      </c>
      <c r="AT490" s="39">
        <f t="shared" si="106"/>
        <v>0.38500000000000001</v>
      </c>
      <c r="AU490">
        <v>0</v>
      </c>
      <c r="AV490" s="17">
        <v>1</v>
      </c>
      <c r="AW490">
        <f t="shared" si="107"/>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94"/>
        <v>8.0698071267341103</v>
      </c>
      <c r="H491" s="15">
        <f t="shared" si="95"/>
        <v>8.3067157284003148</v>
      </c>
      <c r="I491" s="11">
        <f t="shared" si="96"/>
        <v>0.31429509080329177</v>
      </c>
      <c r="J491" s="32">
        <f t="shared" si="97"/>
        <v>4.5467045191107973E-3</v>
      </c>
      <c r="K491" s="32">
        <f t="shared" si="98"/>
        <v>219.93951790726237</v>
      </c>
      <c r="L491" s="8">
        <v>0</v>
      </c>
      <c r="M491" s="9">
        <v>1</v>
      </c>
      <c r="N491" s="8">
        <v>0</v>
      </c>
      <c r="O491" s="9">
        <v>0</v>
      </c>
      <c r="P491" s="9">
        <v>1</v>
      </c>
      <c r="Q491" s="9">
        <v>0</v>
      </c>
      <c r="R491" s="9">
        <v>0</v>
      </c>
      <c r="S491" s="8">
        <v>43611</v>
      </c>
      <c r="T491" s="9">
        <v>15</v>
      </c>
      <c r="U491" s="9">
        <f t="shared" si="99"/>
        <v>43595</v>
      </c>
      <c r="V491" s="9">
        <f t="shared" si="100"/>
        <v>16</v>
      </c>
      <c r="W491" s="7">
        <v>16</v>
      </c>
      <c r="X491" s="7">
        <f>BM491-W491-6</f>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05"/>
        <v>0.42900000000000005</v>
      </c>
      <c r="AR491" s="39">
        <v>0.57099999999999995</v>
      </c>
      <c r="AS491">
        <v>0.61499999999999999</v>
      </c>
      <c r="AT491" s="39">
        <f t="shared" si="106"/>
        <v>0.38500000000000001</v>
      </c>
      <c r="AU491">
        <v>0</v>
      </c>
      <c r="AV491" s="17">
        <v>1</v>
      </c>
      <c r="AW491">
        <f t="shared" si="107"/>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94"/>
        <v>14.420518494914935</v>
      </c>
      <c r="H492" s="15">
        <f t="shared" si="95"/>
        <v>15.361987366606206</v>
      </c>
      <c r="I492" s="11">
        <f t="shared" si="96"/>
        <v>0.14979892733291628</v>
      </c>
      <c r="J492" s="32">
        <f t="shared" si="97"/>
        <v>4.7353647054559954E-3</v>
      </c>
      <c r="K492" s="32">
        <f t="shared" si="98"/>
        <v>211.1769762628461</v>
      </c>
      <c r="L492" s="8">
        <v>0</v>
      </c>
      <c r="M492" s="9">
        <v>1</v>
      </c>
      <c r="N492" s="8">
        <v>0</v>
      </c>
      <c r="O492" s="9">
        <v>0</v>
      </c>
      <c r="P492" s="9">
        <v>1</v>
      </c>
      <c r="Q492" s="9">
        <v>0</v>
      </c>
      <c r="R492" s="9">
        <v>0</v>
      </c>
      <c r="S492" s="8">
        <v>43611</v>
      </c>
      <c r="T492" s="9">
        <v>15</v>
      </c>
      <c r="U492" s="9">
        <f t="shared" si="99"/>
        <v>43595</v>
      </c>
      <c r="V492" s="9">
        <f t="shared" si="100"/>
        <v>16</v>
      </c>
      <c r="W492" s="7">
        <v>18</v>
      </c>
      <c r="X492" s="7">
        <f>BM492-W492-6</f>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05"/>
        <v>0.42900000000000005</v>
      </c>
      <c r="AR492" s="39">
        <v>0.57099999999999995</v>
      </c>
      <c r="AS492">
        <v>0.61499999999999999</v>
      </c>
      <c r="AT492" s="39">
        <f t="shared" si="106"/>
        <v>0.38500000000000001</v>
      </c>
      <c r="AU492">
        <v>0</v>
      </c>
      <c r="AV492" s="17">
        <v>1</v>
      </c>
      <c r="AW492">
        <f t="shared" si="107"/>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94"/>
        <v>7.8711879436908179</v>
      </c>
      <c r="H493" s="15">
        <f t="shared" si="95"/>
        <v>8.1094018294700394</v>
      </c>
      <c r="I493" s="11">
        <f t="shared" si="96"/>
        <v>0.305899282352177</v>
      </c>
      <c r="J493" s="32">
        <f t="shared" si="97"/>
        <v>4.559872804479996E-3</v>
      </c>
      <c r="K493" s="32">
        <f t="shared" si="98"/>
        <v>219.30436283606801</v>
      </c>
      <c r="L493" s="8">
        <v>0</v>
      </c>
      <c r="M493" s="9">
        <v>1</v>
      </c>
      <c r="N493" s="8">
        <v>0</v>
      </c>
      <c r="O493" s="9">
        <v>0</v>
      </c>
      <c r="P493" s="9">
        <v>1</v>
      </c>
      <c r="Q493" s="9">
        <v>0</v>
      </c>
      <c r="R493" s="9">
        <v>0</v>
      </c>
      <c r="S493" s="8">
        <v>43611</v>
      </c>
      <c r="T493" s="9">
        <v>16</v>
      </c>
      <c r="U493" s="9">
        <f t="shared" si="99"/>
        <v>43594</v>
      </c>
      <c r="V493" s="9">
        <f t="shared" si="100"/>
        <v>16</v>
      </c>
      <c r="W493" s="7">
        <v>16</v>
      </c>
      <c r="X493" s="7">
        <f>BM493-W493-6</f>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05"/>
        <v>0.42900000000000005</v>
      </c>
      <c r="AR493" s="39">
        <v>0.57099999999999995</v>
      </c>
      <c r="AS493">
        <v>0.61499999999999999</v>
      </c>
      <c r="AT493" s="39">
        <f t="shared" si="106"/>
        <v>0.38500000000000001</v>
      </c>
      <c r="AU493">
        <v>0</v>
      </c>
      <c r="AV493" s="17">
        <v>1</v>
      </c>
      <c r="AW493">
        <f t="shared" si="107"/>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94"/>
        <v>14.420518494914955</v>
      </c>
      <c r="H494" s="15">
        <f t="shared" si="95"/>
        <v>15.361987366606225</v>
      </c>
      <c r="I494" s="11">
        <f t="shared" si="96"/>
        <v>0.1498006068826854</v>
      </c>
      <c r="J494" s="32">
        <f t="shared" si="97"/>
        <v>4.7354177984977033E-3</v>
      </c>
      <c r="K494" s="32">
        <f t="shared" si="98"/>
        <v>211.17460856722019</v>
      </c>
      <c r="L494" s="8">
        <v>0</v>
      </c>
      <c r="M494" s="9">
        <v>1</v>
      </c>
      <c r="N494" s="8">
        <v>0</v>
      </c>
      <c r="O494" s="9">
        <v>0</v>
      </c>
      <c r="P494" s="9">
        <v>1</v>
      </c>
      <c r="Q494" s="9">
        <v>0</v>
      </c>
      <c r="R494" s="9">
        <v>0</v>
      </c>
      <c r="S494" s="8">
        <v>43611</v>
      </c>
      <c r="T494" s="9">
        <v>16</v>
      </c>
      <c r="U494" s="9">
        <f t="shared" si="99"/>
        <v>43594</v>
      </c>
      <c r="V494" s="9">
        <f t="shared" si="100"/>
        <v>16</v>
      </c>
      <c r="W494" s="7">
        <v>18</v>
      </c>
      <c r="X494" s="7">
        <f>BM494-W494-6</f>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05"/>
        <v>0.42900000000000005</v>
      </c>
      <c r="AR494" s="39">
        <v>0.57099999999999995</v>
      </c>
      <c r="AS494">
        <v>0.61499999999999999</v>
      </c>
      <c r="AT494" s="39">
        <f t="shared" si="106"/>
        <v>0.38500000000000001</v>
      </c>
      <c r="AU494">
        <v>0</v>
      </c>
      <c r="AV494" s="17">
        <v>1</v>
      </c>
      <c r="AW494">
        <f t="shared" si="107"/>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94"/>
        <v>7.8711879436908179</v>
      </c>
      <c r="H495" s="15">
        <f t="shared" si="95"/>
        <v>8.1094018294700394</v>
      </c>
      <c r="I495" s="11">
        <f t="shared" si="96"/>
        <v>0.30590246259800707</v>
      </c>
      <c r="J495" s="32">
        <f t="shared" si="97"/>
        <v>4.5599202106600973E-3</v>
      </c>
      <c r="K495" s="32">
        <f t="shared" si="98"/>
        <v>219.30208288781424</v>
      </c>
      <c r="L495" s="8">
        <v>0</v>
      </c>
      <c r="M495" s="9">
        <v>1</v>
      </c>
      <c r="N495" s="8">
        <v>0</v>
      </c>
      <c r="O495" s="9">
        <v>0</v>
      </c>
      <c r="P495" s="9">
        <v>1</v>
      </c>
      <c r="Q495" s="9">
        <v>0</v>
      </c>
      <c r="R495" s="9">
        <v>0</v>
      </c>
      <c r="S495" s="8">
        <v>43611</v>
      </c>
      <c r="T495" s="9">
        <v>17</v>
      </c>
      <c r="U495" s="9">
        <f t="shared" si="99"/>
        <v>43593</v>
      </c>
      <c r="V495" s="9">
        <f t="shared" si="100"/>
        <v>16</v>
      </c>
      <c r="W495" s="7">
        <v>16</v>
      </c>
      <c r="X495" s="7">
        <f>BM495-W495-6</f>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05"/>
        <v>0.42900000000000005</v>
      </c>
      <c r="AR495" s="39">
        <v>0.57099999999999995</v>
      </c>
      <c r="AS495">
        <v>0.61499999999999999</v>
      </c>
      <c r="AT495" s="39">
        <f t="shared" si="106"/>
        <v>0.38500000000000001</v>
      </c>
      <c r="AU495">
        <v>0</v>
      </c>
      <c r="AV495" s="17">
        <v>1</v>
      </c>
      <c r="AW495">
        <f t="shared" si="107"/>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94"/>
        <v>13.98270370621513</v>
      </c>
      <c r="H496" s="15">
        <f t="shared" si="95"/>
        <v>14.927759138976811</v>
      </c>
      <c r="I496" s="11">
        <f t="shared" si="96"/>
        <v>0.14496966476562506</v>
      </c>
      <c r="J496" s="32">
        <f t="shared" si="97"/>
        <v>4.7389199545512803E-3</v>
      </c>
      <c r="K496" s="32">
        <f t="shared" si="98"/>
        <v>211.01854633345209</v>
      </c>
      <c r="L496" s="8">
        <v>0</v>
      </c>
      <c r="M496" s="9">
        <v>1</v>
      </c>
      <c r="N496" s="8">
        <v>0</v>
      </c>
      <c r="O496" s="9">
        <v>0</v>
      </c>
      <c r="P496" s="9">
        <v>1</v>
      </c>
      <c r="Q496" s="9">
        <v>0</v>
      </c>
      <c r="R496" s="9">
        <v>0</v>
      </c>
      <c r="S496" s="8">
        <v>43611</v>
      </c>
      <c r="T496" s="9">
        <v>17</v>
      </c>
      <c r="U496" s="9">
        <f t="shared" si="99"/>
        <v>43593</v>
      </c>
      <c r="V496" s="9">
        <f t="shared" si="100"/>
        <v>16</v>
      </c>
      <c r="W496" s="7">
        <v>18</v>
      </c>
      <c r="X496" s="7">
        <f>BM496-W496-6</f>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05"/>
        <v>0.42900000000000005</v>
      </c>
      <c r="AR496" s="39">
        <v>0.57099999999999995</v>
      </c>
      <c r="AS496">
        <v>0.61499999999999999</v>
      </c>
      <c r="AT496" s="39">
        <f t="shared" si="106"/>
        <v>0.38500000000000001</v>
      </c>
      <c r="AU496">
        <v>0</v>
      </c>
      <c r="AV496" s="17">
        <v>1</v>
      </c>
      <c r="AW496">
        <f t="shared" si="107"/>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94"/>
        <v>8.3075604375669929</v>
      </c>
      <c r="H497" s="15">
        <f t="shared" si="95"/>
        <v>8.8543710564367881</v>
      </c>
      <c r="I497" s="11">
        <f t="shared" si="96"/>
        <v>0.15552435505459455</v>
      </c>
      <c r="J497" s="32">
        <f t="shared" si="97"/>
        <v>4.9552912425062049E-3</v>
      </c>
      <c r="K497" s="32">
        <f t="shared" si="98"/>
        <v>201.80448556122337</v>
      </c>
      <c r="L497" s="8">
        <v>0</v>
      </c>
      <c r="M497" s="9">
        <v>1</v>
      </c>
      <c r="N497" s="8">
        <v>0</v>
      </c>
      <c r="O497" s="9">
        <v>0</v>
      </c>
      <c r="P497" s="9">
        <v>1</v>
      </c>
      <c r="Q497" s="9">
        <v>0</v>
      </c>
      <c r="R497" s="9">
        <v>0</v>
      </c>
      <c r="S497" s="8">
        <v>39756</v>
      </c>
      <c r="T497" s="9">
        <v>15</v>
      </c>
      <c r="U497" s="9">
        <f t="shared" si="99"/>
        <v>39740</v>
      </c>
      <c r="V497" s="9">
        <f t="shared" si="100"/>
        <v>16</v>
      </c>
      <c r="W497" s="7">
        <v>16</v>
      </c>
      <c r="X497" s="7">
        <f>BM497-W497-6</f>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05"/>
        <v>0.42900000000000005</v>
      </c>
      <c r="AR497" s="39">
        <v>0.57099999999999995</v>
      </c>
      <c r="AS497">
        <v>0.61499999999999999</v>
      </c>
      <c r="AT497" s="39">
        <f t="shared" si="106"/>
        <v>0.38500000000000001</v>
      </c>
      <c r="AU497">
        <v>0</v>
      </c>
      <c r="AV497" s="17">
        <v>1</v>
      </c>
      <c r="AW497">
        <f t="shared" si="107"/>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94"/>
        <v>13.493164627054222</v>
      </c>
      <c r="H498" s="15">
        <f t="shared" si="95"/>
        <v>15.417298218137718</v>
      </c>
      <c r="I498" s="11">
        <f t="shared" si="96"/>
        <v>7.5158102299731286E-2</v>
      </c>
      <c r="J498" s="32">
        <f t="shared" si="97"/>
        <v>5.0021416139677411E-3</v>
      </c>
      <c r="K498" s="32">
        <f t="shared" si="98"/>
        <v>199.91437211766413</v>
      </c>
      <c r="L498" s="8">
        <v>0</v>
      </c>
      <c r="M498" s="9">
        <v>1</v>
      </c>
      <c r="N498" s="8">
        <v>0</v>
      </c>
      <c r="O498" s="9">
        <v>0</v>
      </c>
      <c r="P498" s="9">
        <v>1</v>
      </c>
      <c r="Q498" s="9">
        <v>0</v>
      </c>
      <c r="R498" s="9">
        <v>0</v>
      </c>
      <c r="S498" s="8">
        <v>39756</v>
      </c>
      <c r="T498" s="9">
        <v>15</v>
      </c>
      <c r="U498" s="9">
        <f t="shared" si="99"/>
        <v>39740</v>
      </c>
      <c r="V498" s="9">
        <f t="shared" si="100"/>
        <v>16</v>
      </c>
      <c r="W498" s="7">
        <v>18</v>
      </c>
      <c r="X498" s="7">
        <f>BM498-W498-6</f>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05"/>
        <v>0.42900000000000005</v>
      </c>
      <c r="AR498" s="39">
        <v>0.57099999999999995</v>
      </c>
      <c r="AS498">
        <v>0.61499999999999999</v>
      </c>
      <c r="AT498" s="39">
        <f t="shared" si="106"/>
        <v>0.38500000000000001</v>
      </c>
      <c r="AU498">
        <v>0</v>
      </c>
      <c r="AV498" s="17">
        <v>1</v>
      </c>
      <c r="AW498">
        <f t="shared" si="107"/>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94"/>
        <v>6.547269405836925</v>
      </c>
      <c r="H499" s="15">
        <f t="shared" si="95"/>
        <v>8.634857201279095</v>
      </c>
      <c r="I499" s="11">
        <f t="shared" si="96"/>
        <v>0.11657557506701297</v>
      </c>
      <c r="J499" s="32">
        <f t="shared" si="97"/>
        <v>1.6029490074366964E-2</v>
      </c>
      <c r="K499" s="32">
        <f t="shared" si="98"/>
        <v>62.385016326821109</v>
      </c>
      <c r="L499" s="8">
        <v>0</v>
      </c>
      <c r="M499" s="9">
        <v>1</v>
      </c>
      <c r="N499" s="8">
        <v>0</v>
      </c>
      <c r="O499" s="9">
        <v>0</v>
      </c>
      <c r="P499" s="9">
        <v>1</v>
      </c>
      <c r="Q499" s="9">
        <v>0</v>
      </c>
      <c r="R499" s="9">
        <v>0</v>
      </c>
      <c r="S499" s="8">
        <v>3855</v>
      </c>
      <c r="T499" s="9">
        <v>15</v>
      </c>
      <c r="U499" s="9">
        <f t="shared" si="99"/>
        <v>3839</v>
      </c>
      <c r="V499" s="9">
        <f t="shared" si="100"/>
        <v>16</v>
      </c>
      <c r="W499" s="7">
        <v>16</v>
      </c>
      <c r="X499" s="7">
        <f>BM499-W499-6</f>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05"/>
        <v>0.42900000000000005</v>
      </c>
      <c r="AR499" s="39">
        <v>0.57099999999999995</v>
      </c>
      <c r="AS499">
        <v>0.61499999999999999</v>
      </c>
      <c r="AT499" s="39">
        <f t="shared" si="106"/>
        <v>0.38500000000000001</v>
      </c>
      <c r="AU499">
        <v>0</v>
      </c>
      <c r="AV499" s="17">
        <v>1</v>
      </c>
      <c r="AW499">
        <f t="shared" si="107"/>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94"/>
        <v>12.976498080113839</v>
      </c>
      <c r="H500" s="15">
        <f t="shared" si="95"/>
        <v>18.540239975690682</v>
      </c>
      <c r="I500" s="11">
        <f t="shared" si="96"/>
        <v>9.104534394777121E-2</v>
      </c>
      <c r="J500" s="32">
        <f t="shared" si="97"/>
        <v>1.6072500701769962E-2</v>
      </c>
      <c r="K500" s="32">
        <f t="shared" si="98"/>
        <v>62.218071633985147</v>
      </c>
      <c r="L500" s="8">
        <v>0</v>
      </c>
      <c r="M500" s="9">
        <v>1</v>
      </c>
      <c r="N500" s="8">
        <v>0</v>
      </c>
      <c r="O500" s="9">
        <v>0</v>
      </c>
      <c r="P500" s="9">
        <v>1</v>
      </c>
      <c r="Q500" s="9">
        <v>0</v>
      </c>
      <c r="R500" s="9">
        <v>0</v>
      </c>
      <c r="S500" s="8">
        <v>3855</v>
      </c>
      <c r="T500" s="9">
        <v>15</v>
      </c>
      <c r="U500" s="9">
        <f t="shared" si="99"/>
        <v>3839</v>
      </c>
      <c r="V500" s="9">
        <f t="shared" si="100"/>
        <v>16</v>
      </c>
      <c r="W500" s="7">
        <v>18</v>
      </c>
      <c r="X500" s="7">
        <f>BM500-W500-6</f>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05"/>
        <v>0.42900000000000005</v>
      </c>
      <c r="AR500" s="39">
        <v>0.57099999999999995</v>
      </c>
      <c r="AS500">
        <v>0.61499999999999999</v>
      </c>
      <c r="AT500" s="39">
        <f t="shared" si="106"/>
        <v>0.38500000000000001</v>
      </c>
      <c r="AU500">
        <v>0</v>
      </c>
      <c r="AV500" s="17">
        <v>1</v>
      </c>
      <c r="AW500">
        <f t="shared" si="107"/>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94"/>
        <v>7.8116344722460127</v>
      </c>
      <c r="H501" s="15">
        <f t="shared" si="95"/>
        <v>8.1689553009148455</v>
      </c>
      <c r="I501" s="11">
        <f t="shared" si="96"/>
        <v>0.31085503547156479</v>
      </c>
      <c r="J501" s="32">
        <f t="shared" si="97"/>
        <v>6.9506182467137367E-3</v>
      </c>
      <c r="K501" s="32">
        <f t="shared" si="98"/>
        <v>143.87209374832256</v>
      </c>
      <c r="L501" s="8">
        <v>0</v>
      </c>
      <c r="M501" s="9">
        <v>1</v>
      </c>
      <c r="N501" s="8">
        <v>0</v>
      </c>
      <c r="O501" s="9">
        <v>0</v>
      </c>
      <c r="P501" s="9">
        <v>1</v>
      </c>
      <c r="Q501" s="9">
        <v>0</v>
      </c>
      <c r="R501" s="9">
        <v>0</v>
      </c>
      <c r="S501" s="8">
        <v>18716</v>
      </c>
      <c r="T501" s="9">
        <v>16</v>
      </c>
      <c r="U501" s="9">
        <f t="shared" si="99"/>
        <v>18699</v>
      </c>
      <c r="V501" s="9">
        <f t="shared" si="100"/>
        <v>16</v>
      </c>
      <c r="W501" s="7">
        <v>16</v>
      </c>
      <c r="X501" s="7">
        <f>BM501-W501-6</f>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06"/>
        <v>0.38500000000000001</v>
      </c>
      <c r="AU501">
        <v>0</v>
      </c>
      <c r="AV501" s="17">
        <v>1</v>
      </c>
      <c r="AW501">
        <f t="shared" si="107"/>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94"/>
        <v>14.203150577556615</v>
      </c>
      <c r="H502" s="15">
        <f t="shared" si="95"/>
        <v>15.579355283964565</v>
      </c>
      <c r="I502" s="11">
        <f t="shared" si="96"/>
        <v>0.15631380441427717</v>
      </c>
      <c r="J502" s="32">
        <f t="shared" si="97"/>
        <v>7.2230252992040393E-3</v>
      </c>
      <c r="K502" s="32">
        <f t="shared" si="98"/>
        <v>138.44614390457662</v>
      </c>
      <c r="L502" s="8">
        <v>0</v>
      </c>
      <c r="M502" s="9">
        <v>1</v>
      </c>
      <c r="N502" s="8">
        <v>0</v>
      </c>
      <c r="O502" s="9">
        <v>0</v>
      </c>
      <c r="P502" s="9">
        <v>1</v>
      </c>
      <c r="Q502" s="9">
        <v>0</v>
      </c>
      <c r="R502" s="9">
        <v>0</v>
      </c>
      <c r="S502" s="8">
        <v>18716</v>
      </c>
      <c r="T502" s="9">
        <v>16</v>
      </c>
      <c r="U502" s="9">
        <f t="shared" si="99"/>
        <v>18699</v>
      </c>
      <c r="V502" s="9">
        <f t="shared" si="100"/>
        <v>16</v>
      </c>
      <c r="W502" s="7">
        <v>18</v>
      </c>
      <c r="X502" s="7">
        <f>BM502-W502-6</f>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06"/>
        <v>0.38500000000000001</v>
      </c>
      <c r="AU502">
        <v>0</v>
      </c>
      <c r="AV502" s="17">
        <v>1</v>
      </c>
      <c r="AW502">
        <f t="shared" si="107"/>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94"/>
        <v>8.0303223597897428</v>
      </c>
      <c r="H503" s="15">
        <f t="shared" si="95"/>
        <v>8.3462004953446822</v>
      </c>
      <c r="I503" s="11">
        <f t="shared" si="96"/>
        <v>0.31224309419238472</v>
      </c>
      <c r="J503" s="32">
        <f t="shared" si="97"/>
        <v>6.0226928088384256E-3</v>
      </c>
      <c r="K503" s="32">
        <f t="shared" si="98"/>
        <v>166.03868597323765</v>
      </c>
      <c r="L503" s="8">
        <v>0</v>
      </c>
      <c r="M503" s="9">
        <v>1</v>
      </c>
      <c r="N503" s="8">
        <v>0</v>
      </c>
      <c r="O503" s="9">
        <v>0</v>
      </c>
      <c r="P503" s="9">
        <v>1</v>
      </c>
      <c r="Q503" s="9">
        <v>0</v>
      </c>
      <c r="R503" s="9">
        <v>0</v>
      </c>
      <c r="S503" s="8">
        <v>24898</v>
      </c>
      <c r="T503" s="9">
        <v>16</v>
      </c>
      <c r="U503" s="9">
        <f t="shared" si="99"/>
        <v>24881</v>
      </c>
      <c r="V503" s="9">
        <f t="shared" si="100"/>
        <v>16</v>
      </c>
      <c r="W503" s="7">
        <v>16</v>
      </c>
      <c r="X503" s="7">
        <f>BM503-W503-6</f>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06"/>
        <v>0.38500000000000001</v>
      </c>
      <c r="AU503">
        <v>0</v>
      </c>
      <c r="AV503" s="17">
        <v>1</v>
      </c>
      <c r="AW503">
        <f t="shared" si="107"/>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94"/>
        <v>14.263607016299723</v>
      </c>
      <c r="H504" s="15">
        <f t="shared" si="95"/>
        <v>15.518898845221418</v>
      </c>
      <c r="I504" s="11">
        <f t="shared" si="96"/>
        <v>0.14873893718426734</v>
      </c>
      <c r="J504" s="32">
        <f t="shared" si="97"/>
        <v>6.2691424743791507E-3</v>
      </c>
      <c r="K504" s="32">
        <f t="shared" si="98"/>
        <v>159.51144898793078</v>
      </c>
      <c r="L504" s="8">
        <v>0</v>
      </c>
      <c r="M504" s="9">
        <v>1</v>
      </c>
      <c r="N504" s="8">
        <v>0</v>
      </c>
      <c r="O504" s="9">
        <v>0</v>
      </c>
      <c r="P504" s="9">
        <v>1</v>
      </c>
      <c r="Q504" s="9">
        <v>0</v>
      </c>
      <c r="R504" s="9">
        <v>0</v>
      </c>
      <c r="S504" s="8">
        <v>24898</v>
      </c>
      <c r="T504" s="9">
        <v>16</v>
      </c>
      <c r="U504" s="9">
        <f t="shared" si="99"/>
        <v>24881</v>
      </c>
      <c r="V504" s="9">
        <f t="shared" si="100"/>
        <v>16</v>
      </c>
      <c r="W504" s="7">
        <v>18</v>
      </c>
      <c r="X504" s="7">
        <f>BM504-W504-6</f>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06"/>
        <v>0.38500000000000001</v>
      </c>
      <c r="AU504">
        <v>0</v>
      </c>
      <c r="AV504" s="17">
        <v>1</v>
      </c>
      <c r="AW504">
        <f t="shared" si="107"/>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08">D505/E505</f>
        <v>22.416666666666668</v>
      </c>
      <c r="G505" s="94">
        <f t="shared" si="94"/>
        <v>7.71</v>
      </c>
      <c r="H505" s="95">
        <f t="shared" si="95"/>
        <v>8.43</v>
      </c>
      <c r="I505" s="96">
        <f t="shared" si="96"/>
        <v>0.13448371164683043</v>
      </c>
      <c r="J505" s="97">
        <f t="shared" si="97"/>
        <v>5.9992733820147404E-3</v>
      </c>
      <c r="K505" s="97">
        <f t="shared" si="98"/>
        <v>166.68685294420925</v>
      </c>
      <c r="L505" s="98">
        <v>1</v>
      </c>
      <c r="M505" s="99">
        <v>0</v>
      </c>
      <c r="N505" s="98">
        <v>0</v>
      </c>
      <c r="O505" s="99">
        <v>0</v>
      </c>
      <c r="P505" s="99">
        <v>1</v>
      </c>
      <c r="Q505" s="99">
        <v>0</v>
      </c>
      <c r="R505" s="99">
        <v>0</v>
      </c>
      <c r="S505" s="98">
        <v>27356</v>
      </c>
      <c r="T505" s="99">
        <v>73</v>
      </c>
      <c r="U505" s="99">
        <f t="shared" si="99"/>
        <v>27282</v>
      </c>
      <c r="V505" s="99">
        <f t="shared" si="100"/>
        <v>24</v>
      </c>
      <c r="W505" s="94">
        <v>5</v>
      </c>
      <c r="X505" s="94">
        <f>BM505-W505-6</f>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09">1-SUM(AL505:AN505)</f>
        <v>0.28200000000000003</v>
      </c>
      <c r="AL505" s="97">
        <v>0.1472</v>
      </c>
      <c r="AM505" s="97">
        <v>0.43049999999999999</v>
      </c>
      <c r="AN505" s="102">
        <v>0.14030000000000001</v>
      </c>
      <c r="AO505" s="103">
        <f t="shared" ref="AO505:AO528" si="110">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11">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08"/>
        <v>10.851063829787234</v>
      </c>
      <c r="G506" s="7">
        <f t="shared" si="94"/>
        <v>4.63</v>
      </c>
      <c r="H506" s="15">
        <f t="shared" si="95"/>
        <v>5.5699999999999994</v>
      </c>
      <c r="I506" s="11">
        <f t="shared" si="96"/>
        <v>6.6744826887680936E-2</v>
      </c>
      <c r="J506" s="32">
        <f t="shared" si="97"/>
        <v>6.1509938504333405E-3</v>
      </c>
      <c r="K506" s="32">
        <f t="shared" si="98"/>
        <v>162.5753535633188</v>
      </c>
      <c r="L506" s="8">
        <v>1</v>
      </c>
      <c r="M506" s="9">
        <v>0</v>
      </c>
      <c r="N506" s="8">
        <v>0</v>
      </c>
      <c r="O506" s="9">
        <v>0</v>
      </c>
      <c r="P506" s="9">
        <v>1</v>
      </c>
      <c r="Q506" s="9">
        <v>0</v>
      </c>
      <c r="R506" s="9">
        <v>0</v>
      </c>
      <c r="S506" s="8">
        <v>26387</v>
      </c>
      <c r="T506" s="9">
        <v>73</v>
      </c>
      <c r="U506" s="9">
        <f t="shared" si="99"/>
        <v>26313</v>
      </c>
      <c r="V506" s="9">
        <f t="shared" si="100"/>
        <v>24</v>
      </c>
      <c r="W506" s="7">
        <v>5</v>
      </c>
      <c r="X506" s="7">
        <f>BM506-W506-6</f>
        <v>25.769599999999997</v>
      </c>
      <c r="Y506" s="9">
        <v>1</v>
      </c>
      <c r="Z506" s="9">
        <v>0</v>
      </c>
      <c r="AA506" s="9">
        <v>1</v>
      </c>
      <c r="AB506" s="9">
        <v>0</v>
      </c>
      <c r="AC506" s="9">
        <v>0</v>
      </c>
      <c r="AD506" s="29">
        <v>0</v>
      </c>
      <c r="AE506" s="9">
        <v>0</v>
      </c>
      <c r="AF506" s="9">
        <v>1</v>
      </c>
      <c r="AG506" s="29">
        <v>0</v>
      </c>
      <c r="AH506" s="9">
        <v>0</v>
      </c>
      <c r="AI506" s="29">
        <v>1</v>
      </c>
      <c r="AJ506" s="20">
        <v>1993</v>
      </c>
      <c r="AK506" s="32">
        <f t="shared" si="109"/>
        <v>0.19130000000000003</v>
      </c>
      <c r="AL506" s="32">
        <v>0.1027</v>
      </c>
      <c r="AM506" s="32">
        <v>0.4718</v>
      </c>
      <c r="AN506" s="42">
        <v>0.23419999999999999</v>
      </c>
      <c r="AO506" s="41">
        <f t="shared" si="110"/>
        <v>0.52929399999999993</v>
      </c>
      <c r="AP506" s="17">
        <f>(0.622*AW506+0.4104*AX506)</f>
        <v>0.47070600000000001</v>
      </c>
      <c r="AQ506">
        <v>1</v>
      </c>
      <c r="AR506" s="39">
        <v>0</v>
      </c>
      <c r="AS506" t="s">
        <v>98</v>
      </c>
      <c r="AT506" s="39" t="s">
        <v>98</v>
      </c>
      <c r="AU506">
        <v>0</v>
      </c>
      <c r="AV506" s="17">
        <v>1</v>
      </c>
      <c r="AW506">
        <v>0.28499999999999998</v>
      </c>
      <c r="AX506" s="17">
        <f t="shared" si="111"/>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08"/>
        <v>10</v>
      </c>
      <c r="G507" s="7">
        <f t="shared" si="94"/>
        <v>5.04</v>
      </c>
      <c r="H507" s="15">
        <f t="shared" si="95"/>
        <v>6.1599999999999993</v>
      </c>
      <c r="I507" s="11">
        <f t="shared" si="96"/>
        <v>6.0499488705856599E-2</v>
      </c>
      <c r="J507" s="32">
        <f t="shared" si="97"/>
        <v>6.0499488705856603E-3</v>
      </c>
      <c r="K507" s="32">
        <f t="shared" si="98"/>
        <v>165.29065309327083</v>
      </c>
      <c r="L507" s="8">
        <v>1</v>
      </c>
      <c r="M507" s="9">
        <v>0</v>
      </c>
      <c r="N507" s="8">
        <v>0</v>
      </c>
      <c r="O507" s="9">
        <v>0</v>
      </c>
      <c r="P507" s="9">
        <v>1</v>
      </c>
      <c r="Q507" s="9">
        <v>0</v>
      </c>
      <c r="R507" s="9">
        <v>0</v>
      </c>
      <c r="S507" s="8">
        <v>27295</v>
      </c>
      <c r="T507" s="9">
        <v>73</v>
      </c>
      <c r="U507" s="9">
        <f t="shared" si="99"/>
        <v>27221</v>
      </c>
      <c r="V507" s="9">
        <f t="shared" si="100"/>
        <v>24</v>
      </c>
      <c r="W507" s="7">
        <v>5</v>
      </c>
      <c r="X507" s="7">
        <f>BM507-W507-6</f>
        <v>26.110999999999997</v>
      </c>
      <c r="Y507" s="9">
        <v>1</v>
      </c>
      <c r="Z507" s="9">
        <v>0</v>
      </c>
      <c r="AA507" s="9">
        <v>1</v>
      </c>
      <c r="AB507" s="9">
        <v>0</v>
      </c>
      <c r="AC507" s="9">
        <v>0</v>
      </c>
      <c r="AD507" s="29">
        <v>0</v>
      </c>
      <c r="AE507" s="9">
        <v>0</v>
      </c>
      <c r="AF507" s="9">
        <v>1</v>
      </c>
      <c r="AG507" s="29">
        <v>0</v>
      </c>
      <c r="AH507" s="9">
        <v>0</v>
      </c>
      <c r="AI507" s="29">
        <v>1</v>
      </c>
      <c r="AJ507" s="20">
        <v>1999</v>
      </c>
      <c r="AK507" s="32">
        <f t="shared" si="109"/>
        <v>0.16289999999999993</v>
      </c>
      <c r="AL507" s="32">
        <v>9.69E-2</v>
      </c>
      <c r="AM507" s="32">
        <v>0.49940000000000001</v>
      </c>
      <c r="AN507" s="42">
        <v>0.24079999999999999</v>
      </c>
      <c r="AO507" s="41">
        <f t="shared" si="110"/>
        <v>0.53514991000000001</v>
      </c>
      <c r="AP507" s="17">
        <f>(0.5965*AW507+0.4124*AX507)</f>
        <v>0.46485008999999999</v>
      </c>
      <c r="AQ507">
        <v>1</v>
      </c>
      <c r="AR507" s="39">
        <v>0</v>
      </c>
      <c r="AS507" t="s">
        <v>98</v>
      </c>
      <c r="AT507" s="39" t="s">
        <v>98</v>
      </c>
      <c r="AU507">
        <v>0</v>
      </c>
      <c r="AV507" s="17">
        <v>1</v>
      </c>
      <c r="AW507">
        <v>0.28489999999999999</v>
      </c>
      <c r="AX507" s="17">
        <f t="shared" si="111"/>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08"/>
        <v>13.153846153846153</v>
      </c>
      <c r="G508" s="7">
        <f t="shared" si="94"/>
        <v>3.16</v>
      </c>
      <c r="H508" s="15">
        <f t="shared" si="95"/>
        <v>3.6799999999999997</v>
      </c>
      <c r="I508" s="11">
        <f t="shared" si="96"/>
        <v>7.9385621078379501E-2</v>
      </c>
      <c r="J508" s="32">
        <f t="shared" si="97"/>
        <v>6.0351641755493181E-3</v>
      </c>
      <c r="K508" s="32">
        <f t="shared" si="98"/>
        <v>165.69557528382904</v>
      </c>
      <c r="L508" s="8">
        <v>1</v>
      </c>
      <c r="M508" s="9">
        <v>0</v>
      </c>
      <c r="N508" s="8">
        <v>0</v>
      </c>
      <c r="O508" s="9">
        <v>0</v>
      </c>
      <c r="P508" s="9">
        <v>1</v>
      </c>
      <c r="Q508" s="9">
        <v>0</v>
      </c>
      <c r="R508" s="9">
        <v>0</v>
      </c>
      <c r="S508" s="8">
        <v>27356</v>
      </c>
      <c r="T508" s="9">
        <v>73</v>
      </c>
      <c r="U508" s="9">
        <f t="shared" si="99"/>
        <v>27282</v>
      </c>
      <c r="V508" s="9">
        <f t="shared" si="100"/>
        <v>24</v>
      </c>
      <c r="W508" s="7">
        <v>8</v>
      </c>
      <c r="X508" s="7">
        <f>BM508-W508-6</f>
        <v>20.878999999999998</v>
      </c>
      <c r="Y508" s="9">
        <v>1</v>
      </c>
      <c r="Z508" s="9">
        <v>0</v>
      </c>
      <c r="AA508" s="9">
        <v>1</v>
      </c>
      <c r="AB508" s="9">
        <v>0</v>
      </c>
      <c r="AC508" s="9">
        <v>0</v>
      </c>
      <c r="AD508" s="29">
        <v>0</v>
      </c>
      <c r="AE508" s="9">
        <v>0</v>
      </c>
      <c r="AF508" s="9">
        <v>1</v>
      </c>
      <c r="AG508" s="29">
        <v>0</v>
      </c>
      <c r="AH508" s="9">
        <v>0</v>
      </c>
      <c r="AI508" s="29">
        <v>1</v>
      </c>
      <c r="AJ508" s="20">
        <v>1983</v>
      </c>
      <c r="AK508" s="32">
        <f t="shared" si="109"/>
        <v>0.28200000000000003</v>
      </c>
      <c r="AL508" s="32">
        <v>0.1472</v>
      </c>
      <c r="AM508" s="32">
        <v>0.43049999999999999</v>
      </c>
      <c r="AN508" s="42">
        <v>0.14030000000000001</v>
      </c>
      <c r="AO508" s="41">
        <f t="shared" si="110"/>
        <v>0.54134831999999999</v>
      </c>
      <c r="AP508" s="17">
        <v>0.45865168000000001</v>
      </c>
      <c r="AQ508">
        <v>1</v>
      </c>
      <c r="AR508" s="39">
        <v>0</v>
      </c>
      <c r="AS508" t="s">
        <v>98</v>
      </c>
      <c r="AT508" s="39" t="s">
        <v>98</v>
      </c>
      <c r="AU508">
        <v>0</v>
      </c>
      <c r="AV508" s="17">
        <v>1</v>
      </c>
      <c r="AW508">
        <v>0.30980000000000002</v>
      </c>
      <c r="AX508" s="17">
        <f t="shared" si="111"/>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08"/>
        <v>9.8125</v>
      </c>
      <c r="G509" s="7">
        <f t="shared" si="94"/>
        <v>2.8200000000000003</v>
      </c>
      <c r="H509" s="15">
        <f t="shared" si="95"/>
        <v>3.46</v>
      </c>
      <c r="I509" s="11">
        <f t="shared" si="96"/>
        <v>6.0381145354891051E-2</v>
      </c>
      <c r="J509" s="32">
        <f t="shared" si="97"/>
        <v>6.1534925202436745E-3</v>
      </c>
      <c r="K509" s="32">
        <f t="shared" si="98"/>
        <v>162.50933867396668</v>
      </c>
      <c r="L509" s="8">
        <v>1</v>
      </c>
      <c r="M509" s="9">
        <v>0</v>
      </c>
      <c r="N509" s="8">
        <v>0</v>
      </c>
      <c r="O509" s="9">
        <v>0</v>
      </c>
      <c r="P509" s="9">
        <v>1</v>
      </c>
      <c r="Q509" s="9">
        <v>0</v>
      </c>
      <c r="R509" s="9">
        <v>0</v>
      </c>
      <c r="S509" s="8">
        <v>26387</v>
      </c>
      <c r="T509" s="9">
        <v>73</v>
      </c>
      <c r="U509" s="9">
        <f t="shared" si="99"/>
        <v>26313</v>
      </c>
      <c r="V509" s="9">
        <f t="shared" si="100"/>
        <v>24</v>
      </c>
      <c r="W509" s="7">
        <v>8</v>
      </c>
      <c r="X509" s="7">
        <f>BM509-W509-6</f>
        <v>22.769599999999997</v>
      </c>
      <c r="Y509" s="9">
        <v>1</v>
      </c>
      <c r="Z509" s="9">
        <v>0</v>
      </c>
      <c r="AA509" s="9">
        <v>1</v>
      </c>
      <c r="AB509" s="9">
        <v>0</v>
      </c>
      <c r="AC509" s="9">
        <v>0</v>
      </c>
      <c r="AD509" s="29">
        <v>0</v>
      </c>
      <c r="AE509" s="9">
        <v>0</v>
      </c>
      <c r="AF509" s="9">
        <v>1</v>
      </c>
      <c r="AG509" s="29">
        <v>0</v>
      </c>
      <c r="AH509" s="9">
        <v>0</v>
      </c>
      <c r="AI509" s="29">
        <v>1</v>
      </c>
      <c r="AJ509" s="20">
        <v>1993</v>
      </c>
      <c r="AK509" s="32">
        <f t="shared" si="109"/>
        <v>0.19130000000000003</v>
      </c>
      <c r="AL509" s="32">
        <v>0.1027</v>
      </c>
      <c r="AM509" s="32">
        <v>0.4718</v>
      </c>
      <c r="AN509" s="42">
        <v>0.23419999999999999</v>
      </c>
      <c r="AO509" s="41">
        <f t="shared" si="110"/>
        <v>0.52929399999999993</v>
      </c>
      <c r="AP509" s="17">
        <v>0.47070600000000001</v>
      </c>
      <c r="AQ509">
        <v>1</v>
      </c>
      <c r="AR509" s="39">
        <v>0</v>
      </c>
      <c r="AS509" t="s">
        <v>98</v>
      </c>
      <c r="AT509" s="39" t="s">
        <v>98</v>
      </c>
      <c r="AU509">
        <v>0</v>
      </c>
      <c r="AV509" s="17">
        <v>1</v>
      </c>
      <c r="AW509">
        <v>0.28499999999999998</v>
      </c>
      <c r="AX509" s="17">
        <f t="shared" si="111"/>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08"/>
        <v>9.8055555555555554</v>
      </c>
      <c r="G510" s="7">
        <f t="shared" si="94"/>
        <v>3.17</v>
      </c>
      <c r="H510" s="15">
        <f t="shared" si="95"/>
        <v>3.8899999999999997</v>
      </c>
      <c r="I510" s="11">
        <f t="shared" si="96"/>
        <v>5.9327291198186465E-2</v>
      </c>
      <c r="J510" s="32">
        <f t="shared" si="97"/>
        <v>6.0503753063306312E-3</v>
      </c>
      <c r="K510" s="32">
        <f t="shared" si="98"/>
        <v>165.27900326343055</v>
      </c>
      <c r="L510" s="8">
        <v>1</v>
      </c>
      <c r="M510" s="9">
        <v>0</v>
      </c>
      <c r="N510" s="8">
        <v>0</v>
      </c>
      <c r="O510" s="9">
        <v>0</v>
      </c>
      <c r="P510" s="9">
        <v>1</v>
      </c>
      <c r="Q510" s="9">
        <v>0</v>
      </c>
      <c r="R510" s="9">
        <v>0</v>
      </c>
      <c r="S510" s="8">
        <v>27295</v>
      </c>
      <c r="T510" s="9">
        <v>73</v>
      </c>
      <c r="U510" s="9">
        <f t="shared" si="99"/>
        <v>27221</v>
      </c>
      <c r="V510" s="9">
        <f t="shared" si="100"/>
        <v>24</v>
      </c>
      <c r="W510" s="7">
        <v>8</v>
      </c>
      <c r="X510" s="7">
        <f>BM510-W510-6</f>
        <v>23.110999999999997</v>
      </c>
      <c r="Y510" s="9">
        <v>1</v>
      </c>
      <c r="Z510" s="9">
        <v>0</v>
      </c>
      <c r="AA510" s="9">
        <v>1</v>
      </c>
      <c r="AB510" s="9">
        <v>0</v>
      </c>
      <c r="AC510" s="9">
        <v>0</v>
      </c>
      <c r="AD510" s="29">
        <v>0</v>
      </c>
      <c r="AE510" s="9">
        <v>0</v>
      </c>
      <c r="AF510" s="9">
        <v>1</v>
      </c>
      <c r="AG510" s="29">
        <v>0</v>
      </c>
      <c r="AH510" s="9">
        <v>0</v>
      </c>
      <c r="AI510" s="29">
        <v>1</v>
      </c>
      <c r="AJ510" s="20">
        <v>1999</v>
      </c>
      <c r="AK510" s="32">
        <f t="shared" si="109"/>
        <v>0.16289999999999993</v>
      </c>
      <c r="AL510" s="32">
        <v>9.69E-2</v>
      </c>
      <c r="AM510" s="32">
        <v>0.49940000000000001</v>
      </c>
      <c r="AN510" s="42">
        <v>0.24079999999999999</v>
      </c>
      <c r="AO510" s="41">
        <f t="shared" si="110"/>
        <v>0.53514991000000001</v>
      </c>
      <c r="AP510" s="17">
        <v>0.46485008999999999</v>
      </c>
      <c r="AQ510">
        <v>1</v>
      </c>
      <c r="AR510" s="39">
        <v>0</v>
      </c>
      <c r="AS510" t="s">
        <v>98</v>
      </c>
      <c r="AT510" s="39" t="s">
        <v>98</v>
      </c>
      <c r="AU510">
        <v>0</v>
      </c>
      <c r="AV510" s="17">
        <v>1</v>
      </c>
      <c r="AW510">
        <v>0.28489999999999999</v>
      </c>
      <c r="AX510" s="17">
        <f t="shared" si="111"/>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08"/>
        <v>33.333333333333336</v>
      </c>
      <c r="G511" s="7">
        <f t="shared" si="94"/>
        <v>5.82</v>
      </c>
      <c r="H511" s="15">
        <f t="shared" si="95"/>
        <v>6.18</v>
      </c>
      <c r="I511" s="11">
        <f t="shared" si="96"/>
        <v>0.1978209368545675</v>
      </c>
      <c r="J511" s="32">
        <f t="shared" si="97"/>
        <v>5.9346281056370243E-3</v>
      </c>
      <c r="K511" s="32">
        <f t="shared" si="98"/>
        <v>168.50255520647485</v>
      </c>
      <c r="L511" s="8">
        <v>1</v>
      </c>
      <c r="M511" s="9">
        <v>0</v>
      </c>
      <c r="N511" s="8">
        <v>0</v>
      </c>
      <c r="O511" s="9">
        <v>0</v>
      </c>
      <c r="P511" s="9">
        <v>1</v>
      </c>
      <c r="Q511" s="9">
        <v>0</v>
      </c>
      <c r="R511" s="9">
        <v>0</v>
      </c>
      <c r="S511" s="8">
        <v>27356</v>
      </c>
      <c r="T511" s="9">
        <v>73</v>
      </c>
      <c r="U511" s="9">
        <f t="shared" si="99"/>
        <v>27282</v>
      </c>
      <c r="V511" s="9">
        <f t="shared" si="100"/>
        <v>24</v>
      </c>
      <c r="W511" s="7">
        <v>12</v>
      </c>
      <c r="X511" s="7">
        <f>BM511-W511-6</f>
        <v>16.878999999999998</v>
      </c>
      <c r="Y511" s="9">
        <v>1</v>
      </c>
      <c r="Z511" s="9">
        <v>0</v>
      </c>
      <c r="AA511" s="9">
        <v>1</v>
      </c>
      <c r="AB511" s="9">
        <v>0</v>
      </c>
      <c r="AC511" s="9">
        <v>0</v>
      </c>
      <c r="AD511" s="29">
        <v>0</v>
      </c>
      <c r="AE511" s="9">
        <v>0</v>
      </c>
      <c r="AF511" s="9">
        <v>1</v>
      </c>
      <c r="AG511" s="29">
        <v>0</v>
      </c>
      <c r="AH511" s="9">
        <v>0</v>
      </c>
      <c r="AI511" s="29">
        <v>1</v>
      </c>
      <c r="AJ511" s="20">
        <v>1983</v>
      </c>
      <c r="AK511" s="32">
        <f t="shared" si="109"/>
        <v>0.28200000000000003</v>
      </c>
      <c r="AL511" s="32">
        <v>0.1472</v>
      </c>
      <c r="AM511" s="32">
        <v>0.43049999999999999</v>
      </c>
      <c r="AN511" s="42">
        <v>0.14030000000000001</v>
      </c>
      <c r="AO511" s="41">
        <f t="shared" si="110"/>
        <v>0.54134831999999999</v>
      </c>
      <c r="AP511" s="17">
        <v>0.45865168000000001</v>
      </c>
      <c r="AQ511">
        <v>1</v>
      </c>
      <c r="AR511" s="39">
        <v>0</v>
      </c>
      <c r="AS511" t="s">
        <v>98</v>
      </c>
      <c r="AT511" s="39" t="s">
        <v>98</v>
      </c>
      <c r="AU511">
        <v>0</v>
      </c>
      <c r="AV511" s="17">
        <v>1</v>
      </c>
      <c r="AW511">
        <v>0.30980000000000002</v>
      </c>
      <c r="AX511" s="17">
        <f t="shared" si="111"/>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08"/>
        <v>26.849999999999998</v>
      </c>
      <c r="G512" s="7">
        <f t="shared" si="94"/>
        <v>5.17</v>
      </c>
      <c r="H512" s="15">
        <f t="shared" si="95"/>
        <v>5.57</v>
      </c>
      <c r="I512" s="11">
        <f t="shared" si="96"/>
        <v>0.16330134352703748</v>
      </c>
      <c r="J512" s="32">
        <f t="shared" si="97"/>
        <v>6.0819867235395713E-3</v>
      </c>
      <c r="K512" s="32">
        <f t="shared" si="98"/>
        <v>164.41995773019772</v>
      </c>
      <c r="L512" s="8">
        <v>1</v>
      </c>
      <c r="M512" s="9">
        <v>0</v>
      </c>
      <c r="N512" s="8">
        <v>0</v>
      </c>
      <c r="O512" s="9">
        <v>0</v>
      </c>
      <c r="P512" s="9">
        <v>1</v>
      </c>
      <c r="Q512" s="9">
        <v>0</v>
      </c>
      <c r="R512" s="9">
        <v>0</v>
      </c>
      <c r="S512" s="8">
        <v>26387</v>
      </c>
      <c r="T512" s="9">
        <v>73</v>
      </c>
      <c r="U512" s="9">
        <f t="shared" si="99"/>
        <v>26313</v>
      </c>
      <c r="V512" s="9">
        <f t="shared" si="100"/>
        <v>24</v>
      </c>
      <c r="W512" s="7">
        <v>12</v>
      </c>
      <c r="X512" s="7">
        <f>BM512-W512-6</f>
        <v>18.769599999999997</v>
      </c>
      <c r="Y512" s="9">
        <v>1</v>
      </c>
      <c r="Z512" s="9">
        <v>0</v>
      </c>
      <c r="AA512" s="9">
        <v>1</v>
      </c>
      <c r="AB512" s="9">
        <v>0</v>
      </c>
      <c r="AC512" s="9">
        <v>0</v>
      </c>
      <c r="AD512" s="29">
        <v>0</v>
      </c>
      <c r="AE512" s="9">
        <v>0</v>
      </c>
      <c r="AF512" s="9">
        <v>1</v>
      </c>
      <c r="AG512" s="29">
        <v>0</v>
      </c>
      <c r="AH512" s="9">
        <v>0</v>
      </c>
      <c r="AI512" s="29">
        <v>1</v>
      </c>
      <c r="AJ512" s="20">
        <v>1993</v>
      </c>
      <c r="AK512" s="32">
        <f t="shared" si="109"/>
        <v>0.19130000000000003</v>
      </c>
      <c r="AL512" s="32">
        <v>0.1027</v>
      </c>
      <c r="AM512" s="32">
        <v>0.4718</v>
      </c>
      <c r="AN512" s="42">
        <v>0.23419999999999999</v>
      </c>
      <c r="AO512" s="41">
        <f t="shared" si="110"/>
        <v>0.52929399999999993</v>
      </c>
      <c r="AP512" s="17">
        <v>0.47070600000000001</v>
      </c>
      <c r="AQ512">
        <v>1</v>
      </c>
      <c r="AR512" s="39">
        <v>0</v>
      </c>
      <c r="AS512" t="s">
        <v>98</v>
      </c>
      <c r="AT512" s="39" t="s">
        <v>98</v>
      </c>
      <c r="AU512">
        <v>0</v>
      </c>
      <c r="AV512" s="17">
        <v>1</v>
      </c>
      <c r="AW512">
        <v>0.28499999999999998</v>
      </c>
      <c r="AX512" s="17">
        <f t="shared" si="111"/>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08"/>
        <v>29.142857142857146</v>
      </c>
      <c r="G513" s="7">
        <f t="shared" si="94"/>
        <v>5.91</v>
      </c>
      <c r="H513" s="15">
        <f t="shared" si="95"/>
        <v>6.33</v>
      </c>
      <c r="I513" s="11">
        <f t="shared" si="96"/>
        <v>0.17394363957968195</v>
      </c>
      <c r="J513" s="32">
        <f t="shared" si="97"/>
        <v>5.9686542993028112E-3</v>
      </c>
      <c r="K513" s="32">
        <f t="shared" si="98"/>
        <v>167.54195332050114</v>
      </c>
      <c r="L513" s="8">
        <v>1</v>
      </c>
      <c r="M513" s="9">
        <v>0</v>
      </c>
      <c r="N513" s="8">
        <v>0</v>
      </c>
      <c r="O513" s="9">
        <v>0</v>
      </c>
      <c r="P513" s="9">
        <v>1</v>
      </c>
      <c r="Q513" s="9">
        <v>0</v>
      </c>
      <c r="R513" s="9">
        <v>0</v>
      </c>
      <c r="S513" s="8">
        <v>27295</v>
      </c>
      <c r="T513" s="9">
        <v>73</v>
      </c>
      <c r="U513" s="9">
        <f t="shared" si="99"/>
        <v>27221</v>
      </c>
      <c r="V513" s="9">
        <f t="shared" si="100"/>
        <v>24</v>
      </c>
      <c r="W513" s="7">
        <v>12</v>
      </c>
      <c r="X513" s="7">
        <f>BM513-W513-6</f>
        <v>19.110999999999997</v>
      </c>
      <c r="Y513" s="9">
        <v>1</v>
      </c>
      <c r="Z513" s="9">
        <v>0</v>
      </c>
      <c r="AA513" s="9">
        <v>1</v>
      </c>
      <c r="AB513" s="9">
        <v>0</v>
      </c>
      <c r="AC513" s="9">
        <v>0</v>
      </c>
      <c r="AD513" s="29">
        <v>0</v>
      </c>
      <c r="AE513" s="9">
        <v>0</v>
      </c>
      <c r="AF513" s="9">
        <v>1</v>
      </c>
      <c r="AG513" s="29">
        <v>0</v>
      </c>
      <c r="AH513" s="9">
        <v>0</v>
      </c>
      <c r="AI513" s="29">
        <v>1</v>
      </c>
      <c r="AJ513" s="20">
        <v>1999</v>
      </c>
      <c r="AK513" s="32">
        <f t="shared" si="109"/>
        <v>0.16289999999999993</v>
      </c>
      <c r="AL513" s="32">
        <v>9.69E-2</v>
      </c>
      <c r="AM513" s="32">
        <v>0.49940000000000001</v>
      </c>
      <c r="AN513" s="42">
        <v>0.24079999999999999</v>
      </c>
      <c r="AO513" s="41">
        <f t="shared" si="110"/>
        <v>0.53514991000000001</v>
      </c>
      <c r="AP513" s="17">
        <v>0.46485008999999999</v>
      </c>
      <c r="AQ513">
        <v>1</v>
      </c>
      <c r="AR513" s="39">
        <v>0</v>
      </c>
      <c r="AS513" t="s">
        <v>98</v>
      </c>
      <c r="AT513" s="39" t="s">
        <v>98</v>
      </c>
      <c r="AU513">
        <v>0</v>
      </c>
      <c r="AV513" s="17">
        <v>1</v>
      </c>
      <c r="AW513">
        <v>0.28489999999999999</v>
      </c>
      <c r="AX513" s="17">
        <f t="shared" si="111"/>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08"/>
        <v>35.607142857142854</v>
      </c>
      <c r="G514" s="7">
        <f t="shared" ref="G514:G577" si="112">D514-E514</f>
        <v>9.6900000000000013</v>
      </c>
      <c r="H514" s="15">
        <f t="shared" ref="H514:H577" si="113">D514+E514</f>
        <v>10.25</v>
      </c>
      <c r="I514" s="11">
        <f t="shared" ref="I514:I577" si="114">IFERROR(F514/SQRT(F514^2+U514), "X")</f>
        <v>0.21073422283035778</v>
      </c>
      <c r="J514" s="32">
        <f t="shared" ref="J514:J577" si="115">IFERROR(SQRT((1-I514^2)/U514), "X")</f>
        <v>5.9183131787863769E-3</v>
      </c>
      <c r="K514" s="32">
        <f t="shared" ref="K514:K577" si="116">IFERROR(1/J514, "X")</f>
        <v>168.96706372085944</v>
      </c>
      <c r="L514" s="8">
        <v>1</v>
      </c>
      <c r="M514" s="9">
        <v>0</v>
      </c>
      <c r="N514" s="8">
        <v>0</v>
      </c>
      <c r="O514" s="9">
        <v>0</v>
      </c>
      <c r="P514" s="9">
        <v>1</v>
      </c>
      <c r="Q514" s="9">
        <v>0</v>
      </c>
      <c r="R514" s="9">
        <v>0</v>
      </c>
      <c r="S514" s="8">
        <v>27356</v>
      </c>
      <c r="T514" s="9">
        <v>73</v>
      </c>
      <c r="U514" s="9">
        <f t="shared" ref="U514:U577" si="117">S514-T514-1</f>
        <v>27282</v>
      </c>
      <c r="V514" s="9">
        <f t="shared" ref="V514:V577" si="118">COUNTIF(B:B,B514)</f>
        <v>24</v>
      </c>
      <c r="W514" s="7">
        <v>15.5</v>
      </c>
      <c r="X514" s="7">
        <f>BM514-W514-6</f>
        <v>13.378999999999998</v>
      </c>
      <c r="Y514" s="9">
        <v>1</v>
      </c>
      <c r="Z514" s="9">
        <v>0</v>
      </c>
      <c r="AA514" s="9">
        <v>1</v>
      </c>
      <c r="AB514" s="9">
        <v>0</v>
      </c>
      <c r="AC514" s="9">
        <v>0</v>
      </c>
      <c r="AD514" s="29">
        <v>0</v>
      </c>
      <c r="AE514" s="9">
        <v>0</v>
      </c>
      <c r="AF514" s="9">
        <v>1</v>
      </c>
      <c r="AG514" s="29">
        <v>0</v>
      </c>
      <c r="AH514" s="9">
        <v>0</v>
      </c>
      <c r="AI514" s="29">
        <v>1</v>
      </c>
      <c r="AJ514" s="20">
        <v>1983</v>
      </c>
      <c r="AK514" s="32">
        <f t="shared" si="109"/>
        <v>0.28200000000000003</v>
      </c>
      <c r="AL514" s="32">
        <v>0.1472</v>
      </c>
      <c r="AM514" s="32">
        <v>0.43049999999999999</v>
      </c>
      <c r="AN514" s="42">
        <v>0.14030000000000001</v>
      </c>
      <c r="AO514" s="41">
        <f t="shared" si="110"/>
        <v>0.54134831999999999</v>
      </c>
      <c r="AP514" s="17">
        <v>0.45865168000000001</v>
      </c>
      <c r="AQ514">
        <v>1</v>
      </c>
      <c r="AR514" s="39">
        <v>0</v>
      </c>
      <c r="AS514" t="s">
        <v>98</v>
      </c>
      <c r="AT514" s="39" t="s">
        <v>98</v>
      </c>
      <c r="AU514">
        <v>0</v>
      </c>
      <c r="AV514" s="17">
        <v>1</v>
      </c>
      <c r="AW514">
        <v>0.30980000000000002</v>
      </c>
      <c r="AX514" s="17">
        <f t="shared" si="111"/>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08"/>
        <v>39.071428571428569</v>
      </c>
      <c r="G515" s="7">
        <f t="shared" si="112"/>
        <v>10.66</v>
      </c>
      <c r="H515" s="15">
        <f t="shared" si="113"/>
        <v>11.219999999999999</v>
      </c>
      <c r="I515" s="11">
        <f t="shared" si="114"/>
        <v>0.23416823266045317</v>
      </c>
      <c r="J515" s="32">
        <f t="shared" si="115"/>
        <v>5.9933368505417639E-3</v>
      </c>
      <c r="K515" s="32">
        <f t="shared" si="116"/>
        <v>166.85195992439597</v>
      </c>
      <c r="L515" s="8">
        <v>1</v>
      </c>
      <c r="M515" s="9">
        <v>0</v>
      </c>
      <c r="N515" s="8">
        <v>0</v>
      </c>
      <c r="O515" s="9">
        <v>0</v>
      </c>
      <c r="P515" s="9">
        <v>1</v>
      </c>
      <c r="Q515" s="9">
        <v>0</v>
      </c>
      <c r="R515" s="9">
        <v>0</v>
      </c>
      <c r="S515" s="8">
        <v>26387</v>
      </c>
      <c r="T515" s="9">
        <v>73</v>
      </c>
      <c r="U515" s="9">
        <f t="shared" si="117"/>
        <v>26313</v>
      </c>
      <c r="V515" s="9">
        <f t="shared" si="118"/>
        <v>24</v>
      </c>
      <c r="W515" s="7">
        <v>15.5</v>
      </c>
      <c r="X515" s="7">
        <f>BM515-W515-6</f>
        <v>15.269599999999997</v>
      </c>
      <c r="Y515" s="9">
        <v>1</v>
      </c>
      <c r="Z515" s="9">
        <v>0</v>
      </c>
      <c r="AA515" s="9">
        <v>1</v>
      </c>
      <c r="AB515" s="9">
        <v>0</v>
      </c>
      <c r="AC515" s="9">
        <v>0</v>
      </c>
      <c r="AD515" s="29">
        <v>0</v>
      </c>
      <c r="AE515" s="9">
        <v>0</v>
      </c>
      <c r="AF515" s="9">
        <v>1</v>
      </c>
      <c r="AG515" s="29">
        <v>0</v>
      </c>
      <c r="AH515" s="9">
        <v>0</v>
      </c>
      <c r="AI515" s="29">
        <v>1</v>
      </c>
      <c r="AJ515" s="20">
        <v>1993</v>
      </c>
      <c r="AK515" s="32">
        <f t="shared" si="109"/>
        <v>0.19130000000000003</v>
      </c>
      <c r="AL515" s="32">
        <v>0.1027</v>
      </c>
      <c r="AM515" s="32">
        <v>0.4718</v>
      </c>
      <c r="AN515" s="42">
        <v>0.23419999999999999</v>
      </c>
      <c r="AO515" s="41">
        <f t="shared" si="110"/>
        <v>0.52929399999999993</v>
      </c>
      <c r="AP515" s="17">
        <v>0.47070600000000001</v>
      </c>
      <c r="AQ515">
        <v>1</v>
      </c>
      <c r="AR515" s="39">
        <v>0</v>
      </c>
      <c r="AS515" t="s">
        <v>98</v>
      </c>
      <c r="AT515" s="39" t="s">
        <v>98</v>
      </c>
      <c r="AU515">
        <v>0</v>
      </c>
      <c r="AV515" s="17">
        <v>1</v>
      </c>
      <c r="AW515">
        <v>0.28499999999999998</v>
      </c>
      <c r="AX515" s="17">
        <f t="shared" si="111"/>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08"/>
        <v>43.892857142857139</v>
      </c>
      <c r="G516" s="7">
        <f t="shared" si="112"/>
        <v>12.01</v>
      </c>
      <c r="H516" s="15">
        <f t="shared" si="113"/>
        <v>12.569999999999999</v>
      </c>
      <c r="I516" s="11">
        <f t="shared" si="114"/>
        <v>0.25709437715131611</v>
      </c>
      <c r="J516" s="32">
        <f t="shared" si="115"/>
        <v>5.8573169733416195E-3</v>
      </c>
      <c r="K516" s="32">
        <f t="shared" si="116"/>
        <v>170.7266320998668</v>
      </c>
      <c r="L516" s="8">
        <v>1</v>
      </c>
      <c r="M516" s="9">
        <v>0</v>
      </c>
      <c r="N516" s="8">
        <v>0</v>
      </c>
      <c r="O516" s="9">
        <v>0</v>
      </c>
      <c r="P516" s="9">
        <v>1</v>
      </c>
      <c r="Q516" s="9">
        <v>0</v>
      </c>
      <c r="R516" s="9">
        <v>0</v>
      </c>
      <c r="S516" s="8">
        <v>27295</v>
      </c>
      <c r="T516" s="9">
        <v>73</v>
      </c>
      <c r="U516" s="9">
        <f t="shared" si="117"/>
        <v>27221</v>
      </c>
      <c r="V516" s="9">
        <f t="shared" si="118"/>
        <v>24</v>
      </c>
      <c r="W516" s="7">
        <v>15.5</v>
      </c>
      <c r="X516" s="7">
        <f>BM516-W516-6</f>
        <v>15.610999999999997</v>
      </c>
      <c r="Y516" s="9">
        <v>1</v>
      </c>
      <c r="Z516" s="9">
        <v>0</v>
      </c>
      <c r="AA516" s="9">
        <v>1</v>
      </c>
      <c r="AB516" s="9">
        <v>0</v>
      </c>
      <c r="AC516" s="9">
        <v>0</v>
      </c>
      <c r="AD516" s="29">
        <v>0</v>
      </c>
      <c r="AE516" s="9">
        <v>0</v>
      </c>
      <c r="AF516" s="9">
        <v>1</v>
      </c>
      <c r="AG516" s="29">
        <v>0</v>
      </c>
      <c r="AH516" s="9">
        <v>0</v>
      </c>
      <c r="AI516" s="29">
        <v>1</v>
      </c>
      <c r="AJ516" s="20">
        <v>1999</v>
      </c>
      <c r="AK516" s="32">
        <f t="shared" si="109"/>
        <v>0.16289999999999993</v>
      </c>
      <c r="AL516" s="32">
        <v>9.69E-2</v>
      </c>
      <c r="AM516" s="32">
        <v>0.49940000000000001</v>
      </c>
      <c r="AN516" s="42">
        <v>0.24079999999999999</v>
      </c>
      <c r="AO516" s="41">
        <f t="shared" si="110"/>
        <v>0.53514991000000001</v>
      </c>
      <c r="AP516" s="17">
        <v>0.46485008999999999</v>
      </c>
      <c r="AQ516">
        <v>1</v>
      </c>
      <c r="AR516" s="39">
        <v>0</v>
      </c>
      <c r="AS516" t="s">
        <v>98</v>
      </c>
      <c r="AT516" s="39" t="s">
        <v>98</v>
      </c>
      <c r="AU516">
        <v>0</v>
      </c>
      <c r="AV516" s="17">
        <v>1</v>
      </c>
      <c r="AW516">
        <v>0.28489999999999999</v>
      </c>
      <c r="AX516" s="17">
        <f t="shared" si="111"/>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08"/>
        <v>21.541666666666668</v>
      </c>
      <c r="G517" s="7">
        <f t="shared" si="112"/>
        <v>4.93</v>
      </c>
      <c r="H517" s="15">
        <f t="shared" si="113"/>
        <v>5.41</v>
      </c>
      <c r="I517" s="11">
        <f t="shared" si="114"/>
        <v>0.12596594997664462</v>
      </c>
      <c r="J517" s="32">
        <f t="shared" si="115"/>
        <v>5.8475489350860175E-3</v>
      </c>
      <c r="K517" s="32">
        <f t="shared" si="116"/>
        <v>171.01182240645755</v>
      </c>
      <c r="L517" s="8">
        <v>1</v>
      </c>
      <c r="M517" s="9">
        <v>0</v>
      </c>
      <c r="N517" s="8">
        <v>0</v>
      </c>
      <c r="O517" s="9">
        <v>0</v>
      </c>
      <c r="P517" s="9">
        <v>1</v>
      </c>
      <c r="Q517" s="9">
        <v>0</v>
      </c>
      <c r="R517" s="9">
        <v>0</v>
      </c>
      <c r="S517" s="8">
        <v>28855</v>
      </c>
      <c r="T517" s="9">
        <v>73</v>
      </c>
      <c r="U517" s="9">
        <f t="shared" si="117"/>
        <v>28781</v>
      </c>
      <c r="V517" s="9">
        <f t="shared" si="118"/>
        <v>24</v>
      </c>
      <c r="W517" s="7">
        <v>5</v>
      </c>
      <c r="X517" s="7">
        <f>BM517-W517-6</f>
        <v>21.476599999999998</v>
      </c>
      <c r="Y517" s="9">
        <v>1</v>
      </c>
      <c r="Z517" s="9">
        <v>0</v>
      </c>
      <c r="AA517" s="9">
        <v>1</v>
      </c>
      <c r="AB517" s="9">
        <v>0</v>
      </c>
      <c r="AC517" s="9">
        <v>0</v>
      </c>
      <c r="AD517" s="29">
        <v>0</v>
      </c>
      <c r="AE517" s="9">
        <v>0</v>
      </c>
      <c r="AF517" s="9">
        <v>1</v>
      </c>
      <c r="AG517" s="29">
        <v>0</v>
      </c>
      <c r="AH517" s="9">
        <v>0</v>
      </c>
      <c r="AI517" s="29">
        <v>1</v>
      </c>
      <c r="AJ517" s="20">
        <v>1983</v>
      </c>
      <c r="AK517" s="32">
        <f t="shared" si="109"/>
        <v>0.75960000000000005</v>
      </c>
      <c r="AL517" s="32">
        <v>0.14369999999999999</v>
      </c>
      <c r="AM517" s="32">
        <v>9.5100000000000004E-2</v>
      </c>
      <c r="AN517" s="42">
        <v>1.6000000000000001E-3</v>
      </c>
      <c r="AO517" s="41">
        <f t="shared" si="110"/>
        <v>0.54134831999999999</v>
      </c>
      <c r="AP517" s="17">
        <v>0.45865168000000001</v>
      </c>
      <c r="AQ517">
        <v>1</v>
      </c>
      <c r="AR517" s="39">
        <v>0</v>
      </c>
      <c r="AS517" t="s">
        <v>98</v>
      </c>
      <c r="AT517" s="39" t="s">
        <v>98</v>
      </c>
      <c r="AU517">
        <v>0</v>
      </c>
      <c r="AV517" s="17">
        <v>1</v>
      </c>
      <c r="AW517">
        <v>0.79579999999999995</v>
      </c>
      <c r="AX517" s="17">
        <f t="shared" si="111"/>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08"/>
        <v>20.36</v>
      </c>
      <c r="G518" s="7">
        <f t="shared" si="112"/>
        <v>4.84</v>
      </c>
      <c r="H518" s="15">
        <f t="shared" si="113"/>
        <v>5.34</v>
      </c>
      <c r="I518" s="11">
        <f t="shared" si="114"/>
        <v>0.1245113704291685</v>
      </c>
      <c r="J518" s="32">
        <f t="shared" si="115"/>
        <v>6.1154897067371566E-3</v>
      </c>
      <c r="K518" s="32">
        <f t="shared" si="116"/>
        <v>163.51920254208679</v>
      </c>
      <c r="L518" s="8">
        <v>1</v>
      </c>
      <c r="M518" s="9">
        <v>0</v>
      </c>
      <c r="N518" s="8">
        <v>0</v>
      </c>
      <c r="O518" s="9">
        <v>0</v>
      </c>
      <c r="P518" s="9">
        <v>1</v>
      </c>
      <c r="Q518" s="9">
        <v>0</v>
      </c>
      <c r="R518" s="9">
        <v>0</v>
      </c>
      <c r="S518" s="8">
        <v>26398</v>
      </c>
      <c r="T518" s="9">
        <v>73</v>
      </c>
      <c r="U518" s="9">
        <f t="shared" si="117"/>
        <v>26324</v>
      </c>
      <c r="V518" s="9">
        <f t="shared" si="118"/>
        <v>24</v>
      </c>
      <c r="W518" s="7">
        <v>5</v>
      </c>
      <c r="X518" s="7">
        <f>BM518-W518-6</f>
        <v>22.099899999999998</v>
      </c>
      <c r="Y518" s="9">
        <v>1</v>
      </c>
      <c r="Z518" s="9">
        <v>0</v>
      </c>
      <c r="AA518" s="9">
        <v>1</v>
      </c>
      <c r="AB518" s="9">
        <v>0</v>
      </c>
      <c r="AC518" s="9">
        <v>0</v>
      </c>
      <c r="AD518" s="29">
        <v>0</v>
      </c>
      <c r="AE518" s="9">
        <v>0</v>
      </c>
      <c r="AF518" s="9">
        <v>1</v>
      </c>
      <c r="AG518" s="29">
        <v>0</v>
      </c>
      <c r="AH518" s="9">
        <v>0</v>
      </c>
      <c r="AI518" s="29">
        <v>1</v>
      </c>
      <c r="AJ518" s="20">
        <v>1993</v>
      </c>
      <c r="AK518" s="32">
        <f t="shared" si="109"/>
        <v>0.69320000000000004</v>
      </c>
      <c r="AL518" s="32">
        <v>0.1447</v>
      </c>
      <c r="AM518" s="32">
        <v>0.1585</v>
      </c>
      <c r="AN518" s="42">
        <v>3.5999999999999999E-3</v>
      </c>
      <c r="AO518" s="41">
        <f t="shared" si="110"/>
        <v>0.52929399999999993</v>
      </c>
      <c r="AP518" s="17">
        <v>0.47070600000000001</v>
      </c>
      <c r="AQ518">
        <v>1</v>
      </c>
      <c r="AR518" s="39">
        <v>0</v>
      </c>
      <c r="AS518" t="s">
        <v>98</v>
      </c>
      <c r="AT518" s="39" t="s">
        <v>98</v>
      </c>
      <c r="AU518">
        <v>0</v>
      </c>
      <c r="AV518" s="17">
        <v>1</v>
      </c>
      <c r="AW518">
        <v>0.76400000000000001</v>
      </c>
      <c r="AX518" s="17">
        <f t="shared" si="111"/>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08"/>
        <v>20.6</v>
      </c>
      <c r="G519" s="7">
        <f t="shared" si="112"/>
        <v>4.9000000000000004</v>
      </c>
      <c r="H519" s="15">
        <f t="shared" si="113"/>
        <v>5.4</v>
      </c>
      <c r="I519" s="11">
        <f t="shared" si="114"/>
        <v>0.11862738625856023</v>
      </c>
      <c r="J519" s="32">
        <f t="shared" si="115"/>
        <v>5.7586109834252535E-3</v>
      </c>
      <c r="K519" s="32">
        <f t="shared" si="116"/>
        <v>173.65298730514255</v>
      </c>
      <c r="L519" s="8">
        <v>1</v>
      </c>
      <c r="M519" s="9">
        <v>0</v>
      </c>
      <c r="N519" s="8">
        <v>0</v>
      </c>
      <c r="O519" s="9">
        <v>0</v>
      </c>
      <c r="P519" s="9">
        <v>1</v>
      </c>
      <c r="Q519" s="9">
        <v>0</v>
      </c>
      <c r="R519" s="9">
        <v>0</v>
      </c>
      <c r="S519" s="8">
        <v>29805</v>
      </c>
      <c r="T519" s="9">
        <v>73</v>
      </c>
      <c r="U519" s="9">
        <f t="shared" si="117"/>
        <v>29731</v>
      </c>
      <c r="V519" s="9">
        <f t="shared" si="118"/>
        <v>24</v>
      </c>
      <c r="W519" s="7">
        <v>5</v>
      </c>
      <c r="X519" s="7">
        <f>BM519-W519-6</f>
        <v>22.079599999999999</v>
      </c>
      <c r="Y519" s="9">
        <v>1</v>
      </c>
      <c r="Z519" s="9">
        <v>0</v>
      </c>
      <c r="AA519" s="9">
        <v>1</v>
      </c>
      <c r="AB519" s="9">
        <v>0</v>
      </c>
      <c r="AC519" s="9">
        <v>0</v>
      </c>
      <c r="AD519" s="29">
        <v>0</v>
      </c>
      <c r="AE519" s="9">
        <v>0</v>
      </c>
      <c r="AF519" s="9">
        <v>1</v>
      </c>
      <c r="AG519" s="29">
        <v>0</v>
      </c>
      <c r="AH519" s="9">
        <v>0</v>
      </c>
      <c r="AI519" s="29">
        <v>1</v>
      </c>
      <c r="AJ519" s="20">
        <v>1999</v>
      </c>
      <c r="AK519" s="32">
        <f t="shared" si="109"/>
        <v>0.61990000000000001</v>
      </c>
      <c r="AL519" s="32">
        <v>0.14649999999999999</v>
      </c>
      <c r="AM519" s="32">
        <v>0.22819999999999999</v>
      </c>
      <c r="AN519" s="42">
        <v>5.4000000000000003E-3</v>
      </c>
      <c r="AO519" s="41">
        <f t="shared" si="110"/>
        <v>0.53514991000000001</v>
      </c>
      <c r="AP519" s="17">
        <v>0.46485008999999999</v>
      </c>
      <c r="AQ519">
        <v>1</v>
      </c>
      <c r="AR519" s="39">
        <v>0</v>
      </c>
      <c r="AS519" t="s">
        <v>98</v>
      </c>
      <c r="AT519" s="39" t="s">
        <v>98</v>
      </c>
      <c r="AU519">
        <v>0</v>
      </c>
      <c r="AV519" s="17">
        <v>1</v>
      </c>
      <c r="AW519">
        <v>0.75</v>
      </c>
      <c r="AX519" s="17">
        <f t="shared" si="111"/>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08"/>
        <v>3.1538461538461537</v>
      </c>
      <c r="G520" s="7">
        <f t="shared" si="112"/>
        <v>0.55999999999999994</v>
      </c>
      <c r="H520" s="15">
        <f t="shared" si="113"/>
        <v>1.08</v>
      </c>
      <c r="I520" s="11">
        <f t="shared" si="114"/>
        <v>1.8587138339873844E-2</v>
      </c>
      <c r="J520" s="32">
        <f t="shared" si="115"/>
        <v>5.8934828882526826E-3</v>
      </c>
      <c r="K520" s="32">
        <f t="shared" si="116"/>
        <v>169.67895198156467</v>
      </c>
      <c r="L520" s="8">
        <v>1</v>
      </c>
      <c r="M520" s="9">
        <v>0</v>
      </c>
      <c r="N520" s="8">
        <v>0</v>
      </c>
      <c r="O520" s="9">
        <v>0</v>
      </c>
      <c r="P520" s="9">
        <v>1</v>
      </c>
      <c r="Q520" s="9">
        <v>0</v>
      </c>
      <c r="R520" s="9">
        <v>0</v>
      </c>
      <c r="S520" s="8">
        <v>28855</v>
      </c>
      <c r="T520" s="9">
        <v>73</v>
      </c>
      <c r="U520" s="9">
        <f t="shared" si="117"/>
        <v>28781</v>
      </c>
      <c r="V520" s="9">
        <f t="shared" si="118"/>
        <v>24</v>
      </c>
      <c r="W520" s="7">
        <v>8</v>
      </c>
      <c r="X520" s="7">
        <f>BM520-W520-6</f>
        <v>20.878999999999998</v>
      </c>
      <c r="Y520" s="9">
        <v>1</v>
      </c>
      <c r="Z520" s="9">
        <v>0</v>
      </c>
      <c r="AA520" s="9">
        <v>1</v>
      </c>
      <c r="AB520" s="9">
        <v>0</v>
      </c>
      <c r="AC520" s="9">
        <v>0</v>
      </c>
      <c r="AD520" s="29">
        <v>0</v>
      </c>
      <c r="AE520" s="9">
        <v>0</v>
      </c>
      <c r="AF520" s="9">
        <v>1</v>
      </c>
      <c r="AG520" s="29">
        <v>0</v>
      </c>
      <c r="AH520" s="9">
        <v>0</v>
      </c>
      <c r="AI520" s="29">
        <v>1</v>
      </c>
      <c r="AJ520" s="20">
        <v>1983</v>
      </c>
      <c r="AK520" s="32">
        <f t="shared" si="109"/>
        <v>0.75960000000000005</v>
      </c>
      <c r="AL520" s="32">
        <v>0.14369999999999999</v>
      </c>
      <c r="AM520" s="32">
        <v>9.5100000000000004E-2</v>
      </c>
      <c r="AN520" s="42">
        <v>1.6000000000000001E-3</v>
      </c>
      <c r="AO520" s="41">
        <f t="shared" si="110"/>
        <v>0.54134831999999999</v>
      </c>
      <c r="AP520" s="17">
        <v>0.45865168000000001</v>
      </c>
      <c r="AQ520">
        <v>1</v>
      </c>
      <c r="AR520" s="39">
        <v>0</v>
      </c>
      <c r="AS520" t="s">
        <v>98</v>
      </c>
      <c r="AT520" s="39" t="s">
        <v>98</v>
      </c>
      <c r="AU520">
        <v>0</v>
      </c>
      <c r="AV520" s="17">
        <v>1</v>
      </c>
      <c r="AW520">
        <v>0.30980000000000002</v>
      </c>
      <c r="AX520" s="17">
        <f t="shared" si="111"/>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08"/>
        <v>3</v>
      </c>
      <c r="G521" s="7">
        <f t="shared" si="112"/>
        <v>0.48</v>
      </c>
      <c r="H521" s="15">
        <f t="shared" si="113"/>
        <v>0.96</v>
      </c>
      <c r="I521" s="11">
        <f t="shared" si="114"/>
        <v>1.8487197683350179E-2</v>
      </c>
      <c r="J521" s="32">
        <f t="shared" si="115"/>
        <v>6.1623992277833927E-3</v>
      </c>
      <c r="K521" s="32">
        <f t="shared" si="116"/>
        <v>162.27445886522005</v>
      </c>
      <c r="L521" s="8">
        <v>1</v>
      </c>
      <c r="M521" s="9">
        <v>0</v>
      </c>
      <c r="N521" s="8">
        <v>0</v>
      </c>
      <c r="O521" s="9">
        <v>0</v>
      </c>
      <c r="P521" s="9">
        <v>1</v>
      </c>
      <c r="Q521" s="9">
        <v>0</v>
      </c>
      <c r="R521" s="9">
        <v>0</v>
      </c>
      <c r="S521" s="8">
        <v>26398</v>
      </c>
      <c r="T521" s="9">
        <v>73</v>
      </c>
      <c r="U521" s="9">
        <f t="shared" si="117"/>
        <v>26324</v>
      </c>
      <c r="V521" s="9">
        <f t="shared" si="118"/>
        <v>24</v>
      </c>
      <c r="W521" s="7">
        <v>8</v>
      </c>
      <c r="X521" s="7">
        <f>BM521-W521-6</f>
        <v>22.769599999999997</v>
      </c>
      <c r="Y521" s="9">
        <v>1</v>
      </c>
      <c r="Z521" s="9">
        <v>0</v>
      </c>
      <c r="AA521" s="9">
        <v>1</v>
      </c>
      <c r="AB521" s="9">
        <v>0</v>
      </c>
      <c r="AC521" s="9">
        <v>0</v>
      </c>
      <c r="AD521" s="29">
        <v>0</v>
      </c>
      <c r="AE521" s="9">
        <v>0</v>
      </c>
      <c r="AF521" s="9">
        <v>1</v>
      </c>
      <c r="AG521" s="29">
        <v>0</v>
      </c>
      <c r="AH521" s="9">
        <v>0</v>
      </c>
      <c r="AI521" s="29">
        <v>1</v>
      </c>
      <c r="AJ521" s="20">
        <v>1993</v>
      </c>
      <c r="AK521" s="32">
        <f t="shared" si="109"/>
        <v>0.69320000000000004</v>
      </c>
      <c r="AL521" s="32">
        <v>0.1447</v>
      </c>
      <c r="AM521" s="32">
        <v>0.1585</v>
      </c>
      <c r="AN521" s="42">
        <v>3.5999999999999999E-3</v>
      </c>
      <c r="AO521" s="41">
        <f t="shared" si="110"/>
        <v>0.52929399999999993</v>
      </c>
      <c r="AP521" s="17">
        <v>0.47070600000000001</v>
      </c>
      <c r="AQ521">
        <v>1</v>
      </c>
      <c r="AR521" s="39">
        <v>0</v>
      </c>
      <c r="AS521" t="s">
        <v>98</v>
      </c>
      <c r="AT521" s="39" t="s">
        <v>98</v>
      </c>
      <c r="AU521">
        <v>0</v>
      </c>
      <c r="AV521" s="17">
        <v>1</v>
      </c>
      <c r="AW521">
        <v>0.28499999999999998</v>
      </c>
      <c r="AX521" s="17">
        <f t="shared" si="111"/>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08"/>
        <v>3.2727272727272725</v>
      </c>
      <c r="G522" s="7">
        <f t="shared" si="112"/>
        <v>0.5</v>
      </c>
      <c r="H522" s="15">
        <f t="shared" si="113"/>
        <v>0.94</v>
      </c>
      <c r="I522" s="11">
        <f t="shared" si="114"/>
        <v>1.8976968768129054E-2</v>
      </c>
      <c r="J522" s="32">
        <f t="shared" si="115"/>
        <v>5.7985182347060999E-3</v>
      </c>
      <c r="K522" s="32">
        <f t="shared" si="116"/>
        <v>172.45785207928822</v>
      </c>
      <c r="L522" s="8">
        <v>1</v>
      </c>
      <c r="M522" s="9">
        <v>0</v>
      </c>
      <c r="N522" s="8">
        <v>0</v>
      </c>
      <c r="O522" s="9">
        <v>0</v>
      </c>
      <c r="P522" s="9">
        <v>1</v>
      </c>
      <c r="Q522" s="9">
        <v>0</v>
      </c>
      <c r="R522" s="9">
        <v>0</v>
      </c>
      <c r="S522" s="8">
        <v>29805</v>
      </c>
      <c r="T522" s="9">
        <v>73</v>
      </c>
      <c r="U522" s="9">
        <f t="shared" si="117"/>
        <v>29731</v>
      </c>
      <c r="V522" s="9">
        <f t="shared" si="118"/>
        <v>24</v>
      </c>
      <c r="W522" s="7">
        <v>8</v>
      </c>
      <c r="X522" s="7">
        <f>BM522-W522-6</f>
        <v>23.110999999999997</v>
      </c>
      <c r="Y522" s="9">
        <v>1</v>
      </c>
      <c r="Z522" s="9">
        <v>0</v>
      </c>
      <c r="AA522" s="9">
        <v>1</v>
      </c>
      <c r="AB522" s="9">
        <v>0</v>
      </c>
      <c r="AC522" s="9">
        <v>0</v>
      </c>
      <c r="AD522" s="29">
        <v>0</v>
      </c>
      <c r="AE522" s="9">
        <v>0</v>
      </c>
      <c r="AF522" s="9">
        <v>1</v>
      </c>
      <c r="AG522" s="29">
        <v>0</v>
      </c>
      <c r="AH522" s="9">
        <v>0</v>
      </c>
      <c r="AI522" s="29">
        <v>1</v>
      </c>
      <c r="AJ522" s="20">
        <v>1999</v>
      </c>
      <c r="AK522" s="32">
        <f t="shared" si="109"/>
        <v>0.61990000000000001</v>
      </c>
      <c r="AL522" s="32">
        <v>0.14649999999999999</v>
      </c>
      <c r="AM522" s="32">
        <v>0.22819999999999999</v>
      </c>
      <c r="AN522" s="42">
        <v>5.4000000000000003E-3</v>
      </c>
      <c r="AO522" s="41">
        <f t="shared" si="110"/>
        <v>0.53514991000000001</v>
      </c>
      <c r="AP522" s="17">
        <v>0.46485008999999999</v>
      </c>
      <c r="AQ522">
        <v>1</v>
      </c>
      <c r="AR522" s="39">
        <v>0</v>
      </c>
      <c r="AS522" t="s">
        <v>98</v>
      </c>
      <c r="AT522" s="39" t="s">
        <v>98</v>
      </c>
      <c r="AU522">
        <v>0</v>
      </c>
      <c r="AV522" s="17">
        <v>1</v>
      </c>
      <c r="AW522">
        <v>0.28489999999999999</v>
      </c>
      <c r="AX522" s="17">
        <f t="shared" si="111"/>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08"/>
        <v>1.9166666666666665</v>
      </c>
      <c r="G523" s="7">
        <f t="shared" si="112"/>
        <v>0.32999999999999996</v>
      </c>
      <c r="H523" s="15">
        <f t="shared" si="113"/>
        <v>1.0499999999999998</v>
      </c>
      <c r="I523" s="11">
        <f t="shared" si="114"/>
        <v>1.1297073004638739E-2</v>
      </c>
      <c r="J523" s="32">
        <f t="shared" si="115"/>
        <v>5.8941250458984726E-3</v>
      </c>
      <c r="K523" s="32">
        <f t="shared" si="116"/>
        <v>169.66046566926283</v>
      </c>
      <c r="L523" s="8">
        <v>1</v>
      </c>
      <c r="M523" s="9">
        <v>0</v>
      </c>
      <c r="N523" s="8">
        <v>0</v>
      </c>
      <c r="O523" s="9">
        <v>0</v>
      </c>
      <c r="P523" s="9">
        <v>1</v>
      </c>
      <c r="Q523" s="9">
        <v>0</v>
      </c>
      <c r="R523" s="9">
        <v>0</v>
      </c>
      <c r="S523" s="8">
        <v>28855</v>
      </c>
      <c r="T523" s="9">
        <v>73</v>
      </c>
      <c r="U523" s="9">
        <f t="shared" si="117"/>
        <v>28781</v>
      </c>
      <c r="V523" s="9">
        <f t="shared" si="118"/>
        <v>24</v>
      </c>
      <c r="W523" s="7">
        <v>12</v>
      </c>
      <c r="X523" s="7">
        <f>BM523-W523-6</f>
        <v>16.878999999999998</v>
      </c>
      <c r="Y523" s="9">
        <v>1</v>
      </c>
      <c r="Z523" s="9">
        <v>0</v>
      </c>
      <c r="AA523" s="9">
        <v>1</v>
      </c>
      <c r="AB523" s="9">
        <v>0</v>
      </c>
      <c r="AC523" s="9">
        <v>0</v>
      </c>
      <c r="AD523" s="29">
        <v>0</v>
      </c>
      <c r="AE523" s="9">
        <v>0</v>
      </c>
      <c r="AF523" s="9">
        <v>1</v>
      </c>
      <c r="AG523" s="29">
        <v>0</v>
      </c>
      <c r="AH523" s="9">
        <v>0</v>
      </c>
      <c r="AI523" s="29">
        <v>1</v>
      </c>
      <c r="AJ523" s="20">
        <v>1983</v>
      </c>
      <c r="AK523" s="32">
        <f t="shared" si="109"/>
        <v>0.75960000000000005</v>
      </c>
      <c r="AL523" s="32">
        <v>0.14369999999999999</v>
      </c>
      <c r="AM523" s="32">
        <v>9.5100000000000004E-2</v>
      </c>
      <c r="AN523" s="42">
        <v>1.6000000000000001E-3</v>
      </c>
      <c r="AO523" s="41">
        <f t="shared" si="110"/>
        <v>0.54134831999999999</v>
      </c>
      <c r="AP523" s="17">
        <v>0.45865168000000001</v>
      </c>
      <c r="AQ523">
        <v>1</v>
      </c>
      <c r="AR523" s="39">
        <v>0</v>
      </c>
      <c r="AS523" t="s">
        <v>98</v>
      </c>
      <c r="AT523" s="39" t="s">
        <v>98</v>
      </c>
      <c r="AU523">
        <v>0</v>
      </c>
      <c r="AV523" s="17">
        <v>1</v>
      </c>
      <c r="AW523">
        <v>0.30980000000000002</v>
      </c>
      <c r="AX523" s="17">
        <f t="shared" si="111"/>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08"/>
        <v>1.8076923076923075</v>
      </c>
      <c r="G524" s="7">
        <f t="shared" si="112"/>
        <v>0.20999999999999996</v>
      </c>
      <c r="H524" s="15">
        <f t="shared" si="113"/>
        <v>0.73</v>
      </c>
      <c r="I524" s="11">
        <f t="shared" si="114"/>
        <v>1.1140934343436375E-2</v>
      </c>
      <c r="J524" s="32">
        <f t="shared" si="115"/>
        <v>6.1630700623265056E-3</v>
      </c>
      <c r="K524" s="32">
        <f t="shared" si="116"/>
        <v>162.25679570199608</v>
      </c>
      <c r="L524" s="8">
        <v>1</v>
      </c>
      <c r="M524" s="9">
        <v>0</v>
      </c>
      <c r="N524" s="8">
        <v>0</v>
      </c>
      <c r="O524" s="9">
        <v>0</v>
      </c>
      <c r="P524" s="9">
        <v>1</v>
      </c>
      <c r="Q524" s="9">
        <v>0</v>
      </c>
      <c r="R524" s="9">
        <v>0</v>
      </c>
      <c r="S524" s="8">
        <v>26398</v>
      </c>
      <c r="T524" s="9">
        <v>73</v>
      </c>
      <c r="U524" s="9">
        <f t="shared" si="117"/>
        <v>26324</v>
      </c>
      <c r="V524" s="9">
        <f t="shared" si="118"/>
        <v>24</v>
      </c>
      <c r="W524" s="7">
        <v>12</v>
      </c>
      <c r="X524" s="7">
        <f>BM524-W524-6</f>
        <v>18.769599999999997</v>
      </c>
      <c r="Y524" s="9">
        <v>1</v>
      </c>
      <c r="Z524" s="9">
        <v>0</v>
      </c>
      <c r="AA524" s="9">
        <v>1</v>
      </c>
      <c r="AB524" s="9">
        <v>0</v>
      </c>
      <c r="AC524" s="9">
        <v>0</v>
      </c>
      <c r="AD524" s="29">
        <v>0</v>
      </c>
      <c r="AE524" s="9">
        <v>0</v>
      </c>
      <c r="AF524" s="9">
        <v>1</v>
      </c>
      <c r="AG524" s="29">
        <v>0</v>
      </c>
      <c r="AH524" s="9">
        <v>0</v>
      </c>
      <c r="AI524" s="29">
        <v>1</v>
      </c>
      <c r="AJ524" s="20">
        <v>1993</v>
      </c>
      <c r="AK524" s="32">
        <f t="shared" si="109"/>
        <v>0.69320000000000004</v>
      </c>
      <c r="AL524" s="32">
        <v>0.1447</v>
      </c>
      <c r="AM524" s="32">
        <v>0.1585</v>
      </c>
      <c r="AN524" s="42">
        <v>3.5999999999999999E-3</v>
      </c>
      <c r="AO524" s="41">
        <f t="shared" si="110"/>
        <v>0.52929399999999993</v>
      </c>
      <c r="AP524" s="17">
        <v>0.47070600000000001</v>
      </c>
      <c r="AQ524">
        <v>1</v>
      </c>
      <c r="AR524" s="39">
        <v>0</v>
      </c>
      <c r="AS524" t="s">
        <v>98</v>
      </c>
      <c r="AT524" s="39" t="s">
        <v>98</v>
      </c>
      <c r="AU524">
        <v>0</v>
      </c>
      <c r="AV524" s="17">
        <v>1</v>
      </c>
      <c r="AW524">
        <v>0.28499999999999998</v>
      </c>
      <c r="AX524" s="17">
        <f t="shared" si="111"/>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08"/>
        <v>0.76190476190476197</v>
      </c>
      <c r="G525" s="7">
        <f t="shared" si="112"/>
        <v>-4.9999999999999989E-2</v>
      </c>
      <c r="H525" s="15">
        <f t="shared" si="113"/>
        <v>0.37</v>
      </c>
      <c r="I525" s="11">
        <f t="shared" si="114"/>
        <v>4.4186712350274774E-3</v>
      </c>
      <c r="J525" s="32">
        <f t="shared" si="115"/>
        <v>5.799505995973564E-3</v>
      </c>
      <c r="K525" s="32">
        <f t="shared" si="116"/>
        <v>172.42847937294525</v>
      </c>
      <c r="L525" s="8">
        <v>1</v>
      </c>
      <c r="M525" s="9">
        <v>0</v>
      </c>
      <c r="N525" s="8">
        <v>0</v>
      </c>
      <c r="O525" s="9">
        <v>0</v>
      </c>
      <c r="P525" s="9">
        <v>1</v>
      </c>
      <c r="Q525" s="9">
        <v>0</v>
      </c>
      <c r="R525" s="9">
        <v>0</v>
      </c>
      <c r="S525" s="8">
        <v>29805</v>
      </c>
      <c r="T525" s="9">
        <v>73</v>
      </c>
      <c r="U525" s="9">
        <f t="shared" si="117"/>
        <v>29731</v>
      </c>
      <c r="V525" s="9">
        <f t="shared" si="118"/>
        <v>24</v>
      </c>
      <c r="W525" s="7">
        <v>12</v>
      </c>
      <c r="X525" s="7">
        <f>BM525-W525-6</f>
        <v>19.110999999999997</v>
      </c>
      <c r="Y525" s="9">
        <v>1</v>
      </c>
      <c r="Z525" s="9">
        <v>0</v>
      </c>
      <c r="AA525" s="9">
        <v>1</v>
      </c>
      <c r="AB525" s="9">
        <v>0</v>
      </c>
      <c r="AC525" s="9">
        <v>0</v>
      </c>
      <c r="AD525" s="29">
        <v>0</v>
      </c>
      <c r="AE525" s="9">
        <v>0</v>
      </c>
      <c r="AF525" s="9">
        <v>1</v>
      </c>
      <c r="AG525" s="29">
        <v>0</v>
      </c>
      <c r="AH525" s="9">
        <v>0</v>
      </c>
      <c r="AI525" s="29">
        <v>1</v>
      </c>
      <c r="AJ525" s="20">
        <v>1999</v>
      </c>
      <c r="AK525" s="32">
        <f t="shared" si="109"/>
        <v>0.61990000000000001</v>
      </c>
      <c r="AL525" s="32">
        <v>0.14649999999999999</v>
      </c>
      <c r="AM525" s="32">
        <v>0.22819999999999999</v>
      </c>
      <c r="AN525" s="42">
        <v>5.4000000000000003E-3</v>
      </c>
      <c r="AO525" s="41">
        <f t="shared" si="110"/>
        <v>0.53514991000000001</v>
      </c>
      <c r="AP525" s="17">
        <v>0.46485008999999999</v>
      </c>
      <c r="AQ525">
        <v>1</v>
      </c>
      <c r="AR525" s="39">
        <v>0</v>
      </c>
      <c r="AS525" t="s">
        <v>98</v>
      </c>
      <c r="AT525" s="39" t="s">
        <v>98</v>
      </c>
      <c r="AU525">
        <v>0</v>
      </c>
      <c r="AV525" s="17">
        <v>1</v>
      </c>
      <c r="AW525">
        <v>0.28489999999999999</v>
      </c>
      <c r="AX525" s="17">
        <f t="shared" si="111"/>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08"/>
        <v>1.1847826086956521</v>
      </c>
      <c r="G526" s="7">
        <f t="shared" si="112"/>
        <v>0.34000000000000008</v>
      </c>
      <c r="H526" s="15">
        <f t="shared" si="113"/>
        <v>4.0200000000000005</v>
      </c>
      <c r="I526" s="11">
        <f t="shared" si="114"/>
        <v>6.9835322069161185E-3</v>
      </c>
      <c r="J526" s="32">
        <f t="shared" si="115"/>
        <v>5.8943574590484679E-3</v>
      </c>
      <c r="K526" s="32">
        <f t="shared" si="116"/>
        <v>169.65377599637995</v>
      </c>
      <c r="L526" s="8">
        <v>1</v>
      </c>
      <c r="M526" s="9">
        <v>0</v>
      </c>
      <c r="N526" s="8">
        <v>0</v>
      </c>
      <c r="O526" s="9">
        <v>0</v>
      </c>
      <c r="P526" s="9">
        <v>1</v>
      </c>
      <c r="Q526" s="9">
        <v>0</v>
      </c>
      <c r="R526" s="9">
        <v>0</v>
      </c>
      <c r="S526" s="8">
        <v>28855</v>
      </c>
      <c r="T526" s="9">
        <v>73</v>
      </c>
      <c r="U526" s="9">
        <f t="shared" si="117"/>
        <v>28781</v>
      </c>
      <c r="V526" s="9">
        <f t="shared" si="118"/>
        <v>24</v>
      </c>
      <c r="W526" s="7">
        <v>15.5</v>
      </c>
      <c r="X526" s="7">
        <f>BM526-W526-6</f>
        <v>13.378999999999998</v>
      </c>
      <c r="Y526" s="9">
        <v>1</v>
      </c>
      <c r="Z526" s="9">
        <v>0</v>
      </c>
      <c r="AA526" s="9">
        <v>1</v>
      </c>
      <c r="AB526" s="9">
        <v>0</v>
      </c>
      <c r="AC526" s="9">
        <v>0</v>
      </c>
      <c r="AD526" s="29">
        <v>0</v>
      </c>
      <c r="AE526" s="9">
        <v>0</v>
      </c>
      <c r="AF526" s="9">
        <v>1</v>
      </c>
      <c r="AG526" s="29">
        <v>0</v>
      </c>
      <c r="AH526" s="9">
        <v>0</v>
      </c>
      <c r="AI526" s="29">
        <v>1</v>
      </c>
      <c r="AJ526" s="20">
        <v>1983</v>
      </c>
      <c r="AK526" s="32">
        <f t="shared" si="109"/>
        <v>0.75960000000000005</v>
      </c>
      <c r="AL526" s="32">
        <v>0.14369999999999999</v>
      </c>
      <c r="AM526" s="32">
        <v>9.5100000000000004E-2</v>
      </c>
      <c r="AN526" s="42">
        <v>1.6000000000000001E-3</v>
      </c>
      <c r="AO526" s="41">
        <f t="shared" si="110"/>
        <v>0.54134831999999999</v>
      </c>
      <c r="AP526" s="17">
        <v>0.45865168000000001</v>
      </c>
      <c r="AQ526">
        <v>1</v>
      </c>
      <c r="AR526" s="39">
        <v>0</v>
      </c>
      <c r="AS526" t="s">
        <v>98</v>
      </c>
      <c r="AT526" s="39" t="s">
        <v>98</v>
      </c>
      <c r="AU526">
        <v>0</v>
      </c>
      <c r="AV526" s="17">
        <v>1</v>
      </c>
      <c r="AW526">
        <v>0.30980000000000002</v>
      </c>
      <c r="AX526" s="17">
        <f t="shared" si="111"/>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08"/>
        <v>-1.8347826086956522</v>
      </c>
      <c r="G527" s="7">
        <f t="shared" si="112"/>
        <v>-3.26</v>
      </c>
      <c r="H527" s="15">
        <f t="shared" si="113"/>
        <v>-0.96</v>
      </c>
      <c r="I527" s="11">
        <f t="shared" si="114"/>
        <v>-1.1307872575350824E-2</v>
      </c>
      <c r="J527" s="32">
        <f t="shared" si="115"/>
        <v>6.1630585126319663E-3</v>
      </c>
      <c r="K527" s="32">
        <f t="shared" si="116"/>
        <v>162.2570997744665</v>
      </c>
      <c r="L527" s="8">
        <v>1</v>
      </c>
      <c r="M527" s="9">
        <v>0</v>
      </c>
      <c r="N527" s="8">
        <v>0</v>
      </c>
      <c r="O527" s="9">
        <v>0</v>
      </c>
      <c r="P527" s="9">
        <v>1</v>
      </c>
      <c r="Q527" s="9">
        <v>0</v>
      </c>
      <c r="R527" s="9">
        <v>0</v>
      </c>
      <c r="S527" s="8">
        <v>26398</v>
      </c>
      <c r="T527" s="9">
        <v>73</v>
      </c>
      <c r="U527" s="9">
        <f t="shared" si="117"/>
        <v>26324</v>
      </c>
      <c r="V527" s="9">
        <f t="shared" si="118"/>
        <v>24</v>
      </c>
      <c r="W527" s="7">
        <v>15.5</v>
      </c>
      <c r="X527" s="7">
        <f>BM527-W527-6</f>
        <v>15.269599999999997</v>
      </c>
      <c r="Y527" s="9">
        <v>1</v>
      </c>
      <c r="Z527" s="9">
        <v>0</v>
      </c>
      <c r="AA527" s="9">
        <v>1</v>
      </c>
      <c r="AB527" s="9">
        <v>0</v>
      </c>
      <c r="AC527" s="9">
        <v>0</v>
      </c>
      <c r="AD527" s="29">
        <v>0</v>
      </c>
      <c r="AE527" s="9">
        <v>0</v>
      </c>
      <c r="AF527" s="9">
        <v>1</v>
      </c>
      <c r="AG527" s="29">
        <v>0</v>
      </c>
      <c r="AH527" s="9">
        <v>0</v>
      </c>
      <c r="AI527" s="29">
        <v>1</v>
      </c>
      <c r="AJ527" s="20">
        <v>1993</v>
      </c>
      <c r="AK527" s="32">
        <f t="shared" si="109"/>
        <v>0.69320000000000004</v>
      </c>
      <c r="AL527" s="32">
        <v>0.1447</v>
      </c>
      <c r="AM527" s="32">
        <v>0.1585</v>
      </c>
      <c r="AN527" s="42">
        <v>3.5999999999999999E-3</v>
      </c>
      <c r="AO527" s="41">
        <f t="shared" si="110"/>
        <v>0.52929399999999993</v>
      </c>
      <c r="AP527" s="17">
        <v>0.47070600000000001</v>
      </c>
      <c r="AQ527">
        <v>1</v>
      </c>
      <c r="AR527" s="39">
        <v>0</v>
      </c>
      <c r="AS527" t="s">
        <v>98</v>
      </c>
      <c r="AT527" s="39" t="s">
        <v>98</v>
      </c>
      <c r="AU527">
        <v>0</v>
      </c>
      <c r="AV527" s="17">
        <v>1</v>
      </c>
      <c r="AW527">
        <v>0.28499999999999998</v>
      </c>
      <c r="AX527" s="17">
        <f t="shared" si="111"/>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08"/>
        <v>-7.3684210526315796E-2</v>
      </c>
      <c r="G528" s="7">
        <f t="shared" si="112"/>
        <v>-1.02</v>
      </c>
      <c r="H528" s="15">
        <f t="shared" si="113"/>
        <v>0.87999999999999989</v>
      </c>
      <c r="I528" s="11">
        <f t="shared" si="114"/>
        <v>-4.2733615355302289E-4</v>
      </c>
      <c r="J528" s="32">
        <f t="shared" si="115"/>
        <v>5.7995620839338818E-3</v>
      </c>
      <c r="K528" s="32">
        <f t="shared" si="116"/>
        <v>172.42681180536536</v>
      </c>
      <c r="L528" s="8">
        <v>1</v>
      </c>
      <c r="M528" s="9">
        <v>0</v>
      </c>
      <c r="N528" s="8">
        <v>0</v>
      </c>
      <c r="O528" s="9">
        <v>0</v>
      </c>
      <c r="P528" s="9">
        <v>1</v>
      </c>
      <c r="Q528" s="9">
        <v>0</v>
      </c>
      <c r="R528" s="9">
        <v>0</v>
      </c>
      <c r="S528" s="8">
        <v>29805</v>
      </c>
      <c r="T528" s="9">
        <v>73</v>
      </c>
      <c r="U528" s="9">
        <f t="shared" si="117"/>
        <v>29731</v>
      </c>
      <c r="V528" s="9">
        <f t="shared" si="118"/>
        <v>24</v>
      </c>
      <c r="W528" s="7">
        <v>15.5</v>
      </c>
      <c r="X528" s="7">
        <f>BM528-W528-6</f>
        <v>15.610999999999997</v>
      </c>
      <c r="Y528" s="9">
        <v>1</v>
      </c>
      <c r="Z528" s="9">
        <v>0</v>
      </c>
      <c r="AA528" s="9">
        <v>1</v>
      </c>
      <c r="AB528" s="9">
        <v>0</v>
      </c>
      <c r="AC528" s="9">
        <v>0</v>
      </c>
      <c r="AD528" s="29">
        <v>0</v>
      </c>
      <c r="AE528" s="9">
        <v>0</v>
      </c>
      <c r="AF528" s="9">
        <v>1</v>
      </c>
      <c r="AG528" s="29">
        <v>0</v>
      </c>
      <c r="AH528" s="9">
        <v>0</v>
      </c>
      <c r="AI528" s="29">
        <v>1</v>
      </c>
      <c r="AJ528" s="20">
        <v>1999</v>
      </c>
      <c r="AK528" s="32">
        <f t="shared" si="109"/>
        <v>0.61990000000000001</v>
      </c>
      <c r="AL528" s="32">
        <v>0.14649999999999999</v>
      </c>
      <c r="AM528" s="32">
        <v>0.22819999999999999</v>
      </c>
      <c r="AN528" s="42">
        <v>5.4000000000000003E-3</v>
      </c>
      <c r="AO528" s="41">
        <f t="shared" si="110"/>
        <v>0.53514991000000001</v>
      </c>
      <c r="AP528" s="17">
        <v>0.46485008999999999</v>
      </c>
      <c r="AQ528">
        <v>1</v>
      </c>
      <c r="AR528" s="39">
        <v>0</v>
      </c>
      <c r="AS528" t="s">
        <v>98</v>
      </c>
      <c r="AT528" s="39" t="s">
        <v>98</v>
      </c>
      <c r="AU528">
        <v>0</v>
      </c>
      <c r="AV528" s="17">
        <v>1</v>
      </c>
      <c r="AW528">
        <v>0.28489999999999999</v>
      </c>
      <c r="AX528" s="17">
        <f t="shared" si="111"/>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19">D529/F529</f>
        <v>0.44758064516129031</v>
      </c>
      <c r="F529" s="94">
        <v>24.8</v>
      </c>
      <c r="G529" s="94">
        <f t="shared" si="112"/>
        <v>10.65241935483871</v>
      </c>
      <c r="H529" s="95">
        <f t="shared" si="113"/>
        <v>11.54758064516129</v>
      </c>
      <c r="I529" s="96">
        <f t="shared" si="114"/>
        <v>0.53861649976244053</v>
      </c>
      <c r="J529" s="97">
        <f t="shared" si="115"/>
        <v>2.1718407248485505E-2</v>
      </c>
      <c r="K529" s="97">
        <f t="shared" si="116"/>
        <v>46.043892103079209</v>
      </c>
      <c r="L529" s="98">
        <v>1</v>
      </c>
      <c r="M529" s="99">
        <v>0</v>
      </c>
      <c r="N529" s="98">
        <v>0</v>
      </c>
      <c r="O529" s="99">
        <v>0</v>
      </c>
      <c r="P529" s="99">
        <v>0</v>
      </c>
      <c r="Q529" s="99">
        <v>1</v>
      </c>
      <c r="R529" s="99">
        <v>0</v>
      </c>
      <c r="S529" s="98">
        <v>1510</v>
      </c>
      <c r="T529" s="99">
        <v>4</v>
      </c>
      <c r="U529" s="99">
        <f t="shared" si="117"/>
        <v>1505</v>
      </c>
      <c r="V529" s="99">
        <f t="shared" si="118"/>
        <v>15</v>
      </c>
      <c r="W529" s="94">
        <f>(7.477*$AQ529+9.003*$AR529)</f>
        <v>7.66012</v>
      </c>
      <c r="X529" s="94">
        <f t="shared" ref="X529:X543" si="120">(17.561*$AQ529+11.448*$AR529)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21">1-AT529</f>
        <v>0.54400000000000004</v>
      </c>
      <c r="AT529" s="105">
        <f t="shared" ref="AT529:AT543" si="122">(0.45*$AQ529+0.5*$AR529)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19"/>
        <v>0.47996477322765302</v>
      </c>
      <c r="F530" s="7">
        <v>22.71</v>
      </c>
      <c r="G530" s="7">
        <f t="shared" si="112"/>
        <v>10.420035226772347</v>
      </c>
      <c r="H530" s="15">
        <f t="shared" si="113"/>
        <v>11.379964773227654</v>
      </c>
      <c r="I530" s="11">
        <f t="shared" si="114"/>
        <v>0.54588442624056877</v>
      </c>
      <c r="J530" s="32">
        <f t="shared" si="115"/>
        <v>2.4037183013675419E-2</v>
      </c>
      <c r="K530" s="32">
        <f t="shared" si="116"/>
        <v>41.602212681538944</v>
      </c>
      <c r="L530" s="8">
        <v>1</v>
      </c>
      <c r="M530" s="9">
        <v>0</v>
      </c>
      <c r="N530" s="8">
        <v>0</v>
      </c>
      <c r="O530" s="9">
        <v>0</v>
      </c>
      <c r="P530" s="9">
        <v>0</v>
      </c>
      <c r="Q530" s="9">
        <v>1</v>
      </c>
      <c r="R530" s="9">
        <v>0</v>
      </c>
      <c r="S530" s="8">
        <v>1220</v>
      </c>
      <c r="T530" s="9">
        <v>4</v>
      </c>
      <c r="U530" s="9">
        <f t="shared" si="117"/>
        <v>1215</v>
      </c>
      <c r="V530" s="9">
        <f t="shared" si="118"/>
        <v>15</v>
      </c>
      <c r="W530" s="7">
        <f>(7.477*AQ530+9.003*AR530)</f>
        <v>7.4770000000000003</v>
      </c>
      <c r="X530" s="7">
        <f t="shared" si="120"/>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21"/>
        <v>0.55000000000000004</v>
      </c>
      <c r="AT530" s="39">
        <f t="shared" si="122"/>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X530+W530+7</f>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19"/>
        <v>1.2598425196850394</v>
      </c>
      <c r="F531" s="7">
        <v>10.16</v>
      </c>
      <c r="G531" s="7">
        <f t="shared" si="112"/>
        <v>11.540157480314962</v>
      </c>
      <c r="H531" s="15">
        <f t="shared" si="113"/>
        <v>14.05984251968504</v>
      </c>
      <c r="I531" s="11">
        <f t="shared" si="114"/>
        <v>0.51564596422723608</v>
      </c>
      <c r="J531" s="32">
        <f t="shared" si="115"/>
        <v>5.0752555534176777E-2</v>
      </c>
      <c r="K531" s="32">
        <f t="shared" si="116"/>
        <v>19.703441323789104</v>
      </c>
      <c r="L531" s="8">
        <v>1</v>
      </c>
      <c r="M531" s="9">
        <v>0</v>
      </c>
      <c r="N531" s="8">
        <v>0</v>
      </c>
      <c r="O531" s="9">
        <v>0</v>
      </c>
      <c r="P531" s="9">
        <v>0</v>
      </c>
      <c r="Q531" s="9">
        <v>1</v>
      </c>
      <c r="R531" s="9">
        <v>0</v>
      </c>
      <c r="S531" s="8">
        <v>290</v>
      </c>
      <c r="T531" s="9">
        <v>4</v>
      </c>
      <c r="U531" s="9">
        <f t="shared" si="117"/>
        <v>285</v>
      </c>
      <c r="V531" s="9">
        <f t="shared" si="118"/>
        <v>15</v>
      </c>
      <c r="W531" s="7">
        <f>(7.477*AQ531+9.003*AR531)</f>
        <v>9.0030000000000001</v>
      </c>
      <c r="X531" s="7">
        <f t="shared" si="120"/>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21"/>
        <v>0.5</v>
      </c>
      <c r="AT531" s="39">
        <f t="shared" si="122"/>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X531+W531+7</f>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19"/>
        <v>0.93525179856115104</v>
      </c>
      <c r="F532" s="7">
        <v>6.95</v>
      </c>
      <c r="G532" s="7">
        <f t="shared" si="112"/>
        <v>5.5647482014388494</v>
      </c>
      <c r="H532" s="15">
        <f t="shared" si="113"/>
        <v>7.4352517985611506</v>
      </c>
      <c r="I532" s="11">
        <f t="shared" si="114"/>
        <v>0.17651295312271437</v>
      </c>
      <c r="J532" s="32">
        <f t="shared" si="115"/>
        <v>2.5397547211901347E-2</v>
      </c>
      <c r="K532" s="32">
        <f t="shared" si="116"/>
        <v>39.373880936478692</v>
      </c>
      <c r="L532" s="8">
        <v>1</v>
      </c>
      <c r="M532" s="9">
        <v>0</v>
      </c>
      <c r="N532" s="8">
        <v>0</v>
      </c>
      <c r="O532" s="9">
        <v>0</v>
      </c>
      <c r="P532" s="9">
        <v>0</v>
      </c>
      <c r="Q532" s="9">
        <v>1</v>
      </c>
      <c r="R532" s="9">
        <v>0</v>
      </c>
      <c r="S532" s="8">
        <v>1510</v>
      </c>
      <c r="T532" s="9">
        <v>7</v>
      </c>
      <c r="U532" s="9">
        <f t="shared" si="117"/>
        <v>1502</v>
      </c>
      <c r="V532" s="9">
        <f t="shared" si="118"/>
        <v>15</v>
      </c>
      <c r="W532" s="7">
        <f>(7.477*AQ532+9.003*AR532)</f>
        <v>7.66012</v>
      </c>
      <c r="X532" s="7">
        <f t="shared" si="120"/>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23">1-AQ532</f>
        <v>0.12</v>
      </c>
      <c r="AS532" s="38">
        <f t="shared" si="121"/>
        <v>0.54400000000000004</v>
      </c>
      <c r="AT532" s="39">
        <f t="shared" si="122"/>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X532+W532+7</f>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19"/>
        <v>0.95238095238095244</v>
      </c>
      <c r="F533" s="7">
        <v>7.77</v>
      </c>
      <c r="G533" s="7">
        <f t="shared" si="112"/>
        <v>6.4476190476190478</v>
      </c>
      <c r="H533" s="15">
        <f t="shared" si="113"/>
        <v>8.3523809523809529</v>
      </c>
      <c r="I533" s="11">
        <f t="shared" si="114"/>
        <v>0.19657517462416382</v>
      </c>
      <c r="J533" s="32">
        <f t="shared" si="115"/>
        <v>2.5299250273380161E-2</v>
      </c>
      <c r="K533" s="32">
        <f t="shared" si="116"/>
        <v>39.526863017446757</v>
      </c>
      <c r="L533" s="8">
        <v>1</v>
      </c>
      <c r="M533" s="9">
        <v>0</v>
      </c>
      <c r="N533" s="8">
        <v>0</v>
      </c>
      <c r="O533" s="9">
        <v>0</v>
      </c>
      <c r="P533" s="9">
        <v>0</v>
      </c>
      <c r="Q533" s="9">
        <v>1</v>
      </c>
      <c r="R533" s="9">
        <v>0</v>
      </c>
      <c r="S533" s="8">
        <v>1510</v>
      </c>
      <c r="T533" s="9">
        <v>7</v>
      </c>
      <c r="U533" s="9">
        <f t="shared" si="117"/>
        <v>1502</v>
      </c>
      <c r="V533" s="9">
        <f t="shared" si="118"/>
        <v>15</v>
      </c>
      <c r="W533" s="7">
        <f>(7.477*AQ533+9.003*AR533)</f>
        <v>7.66012</v>
      </c>
      <c r="X533" s="7">
        <f t="shared" si="120"/>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23"/>
        <v>0.12</v>
      </c>
      <c r="AS533" s="38">
        <f t="shared" si="121"/>
        <v>0.54400000000000004</v>
      </c>
      <c r="AT533" s="39">
        <f t="shared" si="122"/>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X533+W533+7</f>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19"/>
        <v>0.96030729833546735</v>
      </c>
      <c r="F534" s="7">
        <v>7.81</v>
      </c>
      <c r="G534" s="7">
        <f t="shared" si="112"/>
        <v>6.5396927016645323</v>
      </c>
      <c r="H534" s="15">
        <f t="shared" si="113"/>
        <v>8.4603072983354668</v>
      </c>
      <c r="I534" s="11">
        <f t="shared" si="114"/>
        <v>0.1975477495959001</v>
      </c>
      <c r="J534" s="32">
        <f t="shared" si="115"/>
        <v>2.5294206094225363E-2</v>
      </c>
      <c r="K534" s="32">
        <f t="shared" si="116"/>
        <v>39.534745477870473</v>
      </c>
      <c r="L534" s="8">
        <v>1</v>
      </c>
      <c r="M534" s="9">
        <v>0</v>
      </c>
      <c r="N534" s="8">
        <v>0</v>
      </c>
      <c r="O534" s="9">
        <v>0</v>
      </c>
      <c r="P534" s="9">
        <v>0</v>
      </c>
      <c r="Q534" s="9">
        <v>1</v>
      </c>
      <c r="R534" s="9">
        <v>0</v>
      </c>
      <c r="S534" s="8">
        <v>1510</v>
      </c>
      <c r="T534" s="9">
        <v>7</v>
      </c>
      <c r="U534" s="9">
        <f t="shared" si="117"/>
        <v>1502</v>
      </c>
      <c r="V534" s="9">
        <f t="shared" si="118"/>
        <v>15</v>
      </c>
      <c r="W534" s="7">
        <f>(7.477*AQ534+9.003*AR534)</f>
        <v>7.66012</v>
      </c>
      <c r="X534" s="7">
        <f t="shared" si="120"/>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23"/>
        <v>0.12</v>
      </c>
      <c r="AS534" s="38">
        <f t="shared" si="121"/>
        <v>0.54400000000000004</v>
      </c>
      <c r="AT534" s="39">
        <f t="shared" si="122"/>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X534+W534+7</f>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19"/>
        <v>0.96052631578947367</v>
      </c>
      <c r="F535" s="7">
        <v>7.6</v>
      </c>
      <c r="G535" s="7">
        <f t="shared" si="112"/>
        <v>6.3394736842105264</v>
      </c>
      <c r="H535" s="15">
        <f t="shared" si="113"/>
        <v>8.2605263157894733</v>
      </c>
      <c r="I535" s="11">
        <f t="shared" si="114"/>
        <v>0.19243528302935478</v>
      </c>
      <c r="J535" s="32">
        <f t="shared" si="115"/>
        <v>2.5320431977546683E-2</v>
      </c>
      <c r="K535" s="32">
        <f t="shared" si="116"/>
        <v>39.493796981298217</v>
      </c>
      <c r="L535" s="8">
        <v>1</v>
      </c>
      <c r="M535" s="9">
        <v>0</v>
      </c>
      <c r="N535" s="8">
        <v>0</v>
      </c>
      <c r="O535" s="9">
        <v>0</v>
      </c>
      <c r="P535" s="9">
        <v>0</v>
      </c>
      <c r="Q535" s="9">
        <v>1</v>
      </c>
      <c r="R535" s="9">
        <v>0</v>
      </c>
      <c r="S535" s="8">
        <v>1510</v>
      </c>
      <c r="T535" s="9">
        <v>7</v>
      </c>
      <c r="U535" s="9">
        <f t="shared" si="117"/>
        <v>1502</v>
      </c>
      <c r="V535" s="9">
        <f t="shared" si="118"/>
        <v>15</v>
      </c>
      <c r="W535" s="7">
        <f>(7.477*AQ535+9.003*AR535)</f>
        <v>7.66012</v>
      </c>
      <c r="X535" s="7">
        <f t="shared" si="120"/>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23"/>
        <v>0.12</v>
      </c>
      <c r="AS535" s="38">
        <f t="shared" si="121"/>
        <v>0.54400000000000004</v>
      </c>
      <c r="AT535" s="39">
        <f t="shared" si="122"/>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X535+W535+7</f>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19"/>
        <v>0.94164456233421745</v>
      </c>
      <c r="F536" s="7">
        <v>7.54</v>
      </c>
      <c r="G536" s="7">
        <f t="shared" si="112"/>
        <v>6.1583554376657821</v>
      </c>
      <c r="H536" s="15">
        <f t="shared" si="113"/>
        <v>8.0416445623342163</v>
      </c>
      <c r="I536" s="11">
        <f t="shared" si="114"/>
        <v>0.19097167590337699</v>
      </c>
      <c r="J536" s="32">
        <f t="shared" si="115"/>
        <v>2.5327808475248934E-2</v>
      </c>
      <c r="K536" s="32">
        <f t="shared" si="116"/>
        <v>39.482294766135368</v>
      </c>
      <c r="L536" s="8">
        <v>1</v>
      </c>
      <c r="M536" s="9">
        <v>0</v>
      </c>
      <c r="N536" s="8">
        <v>0</v>
      </c>
      <c r="O536" s="9">
        <v>0</v>
      </c>
      <c r="P536" s="9">
        <v>0</v>
      </c>
      <c r="Q536" s="9">
        <v>1</v>
      </c>
      <c r="R536" s="9">
        <v>0</v>
      </c>
      <c r="S536" s="8">
        <v>1510</v>
      </c>
      <c r="T536" s="9">
        <v>7</v>
      </c>
      <c r="U536" s="9">
        <f t="shared" si="117"/>
        <v>1502</v>
      </c>
      <c r="V536" s="9">
        <f t="shared" si="118"/>
        <v>15</v>
      </c>
      <c r="W536" s="7">
        <f>(7.477*AQ536+9.003*AR536)</f>
        <v>7.66012</v>
      </c>
      <c r="X536" s="7">
        <f t="shared" si="120"/>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23"/>
        <v>0.12</v>
      </c>
      <c r="AS536" s="38">
        <f t="shared" si="121"/>
        <v>0.54400000000000004</v>
      </c>
      <c r="AT536" s="39">
        <f t="shared" si="122"/>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X536+W536+7</f>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19"/>
        <v>0.90361445783132532</v>
      </c>
      <c r="F537" s="7">
        <v>6.64</v>
      </c>
      <c r="G537" s="7">
        <f t="shared" si="112"/>
        <v>5.096385542168675</v>
      </c>
      <c r="H537" s="15">
        <f t="shared" si="113"/>
        <v>6.903614457831325</v>
      </c>
      <c r="I537" s="11">
        <f t="shared" si="114"/>
        <v>0.16886931820305151</v>
      </c>
      <c r="J537" s="32">
        <f t="shared" si="115"/>
        <v>2.5432126235399324E-2</v>
      </c>
      <c r="K537" s="32">
        <f t="shared" si="116"/>
        <v>39.320345878438047</v>
      </c>
      <c r="L537" s="8">
        <v>1</v>
      </c>
      <c r="M537" s="9">
        <v>0</v>
      </c>
      <c r="N537" s="8">
        <v>0</v>
      </c>
      <c r="O537" s="9">
        <v>0</v>
      </c>
      <c r="P537" s="9">
        <v>0</v>
      </c>
      <c r="Q537" s="9">
        <v>1</v>
      </c>
      <c r="R537" s="9">
        <v>0</v>
      </c>
      <c r="S537" s="8">
        <v>1510</v>
      </c>
      <c r="T537" s="9">
        <v>7</v>
      </c>
      <c r="U537" s="9">
        <f t="shared" si="117"/>
        <v>1502</v>
      </c>
      <c r="V537" s="9">
        <f t="shared" si="118"/>
        <v>15</v>
      </c>
      <c r="W537" s="7">
        <f>(7.477*AQ537+9.003*AR537)</f>
        <v>7.66012</v>
      </c>
      <c r="X537" s="7">
        <f t="shared" si="120"/>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23"/>
        <v>0.12</v>
      </c>
      <c r="AS537" s="38">
        <f t="shared" si="121"/>
        <v>0.54400000000000004</v>
      </c>
      <c r="AT537" s="39">
        <f t="shared" si="122"/>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X537+W537+7</f>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19"/>
        <v>0.98707403055229148</v>
      </c>
      <c r="F538" s="7">
        <v>8.51</v>
      </c>
      <c r="G538" s="7">
        <f t="shared" si="112"/>
        <v>7.4129259694477092</v>
      </c>
      <c r="H538" s="15">
        <f t="shared" si="113"/>
        <v>9.3870740305522915</v>
      </c>
      <c r="I538" s="11">
        <f t="shared" si="114"/>
        <v>0.21440325235359536</v>
      </c>
      <c r="J538" s="32">
        <f t="shared" si="115"/>
        <v>2.5194271721926603E-2</v>
      </c>
      <c r="K538" s="32">
        <f t="shared" si="116"/>
        <v>39.691562075584777</v>
      </c>
      <c r="L538" s="8">
        <v>1</v>
      </c>
      <c r="M538" s="9">
        <v>0</v>
      </c>
      <c r="N538" s="8">
        <v>0</v>
      </c>
      <c r="O538" s="9">
        <v>0</v>
      </c>
      <c r="P538" s="9">
        <v>0</v>
      </c>
      <c r="Q538" s="9">
        <v>1</v>
      </c>
      <c r="R538" s="9">
        <v>0</v>
      </c>
      <c r="S538" s="8">
        <v>1510</v>
      </c>
      <c r="T538" s="9">
        <v>6</v>
      </c>
      <c r="U538" s="9">
        <f t="shared" si="117"/>
        <v>1503</v>
      </c>
      <c r="V538" s="9">
        <f t="shared" si="118"/>
        <v>15</v>
      </c>
      <c r="W538" s="7">
        <f>(7.477*AQ538+9.003*AR538)</f>
        <v>7.66012</v>
      </c>
      <c r="X538" s="7">
        <f t="shared" si="120"/>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23"/>
        <v>0.12</v>
      </c>
      <c r="AS538" s="38">
        <f t="shared" si="121"/>
        <v>0.54400000000000004</v>
      </c>
      <c r="AT538" s="39">
        <f t="shared" si="122"/>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X538+W538+7</f>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19"/>
        <v>1.0407876230661042</v>
      </c>
      <c r="F539" s="7">
        <v>7.11</v>
      </c>
      <c r="G539" s="7">
        <f t="shared" si="112"/>
        <v>6.359212376933896</v>
      </c>
      <c r="H539" s="15">
        <f t="shared" si="113"/>
        <v>8.4407876230661039</v>
      </c>
      <c r="I539" s="11">
        <f t="shared" si="114"/>
        <v>0.19994071330712809</v>
      </c>
      <c r="J539" s="32">
        <f t="shared" si="115"/>
        <v>2.8121056723928003E-2</v>
      </c>
      <c r="K539" s="32">
        <f t="shared" si="116"/>
        <v>35.560541334462272</v>
      </c>
      <c r="L539" s="8">
        <v>1</v>
      </c>
      <c r="M539" s="9">
        <v>0</v>
      </c>
      <c r="N539" s="8">
        <v>0</v>
      </c>
      <c r="O539" s="9">
        <v>0</v>
      </c>
      <c r="P539" s="9">
        <v>0</v>
      </c>
      <c r="Q539" s="9">
        <v>1</v>
      </c>
      <c r="R539" s="9">
        <v>0</v>
      </c>
      <c r="S539" s="8">
        <v>1220</v>
      </c>
      <c r="T539" s="9">
        <v>5</v>
      </c>
      <c r="U539" s="9">
        <f t="shared" si="117"/>
        <v>1214</v>
      </c>
      <c r="V539" s="9">
        <f t="shared" si="118"/>
        <v>15</v>
      </c>
      <c r="W539" s="7">
        <f>(7.477*AQ539+9.003*AR539)</f>
        <v>7.4770000000000003</v>
      </c>
      <c r="X539" s="7">
        <f t="shared" si="120"/>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21"/>
        <v>0.55000000000000004</v>
      </c>
      <c r="AT539" s="39">
        <f t="shared" si="122"/>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X539+W539+7</f>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19"/>
        <v>3.1275720164609049</v>
      </c>
      <c r="F540" s="7">
        <v>2.4300000000000002</v>
      </c>
      <c r="G540" s="7">
        <f t="shared" si="112"/>
        <v>4.4724279835390952</v>
      </c>
      <c r="H540" s="15">
        <f t="shared" si="113"/>
        <v>10.727572016460904</v>
      </c>
      <c r="I540" s="11">
        <f t="shared" si="114"/>
        <v>6.11932504058443E-2</v>
      </c>
      <c r="J540" s="32">
        <f t="shared" si="115"/>
        <v>2.5182407574421521E-2</v>
      </c>
      <c r="K540" s="32">
        <f t="shared" si="116"/>
        <v>39.710261897902413</v>
      </c>
      <c r="L540" s="8">
        <v>1</v>
      </c>
      <c r="M540" s="9">
        <v>0</v>
      </c>
      <c r="N540" s="8">
        <v>0</v>
      </c>
      <c r="O540" s="9">
        <v>0</v>
      </c>
      <c r="P540" s="9">
        <v>0</v>
      </c>
      <c r="Q540" s="9">
        <v>1</v>
      </c>
      <c r="R540" s="9">
        <v>0</v>
      </c>
      <c r="S540" s="8">
        <v>1577</v>
      </c>
      <c r="T540" s="9">
        <v>5</v>
      </c>
      <c r="U540" s="9">
        <f t="shared" si="117"/>
        <v>1571</v>
      </c>
      <c r="V540" s="9">
        <f t="shared" si="118"/>
        <v>15</v>
      </c>
      <c r="W540" s="7">
        <f>(7.477*AQ540+9.003*AR540)</f>
        <v>9.0030000000000001</v>
      </c>
      <c r="X540" s="7">
        <f t="shared" si="120"/>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21"/>
        <v>0.5</v>
      </c>
      <c r="AT540" s="39">
        <f t="shared" si="122"/>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X540+W540+7</f>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19"/>
        <v>0.93314763231197773</v>
      </c>
      <c r="F541" s="7">
        <v>7.18</v>
      </c>
      <c r="G541" s="7">
        <f t="shared" si="112"/>
        <v>5.7668523676880223</v>
      </c>
      <c r="H541" s="15">
        <f t="shared" si="113"/>
        <v>7.633147632311978</v>
      </c>
      <c r="I541" s="11">
        <f t="shared" si="114"/>
        <v>0.18239852026663411</v>
      </c>
      <c r="J541" s="32">
        <f t="shared" si="115"/>
        <v>2.5403693630450433E-2</v>
      </c>
      <c r="K541" s="32">
        <f t="shared" si="116"/>
        <v>39.364354433929179</v>
      </c>
      <c r="L541" s="8">
        <v>1</v>
      </c>
      <c r="M541" s="9">
        <v>0</v>
      </c>
      <c r="N541" s="8">
        <v>0</v>
      </c>
      <c r="O541" s="9">
        <v>0</v>
      </c>
      <c r="P541" s="9">
        <v>0</v>
      </c>
      <c r="Q541" s="9">
        <v>1</v>
      </c>
      <c r="R541" s="9">
        <v>0</v>
      </c>
      <c r="S541" s="8">
        <v>1510</v>
      </c>
      <c r="T541" s="9">
        <v>11</v>
      </c>
      <c r="U541" s="9">
        <f t="shared" si="117"/>
        <v>1498</v>
      </c>
      <c r="V541" s="9">
        <f t="shared" si="118"/>
        <v>15</v>
      </c>
      <c r="W541" s="7">
        <f>(7.477*AQ541+9.003*AR541)</f>
        <v>7.66012</v>
      </c>
      <c r="X541" s="7">
        <f t="shared" si="120"/>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21"/>
        <v>0.54400000000000004</v>
      </c>
      <c r="AT541" s="39">
        <f t="shared" si="122"/>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X541+W541+7</f>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19"/>
        <v>0.94855305466237949</v>
      </c>
      <c r="F542" s="7">
        <v>6.22</v>
      </c>
      <c r="G542" s="7">
        <f t="shared" si="112"/>
        <v>4.9514469453376204</v>
      </c>
      <c r="H542" s="15">
        <f t="shared" si="113"/>
        <v>6.8485530546623803</v>
      </c>
      <c r="I542" s="11">
        <f t="shared" si="114"/>
        <v>0.17609106334503863</v>
      </c>
      <c r="J542" s="32">
        <f t="shared" si="115"/>
        <v>2.8310460344861517E-2</v>
      </c>
      <c r="K542" s="32">
        <f t="shared" si="116"/>
        <v>35.322632970943715</v>
      </c>
      <c r="L542" s="8">
        <v>1</v>
      </c>
      <c r="M542" s="9">
        <v>0</v>
      </c>
      <c r="N542" s="8">
        <v>0</v>
      </c>
      <c r="O542" s="9">
        <v>0</v>
      </c>
      <c r="P542" s="9">
        <v>0</v>
      </c>
      <c r="Q542" s="9">
        <v>1</v>
      </c>
      <c r="R542" s="9">
        <v>0</v>
      </c>
      <c r="S542" s="8">
        <v>1220</v>
      </c>
      <c r="T542" s="9">
        <v>10</v>
      </c>
      <c r="U542" s="9">
        <f t="shared" si="117"/>
        <v>1209</v>
      </c>
      <c r="V542" s="9">
        <f t="shared" si="118"/>
        <v>15</v>
      </c>
      <c r="W542" s="7">
        <f>(7.477*AQ542+9.003*AR542)</f>
        <v>7.4770000000000003</v>
      </c>
      <c r="X542" s="7">
        <f t="shared" si="120"/>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21"/>
        <v>0.55000000000000004</v>
      </c>
      <c r="AT542" s="39">
        <f t="shared" si="122"/>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X542+W542+7</f>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19"/>
        <v>3.1132075471698109</v>
      </c>
      <c r="F543" s="7">
        <v>2.12</v>
      </c>
      <c r="G543" s="7">
        <f t="shared" si="112"/>
        <v>3.4867924528301888</v>
      </c>
      <c r="H543" s="15">
        <f t="shared" si="113"/>
        <v>9.7132075471698105</v>
      </c>
      <c r="I543" s="11">
        <f t="shared" si="114"/>
        <v>0.12591098420571495</v>
      </c>
      <c r="J543" s="32">
        <f t="shared" si="115"/>
        <v>5.9391973681941011E-2</v>
      </c>
      <c r="K543" s="32">
        <f t="shared" si="116"/>
        <v>16.837291943777657</v>
      </c>
      <c r="L543" s="8">
        <v>1</v>
      </c>
      <c r="M543" s="9">
        <v>0</v>
      </c>
      <c r="N543" s="8">
        <v>0</v>
      </c>
      <c r="O543" s="9">
        <v>0</v>
      </c>
      <c r="P543" s="9">
        <v>0</v>
      </c>
      <c r="Q543" s="9">
        <v>1</v>
      </c>
      <c r="R543" s="9">
        <v>0</v>
      </c>
      <c r="S543" s="8">
        <v>290</v>
      </c>
      <c r="T543" s="9">
        <v>10</v>
      </c>
      <c r="U543" s="9">
        <f t="shared" si="117"/>
        <v>279</v>
      </c>
      <c r="V543" s="9">
        <f t="shared" si="118"/>
        <v>15</v>
      </c>
      <c r="W543" s="7">
        <f>(7.477*AQ543+9.003*AR543)</f>
        <v>9.0030000000000001</v>
      </c>
      <c r="X543" s="7">
        <f t="shared" si="120"/>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21"/>
        <v>0.5</v>
      </c>
      <c r="AT543" s="39">
        <f t="shared" si="122"/>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X543+W543+7</f>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24">D544/E544</f>
        <v>22.2</v>
      </c>
      <c r="G544" s="94">
        <f t="shared" si="112"/>
        <v>10.6</v>
      </c>
      <c r="H544" s="95">
        <f t="shared" si="113"/>
        <v>11.6</v>
      </c>
      <c r="I544" s="96">
        <f t="shared" si="114"/>
        <v>0.39245407503305468</v>
      </c>
      <c r="J544" s="97">
        <f t="shared" si="115"/>
        <v>1.7678111487975434E-2</v>
      </c>
      <c r="K544" s="97">
        <f t="shared" si="116"/>
        <v>56.567128263683323</v>
      </c>
      <c r="L544" s="98">
        <v>1</v>
      </c>
      <c r="M544" s="99">
        <v>0</v>
      </c>
      <c r="N544" s="98">
        <v>0</v>
      </c>
      <c r="O544" s="99">
        <v>0</v>
      </c>
      <c r="P544" s="99">
        <v>1</v>
      </c>
      <c r="Q544" s="99">
        <v>0</v>
      </c>
      <c r="R544" s="99">
        <v>0</v>
      </c>
      <c r="S544" s="98">
        <v>2717</v>
      </c>
      <c r="T544" s="99">
        <v>9</v>
      </c>
      <c r="U544" s="99">
        <f t="shared" si="117"/>
        <v>2707</v>
      </c>
      <c r="V544" s="99">
        <f t="shared" si="118"/>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25">1-AS544</f>
        <v>0.37</v>
      </c>
      <c r="AU544">
        <v>0</v>
      </c>
      <c r="AV544" s="104">
        <v>1</v>
      </c>
      <c r="AW544" s="106">
        <v>0.15</v>
      </c>
      <c r="AX544" s="105">
        <f t="shared" ref="AX544:AX549" si="126">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24"/>
        <v>12.875</v>
      </c>
      <c r="G545" s="7">
        <f t="shared" si="112"/>
        <v>9.5</v>
      </c>
      <c r="H545" s="15">
        <f t="shared" si="113"/>
        <v>11.100000000000001</v>
      </c>
      <c r="I545" s="11">
        <f t="shared" si="114"/>
        <v>0.14568016832067471</v>
      </c>
      <c r="J545" s="32">
        <f t="shared" si="115"/>
        <v>1.1314964529761141E-2</v>
      </c>
      <c r="K545" s="32">
        <f t="shared" si="116"/>
        <v>88.378535997152611</v>
      </c>
      <c r="L545" s="8">
        <v>1</v>
      </c>
      <c r="M545" s="9">
        <v>0</v>
      </c>
      <c r="N545" s="8">
        <v>0</v>
      </c>
      <c r="O545" s="9">
        <v>0</v>
      </c>
      <c r="P545" s="9">
        <v>1</v>
      </c>
      <c r="Q545" s="9">
        <v>0</v>
      </c>
      <c r="R545" s="9">
        <v>0</v>
      </c>
      <c r="S545" s="8">
        <v>7655</v>
      </c>
      <c r="T545" s="9">
        <v>9</v>
      </c>
      <c r="U545" s="9">
        <f t="shared" si="117"/>
        <v>7645</v>
      </c>
      <c r="V545" s="9">
        <f t="shared" si="118"/>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25"/>
        <v>0.29000000000000004</v>
      </c>
      <c r="AU545">
        <v>0</v>
      </c>
      <c r="AV545" s="17">
        <v>1</v>
      </c>
      <c r="AW545" s="38">
        <v>0.25</v>
      </c>
      <c r="AX545" s="39">
        <f t="shared" si="126"/>
        <v>0.75</v>
      </c>
      <c r="AY545" s="17" t="s">
        <v>28</v>
      </c>
      <c r="AZ545">
        <v>0</v>
      </c>
      <c r="BA545">
        <v>1</v>
      </c>
      <c r="BB545">
        <v>0</v>
      </c>
      <c r="BC545">
        <v>0</v>
      </c>
      <c r="BD545">
        <v>0</v>
      </c>
      <c r="BE545">
        <v>0</v>
      </c>
      <c r="BF545" s="17">
        <v>0</v>
      </c>
      <c r="BG545">
        <v>0</v>
      </c>
      <c r="BH545">
        <v>1</v>
      </c>
      <c r="BI545" s="17">
        <v>0</v>
      </c>
      <c r="BJ545">
        <v>1946</v>
      </c>
      <c r="BK545">
        <v>427</v>
      </c>
      <c r="BL545" s="89">
        <v>0.55000000000000004</v>
      </c>
      <c r="BM545" s="89">
        <f>X545+W545+6</f>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24"/>
        <v>25.75</v>
      </c>
      <c r="G546" s="7">
        <f t="shared" si="112"/>
        <v>9.9</v>
      </c>
      <c r="H546" s="15">
        <f t="shared" si="113"/>
        <v>10.700000000000001</v>
      </c>
      <c r="I546" s="11">
        <f t="shared" si="114"/>
        <v>0.30460976967849723</v>
      </c>
      <c r="J546" s="32">
        <f t="shared" si="115"/>
        <v>1.1829505618582415E-2</v>
      </c>
      <c r="K546" s="32">
        <f t="shared" si="116"/>
        <v>84.534386494491116</v>
      </c>
      <c r="L546" s="8">
        <v>1</v>
      </c>
      <c r="M546" s="9">
        <v>0</v>
      </c>
      <c r="N546" s="8">
        <v>0</v>
      </c>
      <c r="O546" s="9">
        <v>0</v>
      </c>
      <c r="P546" s="9">
        <v>1</v>
      </c>
      <c r="Q546" s="9">
        <v>0</v>
      </c>
      <c r="R546" s="9">
        <v>0</v>
      </c>
      <c r="S546" s="8">
        <v>6493</v>
      </c>
      <c r="T546" s="9">
        <v>9</v>
      </c>
      <c r="U546" s="9">
        <f t="shared" si="117"/>
        <v>6483</v>
      </c>
      <c r="V546" s="9">
        <f t="shared" si="118"/>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25"/>
        <v>0.31000000000000005</v>
      </c>
      <c r="AU546">
        <v>0</v>
      </c>
      <c r="AV546" s="17">
        <v>1</v>
      </c>
      <c r="AW546" s="38">
        <v>0.25</v>
      </c>
      <c r="AX546" s="39">
        <f t="shared" si="126"/>
        <v>0.75</v>
      </c>
      <c r="AY546" s="17" t="s">
        <v>28</v>
      </c>
      <c r="AZ546">
        <v>0</v>
      </c>
      <c r="BA546">
        <v>1</v>
      </c>
      <c r="BB546">
        <v>0</v>
      </c>
      <c r="BC546">
        <v>0</v>
      </c>
      <c r="BD546">
        <v>0</v>
      </c>
      <c r="BE546">
        <v>0</v>
      </c>
      <c r="BF546" s="17">
        <v>0</v>
      </c>
      <c r="BG546">
        <v>0</v>
      </c>
      <c r="BH546">
        <v>1</v>
      </c>
      <c r="BI546" s="17">
        <v>0</v>
      </c>
      <c r="BJ546">
        <v>1741</v>
      </c>
      <c r="BK546">
        <v>500</v>
      </c>
      <c r="BL546" s="89">
        <v>0.54400000000000004</v>
      </c>
      <c r="BM546" s="89">
        <f>X546+W546+6</f>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24"/>
        <v>13.5</v>
      </c>
      <c r="G547" s="7">
        <f t="shared" si="112"/>
        <v>10</v>
      </c>
      <c r="H547" s="15">
        <f t="shared" si="113"/>
        <v>11.600000000000001</v>
      </c>
      <c r="I547" s="11">
        <f t="shared" si="114"/>
        <v>0.27960140146238877</v>
      </c>
      <c r="J547" s="32">
        <f t="shared" si="115"/>
        <v>2.071121492313991E-2</v>
      </c>
      <c r="K547" s="32">
        <f t="shared" si="116"/>
        <v>48.283019789569913</v>
      </c>
      <c r="L547" s="8">
        <v>1</v>
      </c>
      <c r="M547" s="9">
        <v>0</v>
      </c>
      <c r="N547" s="8">
        <v>0</v>
      </c>
      <c r="O547" s="9">
        <v>0</v>
      </c>
      <c r="P547" s="9">
        <v>1</v>
      </c>
      <c r="Q547" s="9">
        <v>0</v>
      </c>
      <c r="R547" s="9">
        <v>0</v>
      </c>
      <c r="S547" s="8">
        <v>2159</v>
      </c>
      <c r="T547" s="9">
        <v>9</v>
      </c>
      <c r="U547" s="9">
        <f t="shared" si="117"/>
        <v>2149</v>
      </c>
      <c r="V547" s="9">
        <f t="shared" si="118"/>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25"/>
        <v>0.36</v>
      </c>
      <c r="AU547">
        <v>0</v>
      </c>
      <c r="AV547" s="17">
        <v>1</v>
      </c>
      <c r="AW547" s="38">
        <v>0.12</v>
      </c>
      <c r="AX547" s="39">
        <f t="shared" si="126"/>
        <v>0.88</v>
      </c>
      <c r="AY547" s="17" t="s">
        <v>28</v>
      </c>
      <c r="AZ547">
        <v>0</v>
      </c>
      <c r="BA547">
        <v>1</v>
      </c>
      <c r="BB547">
        <v>0</v>
      </c>
      <c r="BC547">
        <v>0</v>
      </c>
      <c r="BD547">
        <v>0</v>
      </c>
      <c r="BE547">
        <v>0</v>
      </c>
      <c r="BF547" s="17">
        <v>0</v>
      </c>
      <c r="BG547">
        <v>0</v>
      </c>
      <c r="BH547">
        <v>1</v>
      </c>
      <c r="BI547" s="17">
        <v>0</v>
      </c>
      <c r="BJ547">
        <v>1025</v>
      </c>
      <c r="BK547">
        <v>689</v>
      </c>
      <c r="BL547" s="89">
        <v>0.39900000000000002</v>
      </c>
      <c r="BM547" s="89">
        <f>X547+W547+6</f>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24"/>
        <v>25.75</v>
      </c>
      <c r="G548" s="7">
        <f t="shared" si="112"/>
        <v>9.9</v>
      </c>
      <c r="H548" s="15">
        <f t="shared" si="113"/>
        <v>10.700000000000001</v>
      </c>
      <c r="I548" s="11">
        <f t="shared" si="114"/>
        <v>0.30144160977152851</v>
      </c>
      <c r="J548" s="32">
        <f t="shared" si="115"/>
        <v>1.1706470282389457E-2</v>
      </c>
      <c r="K548" s="32">
        <f t="shared" si="116"/>
        <v>85.422845304988527</v>
      </c>
      <c r="L548" s="8">
        <v>1</v>
      </c>
      <c r="M548" s="9">
        <v>0</v>
      </c>
      <c r="N548" s="8">
        <v>0</v>
      </c>
      <c r="O548" s="9">
        <v>0</v>
      </c>
      <c r="P548" s="9">
        <v>1</v>
      </c>
      <c r="Q548" s="9">
        <v>0</v>
      </c>
      <c r="R548" s="9">
        <v>0</v>
      </c>
      <c r="S548" s="8">
        <v>6644</v>
      </c>
      <c r="T548" s="9">
        <v>9</v>
      </c>
      <c r="U548" s="9">
        <f t="shared" si="117"/>
        <v>6634</v>
      </c>
      <c r="V548" s="9">
        <f t="shared" si="118"/>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25"/>
        <v>0.31999999999999995</v>
      </c>
      <c r="AU548">
        <v>0</v>
      </c>
      <c r="AV548" s="17">
        <v>1</v>
      </c>
      <c r="AW548" s="38">
        <v>0.22</v>
      </c>
      <c r="AX548" s="39">
        <f t="shared" si="126"/>
        <v>0.78</v>
      </c>
      <c r="AY548" s="17" t="s">
        <v>28</v>
      </c>
      <c r="AZ548">
        <v>0</v>
      </c>
      <c r="BA548">
        <v>1</v>
      </c>
      <c r="BB548">
        <v>0</v>
      </c>
      <c r="BC548">
        <v>0</v>
      </c>
      <c r="BD548">
        <v>0</v>
      </c>
      <c r="BE548">
        <v>0</v>
      </c>
      <c r="BF548" s="17">
        <v>0</v>
      </c>
      <c r="BG548">
        <v>0</v>
      </c>
      <c r="BH548">
        <v>1</v>
      </c>
      <c r="BI548" s="17">
        <v>0</v>
      </c>
      <c r="BJ548">
        <v>1946</v>
      </c>
      <c r="BK548">
        <v>427</v>
      </c>
      <c r="BL548" s="89">
        <v>0.55000000000000004</v>
      </c>
      <c r="BM548" s="89">
        <f>X548+W548+6</f>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24"/>
        <v>26.749999999999996</v>
      </c>
      <c r="G549" s="7">
        <f t="shared" si="112"/>
        <v>10.299999999999999</v>
      </c>
      <c r="H549" s="15">
        <f t="shared" si="113"/>
        <v>11.1</v>
      </c>
      <c r="I549" s="11">
        <f t="shared" si="114"/>
        <v>0.32404460614450042</v>
      </c>
      <c r="J549" s="32">
        <f t="shared" si="115"/>
        <v>1.2113817052130859E-2</v>
      </c>
      <c r="K549" s="32">
        <f t="shared" si="116"/>
        <v>82.550363415311509</v>
      </c>
      <c r="L549" s="8">
        <v>1</v>
      </c>
      <c r="M549" s="9">
        <v>0</v>
      </c>
      <c r="N549" s="8">
        <v>0</v>
      </c>
      <c r="O549" s="9">
        <v>0</v>
      </c>
      <c r="P549" s="9">
        <v>1</v>
      </c>
      <c r="Q549" s="9">
        <v>0</v>
      </c>
      <c r="R549" s="9">
        <v>0</v>
      </c>
      <c r="S549" s="8">
        <v>6109</v>
      </c>
      <c r="T549" s="9">
        <v>9</v>
      </c>
      <c r="U549" s="9">
        <f t="shared" si="117"/>
        <v>6099</v>
      </c>
      <c r="V549" s="9">
        <f t="shared" si="118"/>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25"/>
        <v>0.30000000000000004</v>
      </c>
      <c r="AU549">
        <v>0</v>
      </c>
      <c r="AV549" s="17">
        <v>1</v>
      </c>
      <c r="AW549" s="38">
        <v>0.23</v>
      </c>
      <c r="AX549" s="39">
        <f t="shared" si="126"/>
        <v>0.77</v>
      </c>
      <c r="AY549" s="17" t="s">
        <v>28</v>
      </c>
      <c r="AZ549">
        <v>0</v>
      </c>
      <c r="BA549">
        <v>1</v>
      </c>
      <c r="BB549">
        <v>0</v>
      </c>
      <c r="BC549">
        <v>0</v>
      </c>
      <c r="BD549">
        <v>0</v>
      </c>
      <c r="BE549">
        <v>0</v>
      </c>
      <c r="BF549" s="17">
        <v>0</v>
      </c>
      <c r="BG549">
        <v>0</v>
      </c>
      <c r="BH549">
        <v>1</v>
      </c>
      <c r="BI549" s="17">
        <v>0</v>
      </c>
      <c r="BJ549">
        <v>1741</v>
      </c>
      <c r="BK549">
        <v>500</v>
      </c>
      <c r="BL549" s="89">
        <v>0.54400000000000004</v>
      </c>
      <c r="BM549" s="89">
        <f>X549+W549+6</f>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24"/>
        <v>26.749999999999996</v>
      </c>
      <c r="G550" s="94">
        <f t="shared" si="112"/>
        <v>10.299999999999999</v>
      </c>
      <c r="H550" s="95">
        <f t="shared" si="113"/>
        <v>11.1</v>
      </c>
      <c r="I550" s="96">
        <f t="shared" si="114"/>
        <v>0.2884097035040431</v>
      </c>
      <c r="J550" s="97">
        <f t="shared" si="115"/>
        <v>1.078167115902965E-2</v>
      </c>
      <c r="K550" s="97">
        <f t="shared" si="116"/>
        <v>92.75</v>
      </c>
      <c r="L550" s="98">
        <v>0</v>
      </c>
      <c r="M550" s="99">
        <v>1</v>
      </c>
      <c r="N550" s="98">
        <v>0</v>
      </c>
      <c r="O550" s="99">
        <v>0</v>
      </c>
      <c r="P550" s="99">
        <v>1</v>
      </c>
      <c r="Q550" s="99">
        <v>0</v>
      </c>
      <c r="R550" s="99">
        <v>0</v>
      </c>
      <c r="S550" s="98">
        <v>7892</v>
      </c>
      <c r="T550" s="99">
        <v>4</v>
      </c>
      <c r="U550" s="99">
        <f t="shared" si="117"/>
        <v>7887</v>
      </c>
      <c r="V550" s="99">
        <f t="shared" si="118"/>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27">1-SUM(AK550:AM550)</f>
        <v>0.11870000000000003</v>
      </c>
      <c r="AO550" s="103">
        <v>0.60499999999999998</v>
      </c>
      <c r="AP550" s="104">
        <v>0.39500000000000002</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X550+W550+6</f>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24"/>
        <v>1.1632653061224489</v>
      </c>
      <c r="G551" s="7">
        <f t="shared" si="112"/>
        <v>0.79999999999999982</v>
      </c>
      <c r="H551" s="15">
        <f t="shared" si="113"/>
        <v>10.600000000000001</v>
      </c>
      <c r="I551" s="11">
        <f t="shared" si="114"/>
        <v>1.3097415406194352E-2</v>
      </c>
      <c r="J551" s="32">
        <f t="shared" si="115"/>
        <v>1.1259181664974091E-2</v>
      </c>
      <c r="K551" s="32">
        <f t="shared" si="116"/>
        <v>88.816401560592553</v>
      </c>
      <c r="L551" s="8">
        <v>0</v>
      </c>
      <c r="M551" s="9">
        <v>1</v>
      </c>
      <c r="N551" s="8">
        <v>0</v>
      </c>
      <c r="O551" s="9">
        <v>0</v>
      </c>
      <c r="P551" s="9">
        <v>1</v>
      </c>
      <c r="Q551" s="9">
        <v>0</v>
      </c>
      <c r="R551" s="9">
        <v>0</v>
      </c>
      <c r="S551" s="8">
        <v>7892</v>
      </c>
      <c r="T551" s="9">
        <v>4</v>
      </c>
      <c r="U551" s="9">
        <f t="shared" si="117"/>
        <v>7887</v>
      </c>
      <c r="V551" s="9">
        <f t="shared" si="118"/>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27"/>
        <v>0.11870000000000003</v>
      </c>
      <c r="AO551" s="41">
        <v>0.60499999999999998</v>
      </c>
      <c r="AP551" s="17">
        <v>0.39500000000000002</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X551+W551+6</f>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24"/>
        <v>23.999999999999996</v>
      </c>
      <c r="G552" s="7">
        <f t="shared" si="112"/>
        <v>9.1999999999999993</v>
      </c>
      <c r="H552" s="15">
        <f t="shared" si="113"/>
        <v>10</v>
      </c>
      <c r="I552" s="11">
        <f t="shared" si="114"/>
        <v>0.26088497711976005</v>
      </c>
      <c r="J552" s="32">
        <f t="shared" si="115"/>
        <v>1.0870207379990005E-2</v>
      </c>
      <c r="K552" s="32">
        <f t="shared" si="116"/>
        <v>91.994565056855379</v>
      </c>
      <c r="L552" s="8">
        <v>0</v>
      </c>
      <c r="M552" s="9">
        <v>1</v>
      </c>
      <c r="N552" s="8">
        <v>0</v>
      </c>
      <c r="O552" s="9">
        <v>0</v>
      </c>
      <c r="P552" s="9">
        <v>1</v>
      </c>
      <c r="Q552" s="9">
        <v>0</v>
      </c>
      <c r="R552" s="9">
        <v>0</v>
      </c>
      <c r="S552" s="8">
        <v>7892</v>
      </c>
      <c r="T552" s="9">
        <v>4</v>
      </c>
      <c r="U552" s="9">
        <f t="shared" si="117"/>
        <v>7887</v>
      </c>
      <c r="V552" s="9">
        <f t="shared" si="118"/>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27"/>
        <v>0.11870000000000003</v>
      </c>
      <c r="AO552" s="41">
        <v>0.60499999999999998</v>
      </c>
      <c r="AP552" s="17">
        <v>0.39500000000000002</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X552+W552+6</f>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24"/>
        <v>17.285714285714285</v>
      </c>
      <c r="G553" s="7">
        <f t="shared" si="112"/>
        <v>11.4</v>
      </c>
      <c r="H553" s="15">
        <f t="shared" si="113"/>
        <v>12.799999999999999</v>
      </c>
      <c r="I553" s="11">
        <f t="shared" si="114"/>
        <v>0.19105432514279824</v>
      </c>
      <c r="J553" s="32">
        <f t="shared" si="115"/>
        <v>1.1052729553715602E-2</v>
      </c>
      <c r="K553" s="32">
        <f t="shared" si="116"/>
        <v>90.475388467623318</v>
      </c>
      <c r="L553" s="8">
        <v>0</v>
      </c>
      <c r="M553" s="9">
        <v>1</v>
      </c>
      <c r="N553" s="8">
        <v>0</v>
      </c>
      <c r="O553" s="9">
        <v>0</v>
      </c>
      <c r="P553" s="9">
        <v>1</v>
      </c>
      <c r="Q553" s="9">
        <v>0</v>
      </c>
      <c r="R553" s="9">
        <v>0</v>
      </c>
      <c r="S553" s="8">
        <v>7892</v>
      </c>
      <c r="T553" s="9">
        <v>4</v>
      </c>
      <c r="U553" s="9">
        <f t="shared" si="117"/>
        <v>7887</v>
      </c>
      <c r="V553" s="9">
        <f t="shared" si="118"/>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27"/>
        <v>0.11870000000000003</v>
      </c>
      <c r="AO553" s="41">
        <v>0.60499999999999998</v>
      </c>
      <c r="AP553" s="17">
        <v>0.39500000000000002</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X553+W553+6</f>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24"/>
        <v>28.75</v>
      </c>
      <c r="G554" s="7">
        <f t="shared" si="112"/>
        <v>11.1</v>
      </c>
      <c r="H554" s="15">
        <f t="shared" si="113"/>
        <v>11.9</v>
      </c>
      <c r="I554" s="11">
        <f t="shared" si="114"/>
        <v>0.30799238135248219</v>
      </c>
      <c r="J554" s="32">
        <f t="shared" si="115"/>
        <v>1.0712778481825468E-2</v>
      </c>
      <c r="K554" s="32">
        <f t="shared" si="116"/>
        <v>93.346464850041315</v>
      </c>
      <c r="L554" s="8">
        <v>0</v>
      </c>
      <c r="M554" s="9">
        <v>1</v>
      </c>
      <c r="N554" s="8">
        <v>0</v>
      </c>
      <c r="O554" s="9">
        <v>0</v>
      </c>
      <c r="P554" s="9">
        <v>1</v>
      </c>
      <c r="Q554" s="9">
        <v>0</v>
      </c>
      <c r="R554" s="9">
        <v>0</v>
      </c>
      <c r="S554" s="8">
        <v>7892</v>
      </c>
      <c r="T554" s="9">
        <v>4</v>
      </c>
      <c r="U554" s="9">
        <f t="shared" si="117"/>
        <v>7887</v>
      </c>
      <c r="V554" s="9">
        <f t="shared" si="118"/>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27"/>
        <v>0.11870000000000003</v>
      </c>
      <c r="AO554" s="41">
        <v>0.60499999999999998</v>
      </c>
      <c r="AP554" s="17">
        <v>0.39500000000000002</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X554+W554+6</f>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24"/>
        <v>40.333333333333336</v>
      </c>
      <c r="G555" s="7">
        <f t="shared" si="112"/>
        <v>11.799999999999999</v>
      </c>
      <c r="H555" s="15">
        <f t="shared" si="113"/>
        <v>12.4</v>
      </c>
      <c r="I555" s="11">
        <f t="shared" si="114"/>
        <v>0.4135115210077786</v>
      </c>
      <c r="J555" s="32">
        <f t="shared" si="115"/>
        <v>1.0252351760523436E-2</v>
      </c>
      <c r="K555" s="32">
        <f t="shared" si="116"/>
        <v>97.53859634922874</v>
      </c>
      <c r="L555" s="8">
        <v>0</v>
      </c>
      <c r="M555" s="9">
        <v>1</v>
      </c>
      <c r="N555" s="8">
        <v>0</v>
      </c>
      <c r="O555" s="9">
        <v>0</v>
      </c>
      <c r="P555" s="9">
        <v>1</v>
      </c>
      <c r="Q555" s="9">
        <v>0</v>
      </c>
      <c r="R555" s="9">
        <v>0</v>
      </c>
      <c r="S555" s="8">
        <v>7892</v>
      </c>
      <c r="T555" s="9">
        <v>4</v>
      </c>
      <c r="U555" s="9">
        <f t="shared" si="117"/>
        <v>7887</v>
      </c>
      <c r="V555" s="9">
        <f t="shared" si="118"/>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27"/>
        <v>0.11870000000000003</v>
      </c>
      <c r="AO555" s="41">
        <v>0.60499999999999998</v>
      </c>
      <c r="AP555" s="17">
        <v>0.39500000000000002</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X555+W555+6</f>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24"/>
        <v>38</v>
      </c>
      <c r="G556" s="7">
        <f t="shared" si="112"/>
        <v>11.1</v>
      </c>
      <c r="H556" s="15">
        <f t="shared" si="113"/>
        <v>11.700000000000001</v>
      </c>
      <c r="I556" s="11">
        <f t="shared" si="114"/>
        <v>0.39338654521701061</v>
      </c>
      <c r="J556" s="32">
        <f t="shared" si="115"/>
        <v>1.0352277505710807E-2</v>
      </c>
      <c r="K556" s="32">
        <f t="shared" si="116"/>
        <v>96.597101405787527</v>
      </c>
      <c r="L556" s="8">
        <v>0</v>
      </c>
      <c r="M556" s="9">
        <v>1</v>
      </c>
      <c r="N556" s="8">
        <v>0</v>
      </c>
      <c r="O556" s="9">
        <v>0</v>
      </c>
      <c r="P556" s="9">
        <v>1</v>
      </c>
      <c r="Q556" s="9">
        <v>0</v>
      </c>
      <c r="R556" s="9">
        <v>0</v>
      </c>
      <c r="S556" s="8">
        <v>7892</v>
      </c>
      <c r="T556" s="9">
        <v>4</v>
      </c>
      <c r="U556" s="9">
        <f t="shared" si="117"/>
        <v>7887</v>
      </c>
      <c r="V556" s="9">
        <f t="shared" si="118"/>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27"/>
        <v>0.11870000000000003</v>
      </c>
      <c r="AO556" s="41">
        <v>0.60499999999999998</v>
      </c>
      <c r="AP556" s="17">
        <v>0.39500000000000002</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X556+W556+6</f>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24"/>
        <v>19.2</v>
      </c>
      <c r="G557" s="7">
        <f t="shared" si="112"/>
        <v>9.1</v>
      </c>
      <c r="H557" s="15">
        <f t="shared" si="113"/>
        <v>10.1</v>
      </c>
      <c r="I557" s="11">
        <f t="shared" si="114"/>
        <v>0.21131282467937684</v>
      </c>
      <c r="J557" s="32">
        <f t="shared" si="115"/>
        <v>1.1005876285384211E-2</v>
      </c>
      <c r="K557" s="32">
        <f t="shared" si="116"/>
        <v>90.860552496669314</v>
      </c>
      <c r="L557" s="8">
        <v>0</v>
      </c>
      <c r="M557" s="9">
        <v>1</v>
      </c>
      <c r="N557" s="8">
        <v>0</v>
      </c>
      <c r="O557" s="9">
        <v>0</v>
      </c>
      <c r="P557" s="9">
        <v>1</v>
      </c>
      <c r="Q557" s="9">
        <v>0</v>
      </c>
      <c r="R557" s="9">
        <v>0</v>
      </c>
      <c r="S557" s="8">
        <v>7892</v>
      </c>
      <c r="T557" s="9">
        <v>4</v>
      </c>
      <c r="U557" s="9">
        <f t="shared" si="117"/>
        <v>7887</v>
      </c>
      <c r="V557" s="9">
        <f t="shared" si="118"/>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27"/>
        <v>0.11870000000000003</v>
      </c>
      <c r="AO557" s="41">
        <v>0.60499999999999998</v>
      </c>
      <c r="AP557" s="17">
        <v>0.39500000000000002</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X557+W557+6</f>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24"/>
        <v>31.25</v>
      </c>
      <c r="G558" s="7">
        <f t="shared" si="112"/>
        <v>12.1</v>
      </c>
      <c r="H558" s="15">
        <f t="shared" si="113"/>
        <v>12.9</v>
      </c>
      <c r="I558" s="11">
        <f t="shared" si="114"/>
        <v>0.33192951088238148</v>
      </c>
      <c r="J558" s="32">
        <f t="shared" si="115"/>
        <v>1.0621744348236208E-2</v>
      </c>
      <c r="K558" s="32">
        <f t="shared" si="116"/>
        <v>94.146494889613379</v>
      </c>
      <c r="L558" s="8">
        <v>0</v>
      </c>
      <c r="M558" s="9">
        <v>1</v>
      </c>
      <c r="N558" s="8">
        <v>0</v>
      </c>
      <c r="O558" s="9">
        <v>0</v>
      </c>
      <c r="P558" s="9">
        <v>1</v>
      </c>
      <c r="Q558" s="9">
        <v>0</v>
      </c>
      <c r="R558" s="9">
        <v>0</v>
      </c>
      <c r="S558" s="8">
        <v>7892</v>
      </c>
      <c r="T558" s="9">
        <v>4</v>
      </c>
      <c r="U558" s="9">
        <f t="shared" si="117"/>
        <v>7887</v>
      </c>
      <c r="V558" s="9">
        <f t="shared" si="118"/>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27"/>
        <v>0.11870000000000003</v>
      </c>
      <c r="AO558" s="41">
        <v>0.60499999999999998</v>
      </c>
      <c r="AP558" s="17">
        <v>0.39500000000000002</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X558+W558+6</f>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24"/>
        <v>6.1</v>
      </c>
      <c r="G559" s="7">
        <f t="shared" si="112"/>
        <v>5.0999999999999996</v>
      </c>
      <c r="H559" s="15">
        <f t="shared" si="113"/>
        <v>7.1</v>
      </c>
      <c r="I559" s="11">
        <f t="shared" si="114"/>
        <v>0.1290529211438062</v>
      </c>
      <c r="J559" s="32">
        <f t="shared" si="115"/>
        <v>2.1156216580951834E-2</v>
      </c>
      <c r="K559" s="32">
        <f t="shared" si="116"/>
        <v>47.267430647328403</v>
      </c>
      <c r="L559" s="8">
        <v>0</v>
      </c>
      <c r="M559" s="9">
        <v>1</v>
      </c>
      <c r="N559" s="8">
        <v>0</v>
      </c>
      <c r="O559" s="9">
        <v>0</v>
      </c>
      <c r="P559" s="9">
        <v>1</v>
      </c>
      <c r="Q559" s="9">
        <v>0</v>
      </c>
      <c r="R559" s="9">
        <v>0</v>
      </c>
      <c r="S559" s="8">
        <v>2202</v>
      </c>
      <c r="T559" s="9">
        <v>4</v>
      </c>
      <c r="U559" s="9">
        <f t="shared" si="117"/>
        <v>2197</v>
      </c>
      <c r="V559" s="9">
        <f t="shared" si="118"/>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27"/>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X559+W559+6</f>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24"/>
        <v>26</v>
      </c>
      <c r="G560" s="7">
        <f t="shared" si="112"/>
        <v>12.5</v>
      </c>
      <c r="H560" s="15">
        <f t="shared" si="113"/>
        <v>13.5</v>
      </c>
      <c r="I560" s="11">
        <f t="shared" si="114"/>
        <v>0.40839935366624441</v>
      </c>
      <c r="J560" s="32">
        <f t="shared" si="115"/>
        <v>1.5707667448701706E-2</v>
      </c>
      <c r="K560" s="32">
        <f t="shared" si="116"/>
        <v>63.663176169588027</v>
      </c>
      <c r="L560" s="8">
        <v>0</v>
      </c>
      <c r="M560" s="9">
        <v>1</v>
      </c>
      <c r="N560" s="8">
        <v>0</v>
      </c>
      <c r="O560" s="9">
        <v>0</v>
      </c>
      <c r="P560" s="9">
        <v>1</v>
      </c>
      <c r="Q560" s="9">
        <v>0</v>
      </c>
      <c r="R560" s="9">
        <v>0</v>
      </c>
      <c r="S560" s="8">
        <v>3382</v>
      </c>
      <c r="T560" s="9">
        <v>4</v>
      </c>
      <c r="U560" s="9">
        <f t="shared" si="117"/>
        <v>3377</v>
      </c>
      <c r="V560" s="9">
        <f t="shared" si="118"/>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27"/>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X560+W560+6</f>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24"/>
        <v>7.7500000000000009</v>
      </c>
      <c r="G561" s="7">
        <f t="shared" si="112"/>
        <v>8.1000000000000014</v>
      </c>
      <c r="H561" s="15">
        <f t="shared" si="113"/>
        <v>10.5</v>
      </c>
      <c r="I561" s="11">
        <f t="shared" si="114"/>
        <v>0.3500869861115416</v>
      </c>
      <c r="J561" s="32">
        <f t="shared" si="115"/>
        <v>4.5172514336973099E-2</v>
      </c>
      <c r="K561" s="32">
        <f t="shared" si="116"/>
        <v>22.137355307262879</v>
      </c>
      <c r="L561" s="8">
        <v>0</v>
      </c>
      <c r="M561" s="9">
        <v>1</v>
      </c>
      <c r="N561" s="8">
        <v>0</v>
      </c>
      <c r="O561" s="9">
        <v>0</v>
      </c>
      <c r="P561" s="9">
        <v>1</v>
      </c>
      <c r="Q561" s="9">
        <v>0</v>
      </c>
      <c r="R561" s="9">
        <v>0</v>
      </c>
      <c r="S561" s="8">
        <v>435</v>
      </c>
      <c r="T561" s="9">
        <v>4</v>
      </c>
      <c r="U561" s="9">
        <f t="shared" si="117"/>
        <v>430</v>
      </c>
      <c r="V561" s="9">
        <f t="shared" si="118"/>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27"/>
        <v>0.11870000000000003</v>
      </c>
      <c r="AO561" s="41">
        <v>0.60499999999999998</v>
      </c>
      <c r="AP561" s="17">
        <v>0.39500000000000002</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X561+W561+6</f>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24"/>
        <v>5.6000000000000005</v>
      </c>
      <c r="G562" s="7">
        <f t="shared" si="112"/>
        <v>6.9</v>
      </c>
      <c r="H562" s="15">
        <f t="shared" si="113"/>
        <v>9.9</v>
      </c>
      <c r="I562" s="11">
        <f t="shared" si="114"/>
        <v>0.26043413082715794</v>
      </c>
      <c r="J562" s="32">
        <f t="shared" si="115"/>
        <v>4.6506094790563918E-2</v>
      </c>
      <c r="K562" s="32">
        <f t="shared" si="116"/>
        <v>21.50255798736513</v>
      </c>
      <c r="L562" s="8">
        <v>0</v>
      </c>
      <c r="M562" s="9">
        <v>1</v>
      </c>
      <c r="N562" s="8">
        <v>0</v>
      </c>
      <c r="O562" s="9">
        <v>0</v>
      </c>
      <c r="P562" s="9">
        <v>1</v>
      </c>
      <c r="Q562" s="9">
        <v>0</v>
      </c>
      <c r="R562" s="9">
        <v>0</v>
      </c>
      <c r="S562" s="8">
        <v>436</v>
      </c>
      <c r="T562" s="9">
        <v>4</v>
      </c>
      <c r="U562" s="9">
        <f t="shared" si="117"/>
        <v>431</v>
      </c>
      <c r="V562" s="9">
        <f t="shared" si="118"/>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27"/>
        <v>0.11870000000000003</v>
      </c>
      <c r="AO562" s="41">
        <v>0.60499999999999998</v>
      </c>
      <c r="AP562" s="17">
        <v>0.39500000000000002</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X562+W562+6</f>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24"/>
        <v>13.999999999999998</v>
      </c>
      <c r="G563" s="7">
        <f t="shared" si="112"/>
        <v>10.399999999999999</v>
      </c>
      <c r="H563" s="15">
        <f t="shared" si="113"/>
        <v>12</v>
      </c>
      <c r="I563" s="11">
        <f t="shared" si="114"/>
        <v>0.49039861087284109</v>
      </c>
      <c r="J563" s="32">
        <f t="shared" si="115"/>
        <v>3.5028472205202943E-2</v>
      </c>
      <c r="K563" s="32">
        <f t="shared" si="116"/>
        <v>28.548204847240392</v>
      </c>
      <c r="L563" s="8">
        <v>0</v>
      </c>
      <c r="M563" s="9">
        <v>1</v>
      </c>
      <c r="N563" s="8">
        <v>0</v>
      </c>
      <c r="O563" s="9">
        <v>0</v>
      </c>
      <c r="P563" s="9">
        <v>1</v>
      </c>
      <c r="Q563" s="9">
        <v>0</v>
      </c>
      <c r="R563" s="9">
        <v>0</v>
      </c>
      <c r="S563" s="8">
        <v>624</v>
      </c>
      <c r="T563" s="9">
        <v>4</v>
      </c>
      <c r="U563" s="9">
        <f t="shared" si="117"/>
        <v>619</v>
      </c>
      <c r="V563" s="9">
        <f t="shared" si="118"/>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27"/>
        <v>0.11870000000000003</v>
      </c>
      <c r="AO563" s="41">
        <v>0.60499999999999998</v>
      </c>
      <c r="AP563" s="17">
        <v>0.39500000000000002</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X563+W563+6</f>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24"/>
        <v>3.4117647058823528</v>
      </c>
      <c r="G564" s="140">
        <f t="shared" si="112"/>
        <v>4.0999999999999996</v>
      </c>
      <c r="H564" s="141">
        <f t="shared" si="113"/>
        <v>7.5</v>
      </c>
      <c r="I564" s="142">
        <f t="shared" si="114"/>
        <v>0.13840629564487972</v>
      </c>
      <c r="J564" s="143">
        <f t="shared" si="115"/>
        <v>4.056736251660268E-2</v>
      </c>
      <c r="K564" s="143">
        <f t="shared" si="116"/>
        <v>24.650357774448313</v>
      </c>
      <c r="L564" s="144">
        <v>0</v>
      </c>
      <c r="M564" s="145">
        <v>1</v>
      </c>
      <c r="N564" s="144">
        <v>0</v>
      </c>
      <c r="O564" s="145">
        <v>0</v>
      </c>
      <c r="P564" s="145">
        <v>1</v>
      </c>
      <c r="Q564" s="145">
        <v>0</v>
      </c>
      <c r="R564" s="145">
        <v>0</v>
      </c>
      <c r="S564" s="144">
        <v>601</v>
      </c>
      <c r="T564" s="145">
        <v>4</v>
      </c>
      <c r="U564" s="145">
        <f t="shared" si="117"/>
        <v>596</v>
      </c>
      <c r="V564" s="145">
        <f t="shared" si="118"/>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27"/>
        <v>0.11870000000000003</v>
      </c>
      <c r="AO564" s="149">
        <v>0.60499999999999998</v>
      </c>
      <c r="AP564" s="150">
        <v>0.39500000000000002</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X564+W564+6</f>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24"/>
        <v>54.5</v>
      </c>
      <c r="G565" s="7">
        <f t="shared" si="112"/>
        <v>10.700000000000001</v>
      </c>
      <c r="H565" s="15">
        <f t="shared" si="113"/>
        <v>11.1</v>
      </c>
      <c r="I565" s="11">
        <f t="shared" si="114"/>
        <v>0.47861830766356356</v>
      </c>
      <c r="J565" s="32">
        <f t="shared" si="115"/>
        <v>8.7819872965791499E-3</v>
      </c>
      <c r="K565" s="32">
        <f t="shared" si="116"/>
        <v>113.86944278426938</v>
      </c>
      <c r="L565" s="8">
        <v>0</v>
      </c>
      <c r="M565" s="9">
        <v>1</v>
      </c>
      <c r="N565" s="8">
        <v>0</v>
      </c>
      <c r="O565" s="9">
        <v>0</v>
      </c>
      <c r="P565" s="9">
        <v>0</v>
      </c>
      <c r="Q565" s="9">
        <v>1</v>
      </c>
      <c r="R565" s="9">
        <v>0</v>
      </c>
      <c r="S565" s="8">
        <v>10001</v>
      </c>
      <c r="T565" s="9">
        <v>4</v>
      </c>
      <c r="U565" s="9">
        <f t="shared" si="117"/>
        <v>9996</v>
      </c>
      <c r="V565" s="9">
        <f t="shared" si="118"/>
        <v>50</v>
      </c>
      <c r="W565" s="7">
        <f t="shared" ref="W565:W614" si="128">(AK565*0+AL565*6+AM565*11+14*AN565)</f>
        <v>9.4307999999999996</v>
      </c>
      <c r="X565" s="7">
        <f>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29">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24"/>
        <v>54.5</v>
      </c>
      <c r="G566" s="7">
        <f t="shared" si="112"/>
        <v>10.700000000000001</v>
      </c>
      <c r="H566" s="15">
        <f t="shared" si="113"/>
        <v>11.1</v>
      </c>
      <c r="I566" s="11">
        <f t="shared" si="114"/>
        <v>0.4871657385763617</v>
      </c>
      <c r="J566" s="32">
        <f t="shared" si="115"/>
        <v>8.9388208913093892E-3</v>
      </c>
      <c r="K566" s="32">
        <f t="shared" si="116"/>
        <v>111.87157815995981</v>
      </c>
      <c r="L566" s="8">
        <v>0</v>
      </c>
      <c r="M566" s="9">
        <v>1</v>
      </c>
      <c r="N566" s="8">
        <v>0</v>
      </c>
      <c r="O566" s="9">
        <v>0</v>
      </c>
      <c r="P566" s="9">
        <v>0</v>
      </c>
      <c r="Q566" s="9">
        <v>1</v>
      </c>
      <c r="R566" s="9">
        <v>0</v>
      </c>
      <c r="S566" s="8">
        <v>9550</v>
      </c>
      <c r="T566" s="9">
        <v>4</v>
      </c>
      <c r="U566" s="9">
        <f t="shared" si="117"/>
        <v>9545</v>
      </c>
      <c r="V566" s="9">
        <f t="shared" si="118"/>
        <v>50</v>
      </c>
      <c r="W566" s="7">
        <f t="shared" si="128"/>
        <v>9.4307999999999996</v>
      </c>
      <c r="X566" s="7">
        <f>BM566-W566-6</f>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29"/>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24"/>
        <v>51.5</v>
      </c>
      <c r="G567" s="7">
        <f t="shared" si="112"/>
        <v>10.100000000000001</v>
      </c>
      <c r="H567" s="15">
        <f t="shared" si="113"/>
        <v>10.5</v>
      </c>
      <c r="I567" s="11">
        <f t="shared" si="114"/>
        <v>0.457922526787234</v>
      </c>
      <c r="J567" s="32">
        <f t="shared" si="115"/>
        <v>8.8916995492666785E-3</v>
      </c>
      <c r="K567" s="32">
        <f t="shared" si="116"/>
        <v>112.46443882401229</v>
      </c>
      <c r="L567" s="8">
        <v>0</v>
      </c>
      <c r="M567" s="9">
        <v>1</v>
      </c>
      <c r="N567" s="8">
        <v>0</v>
      </c>
      <c r="O567" s="9">
        <v>0</v>
      </c>
      <c r="P567" s="9">
        <v>0</v>
      </c>
      <c r="Q567" s="9">
        <v>1</v>
      </c>
      <c r="R567" s="9">
        <v>0</v>
      </c>
      <c r="S567" s="8">
        <v>10001</v>
      </c>
      <c r="T567" s="9">
        <v>4</v>
      </c>
      <c r="U567" s="9">
        <f t="shared" si="117"/>
        <v>9996</v>
      </c>
      <c r="V567" s="9">
        <f t="shared" si="118"/>
        <v>50</v>
      </c>
      <c r="W567" s="7">
        <f t="shared" si="128"/>
        <v>9.4307999999999996</v>
      </c>
      <c r="X567" s="7">
        <f>BM567-W567-6</f>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29"/>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24"/>
        <v>34</v>
      </c>
      <c r="G568" s="7">
        <f t="shared" si="112"/>
        <v>9.8999999999999986</v>
      </c>
      <c r="H568" s="15">
        <f t="shared" si="113"/>
        <v>10.5</v>
      </c>
      <c r="I568" s="11">
        <f t="shared" si="114"/>
        <v>0.32867504798725355</v>
      </c>
      <c r="J568" s="32">
        <f t="shared" si="115"/>
        <v>9.6669131760956928E-3</v>
      </c>
      <c r="K568" s="32">
        <f t="shared" si="116"/>
        <v>103.4456378974</v>
      </c>
      <c r="L568" s="8">
        <v>0</v>
      </c>
      <c r="M568" s="9">
        <v>1</v>
      </c>
      <c r="N568" s="8">
        <v>0</v>
      </c>
      <c r="O568" s="9">
        <v>0</v>
      </c>
      <c r="P568" s="9">
        <v>0</v>
      </c>
      <c r="Q568" s="9">
        <v>1</v>
      </c>
      <c r="R568" s="9">
        <v>0</v>
      </c>
      <c r="S568" s="8">
        <v>9550</v>
      </c>
      <c r="T568" s="9">
        <v>4</v>
      </c>
      <c r="U568" s="9">
        <f t="shared" si="117"/>
        <v>9545</v>
      </c>
      <c r="V568" s="9">
        <f t="shared" si="118"/>
        <v>50</v>
      </c>
      <c r="W568" s="7">
        <f t="shared" si="128"/>
        <v>9.4307999999999996</v>
      </c>
      <c r="X568" s="7">
        <f>BM568-W568-6</f>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29"/>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24"/>
        <v>32.049999999999997</v>
      </c>
      <c r="G569" s="7">
        <f t="shared" si="112"/>
        <v>6.21</v>
      </c>
      <c r="H569" s="15">
        <f t="shared" si="113"/>
        <v>6.61</v>
      </c>
      <c r="I569" s="11">
        <f t="shared" si="114"/>
        <v>0.30538767488256086</v>
      </c>
      <c r="J569" s="32">
        <f t="shared" si="115"/>
        <v>9.5284765953997149E-3</v>
      </c>
      <c r="K569" s="32">
        <f t="shared" si="116"/>
        <v>104.94857073824302</v>
      </c>
      <c r="L569" s="8">
        <v>0</v>
      </c>
      <c r="M569" s="9">
        <v>1</v>
      </c>
      <c r="N569" s="8">
        <v>0</v>
      </c>
      <c r="O569" s="9">
        <v>0</v>
      </c>
      <c r="P569" s="9">
        <v>0</v>
      </c>
      <c r="Q569" s="9">
        <v>1</v>
      </c>
      <c r="R569" s="9">
        <v>0</v>
      </c>
      <c r="S569" s="8">
        <v>10001</v>
      </c>
      <c r="T569" s="9">
        <v>13</v>
      </c>
      <c r="U569" s="9">
        <f t="shared" si="117"/>
        <v>9987</v>
      </c>
      <c r="V569" s="9">
        <f t="shared" si="118"/>
        <v>50</v>
      </c>
      <c r="W569" s="7">
        <f t="shared" si="128"/>
        <v>9.4307999999999996</v>
      </c>
      <c r="X569" s="7">
        <f>BM569-W569-6</f>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29"/>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24"/>
        <v>51.349999999999994</v>
      </c>
      <c r="G570" s="7">
        <f t="shared" si="112"/>
        <v>10.07</v>
      </c>
      <c r="H570" s="15">
        <f t="shared" si="113"/>
        <v>10.469999999999999</v>
      </c>
      <c r="I570" s="11">
        <f t="shared" si="114"/>
        <v>0.46541974434467898</v>
      </c>
      <c r="J570" s="32">
        <f t="shared" si="115"/>
        <v>9.0636756444922879E-3</v>
      </c>
      <c r="K570" s="32">
        <f t="shared" si="116"/>
        <v>110.3305148179777</v>
      </c>
      <c r="L570" s="8">
        <v>0</v>
      </c>
      <c r="M570" s="9">
        <v>1</v>
      </c>
      <c r="N570" s="8">
        <v>0</v>
      </c>
      <c r="O570" s="9">
        <v>0</v>
      </c>
      <c r="P570" s="9">
        <v>0</v>
      </c>
      <c r="Q570" s="9">
        <v>1</v>
      </c>
      <c r="R570" s="9">
        <v>0</v>
      </c>
      <c r="S570" s="8">
        <v>9550</v>
      </c>
      <c r="T570" s="9">
        <v>13</v>
      </c>
      <c r="U570" s="9">
        <f t="shared" si="117"/>
        <v>9536</v>
      </c>
      <c r="V570" s="9">
        <f t="shared" si="118"/>
        <v>50</v>
      </c>
      <c r="W570" s="7">
        <f t="shared" si="128"/>
        <v>9.4307999999999996</v>
      </c>
      <c r="X570" s="7">
        <f>BM570-W570-6</f>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29"/>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24"/>
        <v>23.033333333333335</v>
      </c>
      <c r="G571" s="7">
        <f t="shared" si="112"/>
        <v>6.61</v>
      </c>
      <c r="H571" s="15">
        <f t="shared" si="113"/>
        <v>7.21</v>
      </c>
      <c r="I571" s="11">
        <f t="shared" si="114"/>
        <v>0.22459486425879843</v>
      </c>
      <c r="J571" s="32">
        <f t="shared" si="115"/>
        <v>9.7508624135513068E-3</v>
      </c>
      <c r="K571" s="32">
        <f t="shared" si="116"/>
        <v>102.55503129756454</v>
      </c>
      <c r="L571" s="8">
        <v>0</v>
      </c>
      <c r="M571" s="9">
        <v>1</v>
      </c>
      <c r="N571" s="8">
        <v>0</v>
      </c>
      <c r="O571" s="9">
        <v>0</v>
      </c>
      <c r="P571" s="9">
        <v>0</v>
      </c>
      <c r="Q571" s="9">
        <v>1</v>
      </c>
      <c r="R571" s="9">
        <v>0</v>
      </c>
      <c r="S571" s="8">
        <v>10001</v>
      </c>
      <c r="T571" s="9">
        <v>13</v>
      </c>
      <c r="U571" s="9">
        <f t="shared" si="117"/>
        <v>9987</v>
      </c>
      <c r="V571" s="9">
        <f t="shared" si="118"/>
        <v>50</v>
      </c>
      <c r="W571" s="7">
        <f t="shared" si="128"/>
        <v>9.4307999999999996</v>
      </c>
      <c r="X571" s="7">
        <f>BM571-W571-6</f>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29"/>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24"/>
        <v>51.6</v>
      </c>
      <c r="G572" s="7">
        <f t="shared" si="112"/>
        <v>10.120000000000001</v>
      </c>
      <c r="H572" s="15">
        <f t="shared" si="113"/>
        <v>10.52</v>
      </c>
      <c r="I572" s="11">
        <f t="shared" si="114"/>
        <v>0.46719202238124941</v>
      </c>
      <c r="J572" s="32">
        <f t="shared" si="115"/>
        <v>9.0541089608769266E-3</v>
      </c>
      <c r="K572" s="32">
        <f t="shared" si="116"/>
        <v>110.44709140579484</v>
      </c>
      <c r="L572" s="8">
        <v>0</v>
      </c>
      <c r="M572" s="9">
        <v>1</v>
      </c>
      <c r="N572" s="8">
        <v>0</v>
      </c>
      <c r="O572" s="9">
        <v>0</v>
      </c>
      <c r="P572" s="9">
        <v>0</v>
      </c>
      <c r="Q572" s="9">
        <v>1</v>
      </c>
      <c r="R572" s="9">
        <v>0</v>
      </c>
      <c r="S572" s="8">
        <v>9550</v>
      </c>
      <c r="T572" s="9">
        <v>13</v>
      </c>
      <c r="U572" s="9">
        <f t="shared" si="117"/>
        <v>9536</v>
      </c>
      <c r="V572" s="9">
        <f t="shared" si="118"/>
        <v>50</v>
      </c>
      <c r="W572" s="7">
        <f t="shared" si="128"/>
        <v>9.4307999999999996</v>
      </c>
      <c r="X572" s="7">
        <f>BM572-W572-6</f>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29"/>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24"/>
        <v>6.4249999999999989</v>
      </c>
      <c r="G573" s="7">
        <f t="shared" si="112"/>
        <v>4.34</v>
      </c>
      <c r="H573" s="15">
        <f t="shared" si="113"/>
        <v>5.9399999999999995</v>
      </c>
      <c r="I573" s="11">
        <f t="shared" si="114"/>
        <v>0.15383847057732292</v>
      </c>
      <c r="J573" s="32">
        <f t="shared" si="115"/>
        <v>2.3943730829155321E-2</v>
      </c>
      <c r="K573" s="32">
        <f t="shared" si="116"/>
        <v>41.76458577551081</v>
      </c>
      <c r="L573" s="8">
        <v>0</v>
      </c>
      <c r="M573" s="9">
        <v>1</v>
      </c>
      <c r="N573" s="8">
        <v>0</v>
      </c>
      <c r="O573" s="9">
        <v>0</v>
      </c>
      <c r="P573" s="9">
        <v>0</v>
      </c>
      <c r="Q573" s="9">
        <v>1</v>
      </c>
      <c r="R573" s="9">
        <v>0</v>
      </c>
      <c r="S573" s="8">
        <v>1717</v>
      </c>
      <c r="T573" s="9">
        <v>13</v>
      </c>
      <c r="U573" s="9">
        <f t="shared" si="117"/>
        <v>1703</v>
      </c>
      <c r="V573" s="9">
        <f t="shared" si="118"/>
        <v>50</v>
      </c>
      <c r="W573" s="7">
        <f t="shared" si="128"/>
        <v>9.4307999999999996</v>
      </c>
      <c r="X573" s="7">
        <f>BM573-W573-6</f>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29"/>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24"/>
        <v>5.0866666666666669</v>
      </c>
      <c r="G574" s="7">
        <f t="shared" si="112"/>
        <v>6.13</v>
      </c>
      <c r="H574" s="15">
        <f t="shared" si="113"/>
        <v>9.129999999999999</v>
      </c>
      <c r="I574" s="11">
        <f t="shared" si="114"/>
        <v>0.21215187684075204</v>
      </c>
      <c r="J574" s="32">
        <f t="shared" si="115"/>
        <v>4.1707446298968283E-2</v>
      </c>
      <c r="K574" s="32">
        <f t="shared" si="116"/>
        <v>23.976533898330214</v>
      </c>
      <c r="L574" s="8">
        <v>0</v>
      </c>
      <c r="M574" s="9">
        <v>1</v>
      </c>
      <c r="N574" s="8">
        <v>0</v>
      </c>
      <c r="O574" s="9">
        <v>0</v>
      </c>
      <c r="P574" s="9">
        <v>0</v>
      </c>
      <c r="Q574" s="9">
        <v>1</v>
      </c>
      <c r="R574" s="9">
        <v>0</v>
      </c>
      <c r="S574" s="8">
        <v>563</v>
      </c>
      <c r="T574" s="9">
        <v>13</v>
      </c>
      <c r="U574" s="9">
        <f t="shared" si="117"/>
        <v>549</v>
      </c>
      <c r="V574" s="9">
        <f t="shared" si="118"/>
        <v>50</v>
      </c>
      <c r="W574" s="7">
        <f t="shared" si="128"/>
        <v>9.4307999999999996</v>
      </c>
      <c r="X574" s="7">
        <f>BM574-W574-6</f>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29"/>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24"/>
        <v>2.5090909090909088</v>
      </c>
      <c r="G575" s="7">
        <f t="shared" si="112"/>
        <v>3.3199999999999994</v>
      </c>
      <c r="H575" s="15">
        <f t="shared" si="113"/>
        <v>7.72</v>
      </c>
      <c r="I575" s="11">
        <f t="shared" si="114"/>
        <v>6.0688697608351397E-2</v>
      </c>
      <c r="J575" s="32">
        <f t="shared" si="115"/>
        <v>2.4187524409125558E-2</v>
      </c>
      <c r="K575" s="32">
        <f t="shared" si="116"/>
        <v>41.34362752819451</v>
      </c>
      <c r="L575" s="8">
        <v>0</v>
      </c>
      <c r="M575" s="9">
        <v>1</v>
      </c>
      <c r="N575" s="8">
        <v>0</v>
      </c>
      <c r="O575" s="9">
        <v>0</v>
      </c>
      <c r="P575" s="9">
        <v>0</v>
      </c>
      <c r="Q575" s="9">
        <v>1</v>
      </c>
      <c r="R575" s="9">
        <v>0</v>
      </c>
      <c r="S575" s="8">
        <v>1717</v>
      </c>
      <c r="T575" s="9">
        <v>13</v>
      </c>
      <c r="U575" s="9">
        <f t="shared" si="117"/>
        <v>1703</v>
      </c>
      <c r="V575" s="9">
        <f t="shared" si="118"/>
        <v>50</v>
      </c>
      <c r="W575" s="7">
        <f t="shared" si="128"/>
        <v>9.4307999999999996</v>
      </c>
      <c r="X575" s="7">
        <f>BM575-W575-6</f>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29"/>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30">D576/E576</f>
        <v>1.187878787878788</v>
      </c>
      <c r="G576" s="7">
        <f t="shared" si="112"/>
        <v>1.2400000000000002</v>
      </c>
      <c r="H576" s="15">
        <f t="shared" si="113"/>
        <v>14.44</v>
      </c>
      <c r="I576" s="11">
        <f t="shared" si="114"/>
        <v>5.0632404551922874E-2</v>
      </c>
      <c r="J576" s="32">
        <f t="shared" si="115"/>
        <v>4.2624218117690169E-2</v>
      </c>
      <c r="K576" s="32">
        <f t="shared" si="116"/>
        <v>23.460840905958431</v>
      </c>
      <c r="L576" s="8">
        <v>0</v>
      </c>
      <c r="M576" s="9">
        <v>1</v>
      </c>
      <c r="N576" s="8">
        <v>0</v>
      </c>
      <c r="O576" s="9">
        <v>0</v>
      </c>
      <c r="P576" s="9">
        <v>0</v>
      </c>
      <c r="Q576" s="9">
        <v>1</v>
      </c>
      <c r="R576" s="9">
        <v>0</v>
      </c>
      <c r="S576" s="8">
        <v>563</v>
      </c>
      <c r="T576" s="9">
        <v>13</v>
      </c>
      <c r="U576" s="9">
        <f t="shared" si="117"/>
        <v>549</v>
      </c>
      <c r="V576" s="9">
        <f t="shared" si="118"/>
        <v>50</v>
      </c>
      <c r="W576" s="7">
        <f t="shared" si="128"/>
        <v>9.4307999999999996</v>
      </c>
      <c r="X576" s="7">
        <f>BM576-W576-6</f>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29"/>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30"/>
        <v>15.285714285714286</v>
      </c>
      <c r="G577" s="7">
        <f t="shared" si="112"/>
        <v>10</v>
      </c>
      <c r="H577" s="15">
        <f t="shared" si="113"/>
        <v>11.399999999999999</v>
      </c>
      <c r="I577" s="11">
        <f t="shared" si="114"/>
        <v>0.26231557764971181</v>
      </c>
      <c r="J577" s="32">
        <f t="shared" si="115"/>
        <v>1.7160832182691425E-2</v>
      </c>
      <c r="K577" s="32">
        <f t="shared" si="116"/>
        <v>58.272232334315888</v>
      </c>
      <c r="L577" s="8">
        <v>0</v>
      </c>
      <c r="M577" s="9">
        <v>1</v>
      </c>
      <c r="N577" s="8">
        <v>0</v>
      </c>
      <c r="O577" s="9">
        <v>0</v>
      </c>
      <c r="P577" s="9">
        <v>0</v>
      </c>
      <c r="Q577" s="9">
        <v>1</v>
      </c>
      <c r="R577" s="9">
        <v>0</v>
      </c>
      <c r="S577" s="8">
        <v>3169</v>
      </c>
      <c r="T577" s="9">
        <v>6</v>
      </c>
      <c r="U577" s="9">
        <f t="shared" si="117"/>
        <v>3162</v>
      </c>
      <c r="V577" s="9">
        <f t="shared" si="118"/>
        <v>50</v>
      </c>
      <c r="W577" s="7">
        <f t="shared" si="128"/>
        <v>9.4307999999999996</v>
      </c>
      <c r="X577" s="7">
        <f>BM577-W577-6</f>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29"/>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30"/>
        <v>10.166666666666666</v>
      </c>
      <c r="G578" s="7">
        <f t="shared" ref="G578:G641" si="131">D578-E578</f>
        <v>5.5</v>
      </c>
      <c r="H578" s="15">
        <f t="shared" ref="H578:H641" si="132">D578+E578</f>
        <v>6.6999999999999993</v>
      </c>
      <c r="I578" s="11">
        <f t="shared" ref="I578:I641" si="133">IFERROR(F578/SQRT(F578^2+U578), "X")</f>
        <v>0.22306045616761169</v>
      </c>
      <c r="J578" s="32">
        <f t="shared" ref="J578:J641" si="134">IFERROR(SQRT((1-I578^2)/U578), "X")</f>
        <v>2.1940372737797871E-2</v>
      </c>
      <c r="K578" s="32">
        <f t="shared" ref="K578:K641" si="135">IFERROR(1/J578, "X")</f>
        <v>45.578077088783715</v>
      </c>
      <c r="L578" s="8">
        <v>0</v>
      </c>
      <c r="M578" s="9">
        <v>1</v>
      </c>
      <c r="N578" s="8">
        <v>0</v>
      </c>
      <c r="O578" s="9">
        <v>0</v>
      </c>
      <c r="P578" s="9">
        <v>0</v>
      </c>
      <c r="Q578" s="9">
        <v>1</v>
      </c>
      <c r="R578" s="9">
        <v>0</v>
      </c>
      <c r="S578" s="8">
        <v>1981</v>
      </c>
      <c r="T578" s="9">
        <v>6</v>
      </c>
      <c r="U578" s="9">
        <f t="shared" ref="U578:U641" si="136">S578-T578-1</f>
        <v>1974</v>
      </c>
      <c r="V578" s="9">
        <f t="shared" ref="V578:V641" si="137">COUNTIF(B:B,B578)</f>
        <v>50</v>
      </c>
      <c r="W578" s="7">
        <f t="shared" si="128"/>
        <v>9.4307999999999996</v>
      </c>
      <c r="X578" s="7">
        <f>BM578-W578-6</f>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29"/>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30"/>
        <v>15.285714285714286</v>
      </c>
      <c r="G579" s="7">
        <f t="shared" si="131"/>
        <v>10</v>
      </c>
      <c r="H579" s="15">
        <f t="shared" si="132"/>
        <v>11.399999999999999</v>
      </c>
      <c r="I579" s="11">
        <f t="shared" si="133"/>
        <v>0.26231557764971181</v>
      </c>
      <c r="J579" s="32">
        <f t="shared" si="134"/>
        <v>1.7160832182691425E-2</v>
      </c>
      <c r="K579" s="32">
        <f t="shared" si="135"/>
        <v>58.272232334315888</v>
      </c>
      <c r="L579" s="8">
        <v>0</v>
      </c>
      <c r="M579" s="9">
        <v>1</v>
      </c>
      <c r="N579" s="8">
        <v>0</v>
      </c>
      <c r="O579" s="9">
        <v>0</v>
      </c>
      <c r="P579" s="9">
        <v>0</v>
      </c>
      <c r="Q579" s="9">
        <v>1</v>
      </c>
      <c r="R579" s="9">
        <v>0</v>
      </c>
      <c r="S579" s="8">
        <v>3169</v>
      </c>
      <c r="T579" s="9">
        <v>6</v>
      </c>
      <c r="U579" s="9">
        <f t="shared" si="136"/>
        <v>3162</v>
      </c>
      <c r="V579" s="9">
        <f t="shared" si="137"/>
        <v>50</v>
      </c>
      <c r="W579" s="7">
        <f t="shared" si="128"/>
        <v>9.4307999999999996</v>
      </c>
      <c r="X579" s="7">
        <f>BM579-W579-6</f>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29"/>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30"/>
        <v>10.166666666666666</v>
      </c>
      <c r="G580" s="7">
        <f t="shared" si="131"/>
        <v>5.5</v>
      </c>
      <c r="H580" s="15">
        <f t="shared" si="132"/>
        <v>6.6999999999999993</v>
      </c>
      <c r="I580" s="11">
        <f t="shared" si="133"/>
        <v>0.22306045616761169</v>
      </c>
      <c r="J580" s="32">
        <f t="shared" si="134"/>
        <v>2.1940372737797871E-2</v>
      </c>
      <c r="K580" s="32">
        <f t="shared" si="135"/>
        <v>45.578077088783715</v>
      </c>
      <c r="L580" s="8">
        <v>0</v>
      </c>
      <c r="M580" s="9">
        <v>1</v>
      </c>
      <c r="N580" s="8">
        <v>0</v>
      </c>
      <c r="O580" s="9">
        <v>0</v>
      </c>
      <c r="P580" s="9">
        <v>0</v>
      </c>
      <c r="Q580" s="9">
        <v>1</v>
      </c>
      <c r="R580" s="9">
        <v>0</v>
      </c>
      <c r="S580" s="8">
        <v>1981</v>
      </c>
      <c r="T580" s="9">
        <v>6</v>
      </c>
      <c r="U580" s="9">
        <f t="shared" si="136"/>
        <v>1974</v>
      </c>
      <c r="V580" s="9">
        <f t="shared" si="137"/>
        <v>50</v>
      </c>
      <c r="W580" s="7">
        <f t="shared" si="128"/>
        <v>9.4307999999999996</v>
      </c>
      <c r="X580" s="7">
        <f>BM580-W580-6</f>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29"/>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30"/>
        <v>15.285714285714286</v>
      </c>
      <c r="G581" s="7">
        <f t="shared" si="131"/>
        <v>10</v>
      </c>
      <c r="H581" s="15">
        <f t="shared" si="132"/>
        <v>11.399999999999999</v>
      </c>
      <c r="I581" s="11">
        <f t="shared" si="133"/>
        <v>0.26231557764971181</v>
      </c>
      <c r="J581" s="32">
        <f t="shared" si="134"/>
        <v>1.7160832182691425E-2</v>
      </c>
      <c r="K581" s="32">
        <f t="shared" si="135"/>
        <v>58.272232334315888</v>
      </c>
      <c r="L581" s="8">
        <v>0</v>
      </c>
      <c r="M581" s="9">
        <v>1</v>
      </c>
      <c r="N581" s="8">
        <v>0</v>
      </c>
      <c r="O581" s="9">
        <v>0</v>
      </c>
      <c r="P581" s="9">
        <v>0</v>
      </c>
      <c r="Q581" s="9">
        <v>1</v>
      </c>
      <c r="R581" s="9">
        <v>0</v>
      </c>
      <c r="S581" s="8">
        <v>3169</v>
      </c>
      <c r="T581" s="9">
        <v>6</v>
      </c>
      <c r="U581" s="9">
        <f t="shared" si="136"/>
        <v>3162</v>
      </c>
      <c r="V581" s="9">
        <f t="shared" si="137"/>
        <v>50</v>
      </c>
      <c r="W581" s="7">
        <f t="shared" si="128"/>
        <v>9.4307999999999996</v>
      </c>
      <c r="X581" s="7">
        <f>BM581-W581-6</f>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29"/>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30"/>
        <v>10.166666666666666</v>
      </c>
      <c r="G582" s="7">
        <f t="shared" si="131"/>
        <v>5.5</v>
      </c>
      <c r="H582" s="15">
        <f t="shared" si="132"/>
        <v>6.6999999999999993</v>
      </c>
      <c r="I582" s="11">
        <f t="shared" si="133"/>
        <v>0.22306045616761169</v>
      </c>
      <c r="J582" s="32">
        <f t="shared" si="134"/>
        <v>2.1940372737797871E-2</v>
      </c>
      <c r="K582" s="32">
        <f t="shared" si="135"/>
        <v>45.578077088783715</v>
      </c>
      <c r="L582" s="8">
        <v>0</v>
      </c>
      <c r="M582" s="9">
        <v>1</v>
      </c>
      <c r="N582" s="8">
        <v>0</v>
      </c>
      <c r="O582" s="9">
        <v>0</v>
      </c>
      <c r="P582" s="9">
        <v>0</v>
      </c>
      <c r="Q582" s="9">
        <v>1</v>
      </c>
      <c r="R582" s="9">
        <v>0</v>
      </c>
      <c r="S582" s="8">
        <v>1981</v>
      </c>
      <c r="T582" s="9">
        <v>6</v>
      </c>
      <c r="U582" s="9">
        <f t="shared" si="136"/>
        <v>1974</v>
      </c>
      <c r="V582" s="9">
        <f t="shared" si="137"/>
        <v>50</v>
      </c>
      <c r="W582" s="7">
        <f t="shared" si="128"/>
        <v>9.4307999999999996</v>
      </c>
      <c r="X582" s="7">
        <f>BM582-W582-6</f>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29"/>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30"/>
        <v>7.5714285714285721</v>
      </c>
      <c r="G583" s="7">
        <f t="shared" si="131"/>
        <v>9.1999999999999993</v>
      </c>
      <c r="H583" s="15">
        <f t="shared" si="132"/>
        <v>12</v>
      </c>
      <c r="I583" s="11">
        <f t="shared" si="133"/>
        <v>0.13344285198072434</v>
      </c>
      <c r="J583" s="32">
        <f t="shared" si="134"/>
        <v>1.7624527620095667E-2</v>
      </c>
      <c r="K583" s="32">
        <f t="shared" si="135"/>
        <v>56.739109356882267</v>
      </c>
      <c r="L583" s="8">
        <v>0</v>
      </c>
      <c r="M583" s="9">
        <v>1</v>
      </c>
      <c r="N583" s="8">
        <v>0</v>
      </c>
      <c r="O583" s="9">
        <v>0</v>
      </c>
      <c r="P583" s="9">
        <v>0</v>
      </c>
      <c r="Q583" s="9">
        <v>1</v>
      </c>
      <c r="R583" s="9">
        <v>0</v>
      </c>
      <c r="S583" s="8">
        <v>3169</v>
      </c>
      <c r="T583" s="9">
        <v>6</v>
      </c>
      <c r="U583" s="9">
        <f t="shared" si="136"/>
        <v>3162</v>
      </c>
      <c r="V583" s="9">
        <f t="shared" si="137"/>
        <v>50</v>
      </c>
      <c r="W583" s="7">
        <f t="shared" si="128"/>
        <v>9.4307999999999996</v>
      </c>
      <c r="X583" s="7">
        <f>BM583-W583-6</f>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29"/>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30"/>
        <v>9.8888888888888893</v>
      </c>
      <c r="G584" s="7">
        <f t="shared" si="131"/>
        <v>8</v>
      </c>
      <c r="H584" s="15">
        <f t="shared" si="132"/>
        <v>9.8000000000000007</v>
      </c>
      <c r="I584" s="11">
        <f t="shared" si="133"/>
        <v>0.21725742008147989</v>
      </c>
      <c r="J584" s="32">
        <f t="shared" si="134"/>
        <v>2.1969851468913698E-2</v>
      </c>
      <c r="K584" s="32">
        <f t="shared" si="135"/>
        <v>45.516921287108055</v>
      </c>
      <c r="L584" s="8">
        <v>0</v>
      </c>
      <c r="M584" s="9">
        <v>1</v>
      </c>
      <c r="N584" s="8">
        <v>0</v>
      </c>
      <c r="O584" s="9">
        <v>0</v>
      </c>
      <c r="P584" s="9">
        <v>0</v>
      </c>
      <c r="Q584" s="9">
        <v>1</v>
      </c>
      <c r="R584" s="9">
        <v>0</v>
      </c>
      <c r="S584" s="8">
        <v>1981</v>
      </c>
      <c r="T584" s="9">
        <v>6</v>
      </c>
      <c r="U584" s="9">
        <f t="shared" si="136"/>
        <v>1974</v>
      </c>
      <c r="V584" s="9">
        <f t="shared" si="137"/>
        <v>50</v>
      </c>
      <c r="W584" s="7">
        <f t="shared" si="128"/>
        <v>9.4307999999999996</v>
      </c>
      <c r="X584" s="7">
        <f>BM584-W584-6</f>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29"/>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30"/>
        <v>12.5</v>
      </c>
      <c r="G585" s="7">
        <f t="shared" si="131"/>
        <v>9.1999999999999993</v>
      </c>
      <c r="H585" s="15">
        <f t="shared" si="132"/>
        <v>10.8</v>
      </c>
      <c r="I585" s="11">
        <f t="shared" si="133"/>
        <v>0.21699786527230083</v>
      </c>
      <c r="J585" s="32">
        <f t="shared" si="134"/>
        <v>1.7359829221784067E-2</v>
      </c>
      <c r="K585" s="32">
        <f t="shared" si="135"/>
        <v>57.604253315184984</v>
      </c>
      <c r="L585" s="8">
        <v>0</v>
      </c>
      <c r="M585" s="9">
        <v>1</v>
      </c>
      <c r="N585" s="8">
        <v>0</v>
      </c>
      <c r="O585" s="9">
        <v>0</v>
      </c>
      <c r="P585" s="9">
        <v>0</v>
      </c>
      <c r="Q585" s="9">
        <v>1</v>
      </c>
      <c r="R585" s="9">
        <v>0</v>
      </c>
      <c r="S585" s="8">
        <v>3169</v>
      </c>
      <c r="T585" s="9">
        <v>6</v>
      </c>
      <c r="U585" s="9">
        <f t="shared" si="136"/>
        <v>3162</v>
      </c>
      <c r="V585" s="9">
        <f t="shared" si="137"/>
        <v>50</v>
      </c>
      <c r="W585" s="7">
        <f t="shared" si="128"/>
        <v>9.4307999999999996</v>
      </c>
      <c r="X585" s="7">
        <f>BM585-W585-6</f>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29"/>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30"/>
        <v>8.5</v>
      </c>
      <c r="G586" s="7">
        <f t="shared" si="131"/>
        <v>4.5</v>
      </c>
      <c r="H586" s="15">
        <f t="shared" si="132"/>
        <v>5.6999999999999993</v>
      </c>
      <c r="I586" s="11">
        <f t="shared" si="133"/>
        <v>0.18790553781709984</v>
      </c>
      <c r="J586" s="32">
        <f t="shared" si="134"/>
        <v>2.2106533860835276E-2</v>
      </c>
      <c r="K586" s="32">
        <f t="shared" si="135"/>
        <v>45.235494912734183</v>
      </c>
      <c r="L586" s="8">
        <v>0</v>
      </c>
      <c r="M586" s="9">
        <v>1</v>
      </c>
      <c r="N586" s="8">
        <v>0</v>
      </c>
      <c r="O586" s="9">
        <v>0</v>
      </c>
      <c r="P586" s="9">
        <v>0</v>
      </c>
      <c r="Q586" s="9">
        <v>1</v>
      </c>
      <c r="R586" s="9">
        <v>0</v>
      </c>
      <c r="S586" s="8">
        <v>1981</v>
      </c>
      <c r="T586" s="9">
        <v>6</v>
      </c>
      <c r="U586" s="9">
        <f t="shared" si="136"/>
        <v>1974</v>
      </c>
      <c r="V586" s="9">
        <f t="shared" si="137"/>
        <v>50</v>
      </c>
      <c r="W586" s="7">
        <f t="shared" si="128"/>
        <v>9.4307999999999996</v>
      </c>
      <c r="X586" s="7">
        <f>BM586-W586-6</f>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29"/>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30"/>
        <v>9</v>
      </c>
      <c r="G587" s="7">
        <f t="shared" si="131"/>
        <v>7.1999999999999993</v>
      </c>
      <c r="H587" s="15">
        <f t="shared" si="132"/>
        <v>9</v>
      </c>
      <c r="I587" s="11">
        <f t="shared" si="133"/>
        <v>0.15804073293140256</v>
      </c>
      <c r="J587" s="32">
        <f t="shared" si="134"/>
        <v>1.7560081436822507E-2</v>
      </c>
      <c r="K587" s="32">
        <f t="shared" si="135"/>
        <v>56.947344099615393</v>
      </c>
      <c r="L587" s="8">
        <v>0</v>
      </c>
      <c r="M587" s="9">
        <v>1</v>
      </c>
      <c r="N587" s="8">
        <v>0</v>
      </c>
      <c r="O587" s="9">
        <v>0</v>
      </c>
      <c r="P587" s="9">
        <v>0</v>
      </c>
      <c r="Q587" s="9">
        <v>1</v>
      </c>
      <c r="R587" s="9">
        <v>0</v>
      </c>
      <c r="S587" s="8">
        <v>3169</v>
      </c>
      <c r="T587" s="9">
        <v>6</v>
      </c>
      <c r="U587" s="9">
        <f t="shared" si="136"/>
        <v>3162</v>
      </c>
      <c r="V587" s="9">
        <f t="shared" si="137"/>
        <v>50</v>
      </c>
      <c r="W587" s="7">
        <f t="shared" si="128"/>
        <v>9.4307999999999996</v>
      </c>
      <c r="X587" s="7">
        <f>BM587-W587-6</f>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29"/>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30"/>
        <v>5.1428571428571432</v>
      </c>
      <c r="G588" s="7">
        <f t="shared" si="131"/>
        <v>2.9000000000000004</v>
      </c>
      <c r="H588" s="15">
        <f t="shared" si="132"/>
        <v>4.3</v>
      </c>
      <c r="I588" s="11">
        <f t="shared" si="133"/>
        <v>0.11498487595858155</v>
      </c>
      <c r="J588" s="32">
        <f t="shared" si="134"/>
        <v>2.2358170325279741E-2</v>
      </c>
      <c r="K588" s="32">
        <f t="shared" si="135"/>
        <v>44.726379012746349</v>
      </c>
      <c r="L588" s="8">
        <v>0</v>
      </c>
      <c r="M588" s="9">
        <v>1</v>
      </c>
      <c r="N588" s="8">
        <v>0</v>
      </c>
      <c r="O588" s="9">
        <v>0</v>
      </c>
      <c r="P588" s="9">
        <v>0</v>
      </c>
      <c r="Q588" s="9">
        <v>1</v>
      </c>
      <c r="R588" s="9">
        <v>0</v>
      </c>
      <c r="S588" s="8">
        <v>1981</v>
      </c>
      <c r="T588" s="9">
        <v>6</v>
      </c>
      <c r="U588" s="9">
        <f t="shared" si="136"/>
        <v>1974</v>
      </c>
      <c r="V588" s="9">
        <f t="shared" si="137"/>
        <v>50</v>
      </c>
      <c r="W588" s="7">
        <f t="shared" si="128"/>
        <v>9.4307999999999996</v>
      </c>
      <c r="X588" s="7">
        <f>BM588-W588-6</f>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29"/>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30"/>
        <v>7.8888888888888884</v>
      </c>
      <c r="G589" s="7">
        <f t="shared" si="131"/>
        <v>6.1999999999999993</v>
      </c>
      <c r="H589" s="15">
        <f t="shared" si="132"/>
        <v>8</v>
      </c>
      <c r="I589" s="11">
        <f t="shared" si="133"/>
        <v>0.13893207571861219</v>
      </c>
      <c r="J589" s="32">
        <f t="shared" si="134"/>
        <v>1.7611108189683235E-2</v>
      </c>
      <c r="K589" s="32">
        <f t="shared" si="135"/>
        <v>56.782343804225228</v>
      </c>
      <c r="L589" s="8">
        <v>0</v>
      </c>
      <c r="M589" s="9">
        <v>1</v>
      </c>
      <c r="N589" s="8">
        <v>0</v>
      </c>
      <c r="O589" s="9">
        <v>0</v>
      </c>
      <c r="P589" s="9">
        <v>0</v>
      </c>
      <c r="Q589" s="9">
        <v>1</v>
      </c>
      <c r="R589" s="9">
        <v>0</v>
      </c>
      <c r="S589" s="8">
        <v>3169</v>
      </c>
      <c r="T589" s="9">
        <v>6</v>
      </c>
      <c r="U589" s="9">
        <f t="shared" si="136"/>
        <v>3162</v>
      </c>
      <c r="V589" s="9">
        <f t="shared" si="137"/>
        <v>50</v>
      </c>
      <c r="W589" s="7">
        <f t="shared" si="128"/>
        <v>9.4307999999999996</v>
      </c>
      <c r="X589" s="7">
        <f>BM589-W589-6</f>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29"/>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30"/>
        <v>3.7142857142857149</v>
      </c>
      <c r="G590" s="7">
        <f t="shared" si="131"/>
        <v>1.9000000000000001</v>
      </c>
      <c r="H590" s="15">
        <f t="shared" si="132"/>
        <v>3.3</v>
      </c>
      <c r="I590" s="11">
        <f t="shared" si="133"/>
        <v>8.3308518375353649E-2</v>
      </c>
      <c r="J590" s="32">
        <f t="shared" si="134"/>
        <v>2.2429216485672133E-2</v>
      </c>
      <c r="K590" s="32">
        <f t="shared" si="135"/>
        <v>44.584704982396673</v>
      </c>
      <c r="L590" s="8">
        <v>0</v>
      </c>
      <c r="M590" s="9">
        <v>1</v>
      </c>
      <c r="N590" s="8">
        <v>0</v>
      </c>
      <c r="O590" s="9">
        <v>0</v>
      </c>
      <c r="P590" s="9">
        <v>0</v>
      </c>
      <c r="Q590" s="9">
        <v>1</v>
      </c>
      <c r="R590" s="9">
        <v>0</v>
      </c>
      <c r="S590" s="8">
        <v>1981</v>
      </c>
      <c r="T590" s="9">
        <v>6</v>
      </c>
      <c r="U590" s="9">
        <f t="shared" si="136"/>
        <v>1974</v>
      </c>
      <c r="V590" s="9">
        <f t="shared" si="137"/>
        <v>50</v>
      </c>
      <c r="W590" s="7">
        <f t="shared" si="128"/>
        <v>9.4307999999999996</v>
      </c>
      <c r="X590" s="7">
        <f>BM590-W590-6</f>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29"/>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30"/>
        <v>5.9230769230769234</v>
      </c>
      <c r="G591" s="7">
        <f t="shared" si="131"/>
        <v>6.4</v>
      </c>
      <c r="H591" s="15">
        <f t="shared" si="132"/>
        <v>9</v>
      </c>
      <c r="I591" s="11">
        <f t="shared" si="133"/>
        <v>0.10475395483515031</v>
      </c>
      <c r="J591" s="32">
        <f t="shared" si="134"/>
        <v>1.7685732634505895E-2</v>
      </c>
      <c r="K591" s="32">
        <f t="shared" si="135"/>
        <v>56.542752322792765</v>
      </c>
      <c r="L591" s="8">
        <v>0</v>
      </c>
      <c r="M591" s="9">
        <v>1</v>
      </c>
      <c r="N591" s="8">
        <v>0</v>
      </c>
      <c r="O591" s="9">
        <v>0</v>
      </c>
      <c r="P591" s="9">
        <v>0</v>
      </c>
      <c r="Q591" s="9">
        <v>1</v>
      </c>
      <c r="R591" s="9">
        <v>0</v>
      </c>
      <c r="S591" s="8">
        <v>3169</v>
      </c>
      <c r="T591" s="9">
        <v>6</v>
      </c>
      <c r="U591" s="9">
        <f t="shared" si="136"/>
        <v>3162</v>
      </c>
      <c r="V591" s="9">
        <f t="shared" si="137"/>
        <v>50</v>
      </c>
      <c r="W591" s="7">
        <f t="shared" si="128"/>
        <v>9.4307999999999996</v>
      </c>
      <c r="X591" s="7">
        <f>BM591-W591-6</f>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29"/>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30"/>
        <v>6.333333333333333</v>
      </c>
      <c r="G592" s="7">
        <f t="shared" si="131"/>
        <v>4.8</v>
      </c>
      <c r="H592" s="15">
        <f t="shared" si="132"/>
        <v>6.6000000000000005</v>
      </c>
      <c r="I592" s="11">
        <f t="shared" si="133"/>
        <v>0.14112067126126332</v>
      </c>
      <c r="J592" s="32">
        <f t="shared" si="134"/>
        <v>2.2282211251778417E-2</v>
      </c>
      <c r="K592" s="32">
        <f t="shared" si="135"/>
        <v>44.878849262331926</v>
      </c>
      <c r="L592" s="8">
        <v>0</v>
      </c>
      <c r="M592" s="9">
        <v>1</v>
      </c>
      <c r="N592" s="8">
        <v>0</v>
      </c>
      <c r="O592" s="9">
        <v>0</v>
      </c>
      <c r="P592" s="9">
        <v>0</v>
      </c>
      <c r="Q592" s="9">
        <v>1</v>
      </c>
      <c r="R592" s="9">
        <v>0</v>
      </c>
      <c r="S592" s="8">
        <v>1981</v>
      </c>
      <c r="T592" s="9">
        <v>6</v>
      </c>
      <c r="U592" s="9">
        <f t="shared" si="136"/>
        <v>1974</v>
      </c>
      <c r="V592" s="9">
        <f t="shared" si="137"/>
        <v>50</v>
      </c>
      <c r="W592" s="7">
        <f t="shared" si="128"/>
        <v>9.4307999999999996</v>
      </c>
      <c r="X592" s="7">
        <f>BM592-W592-6</f>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29"/>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30"/>
        <v>32</v>
      </c>
      <c r="G593" s="7">
        <f t="shared" si="131"/>
        <v>6.2</v>
      </c>
      <c r="H593" s="15">
        <f t="shared" si="132"/>
        <v>6.6000000000000005</v>
      </c>
      <c r="I593" s="11">
        <f t="shared" si="133"/>
        <v>0.25757916462010488</v>
      </c>
      <c r="J593" s="32">
        <f t="shared" si="134"/>
        <v>8.0493488943782776E-3</v>
      </c>
      <c r="K593" s="32">
        <f t="shared" si="135"/>
        <v>124.23365083583433</v>
      </c>
      <c r="L593" s="8">
        <v>0</v>
      </c>
      <c r="M593" s="9">
        <v>1</v>
      </c>
      <c r="N593" s="8">
        <v>0</v>
      </c>
      <c r="O593" s="9">
        <v>0</v>
      </c>
      <c r="P593" s="9">
        <v>0</v>
      </c>
      <c r="Q593" s="9">
        <v>1</v>
      </c>
      <c r="R593" s="9">
        <v>0</v>
      </c>
      <c r="S593" s="8">
        <v>14424</v>
      </c>
      <c r="T593" s="9">
        <v>13</v>
      </c>
      <c r="U593" s="9">
        <f t="shared" si="136"/>
        <v>14410</v>
      </c>
      <c r="V593" s="9">
        <f t="shared" si="137"/>
        <v>50</v>
      </c>
      <c r="W593" s="7">
        <f t="shared" si="128"/>
        <v>9.4307999999999996</v>
      </c>
      <c r="X593" s="7">
        <f>BM593-W593-6</f>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29"/>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30"/>
        <v>17.083333333333336</v>
      </c>
      <c r="G594" s="7">
        <f t="shared" si="131"/>
        <v>19.3</v>
      </c>
      <c r="H594" s="15">
        <f t="shared" si="132"/>
        <v>21.7</v>
      </c>
      <c r="I594" s="11">
        <f t="shared" si="133"/>
        <v>0.14089213975768597</v>
      </c>
      <c r="J594" s="32">
        <f t="shared" si="134"/>
        <v>8.2473447663035677E-3</v>
      </c>
      <c r="K594" s="32">
        <f t="shared" si="135"/>
        <v>121.25114546996156</v>
      </c>
      <c r="L594" s="8">
        <v>0</v>
      </c>
      <c r="M594" s="9">
        <v>1</v>
      </c>
      <c r="N594" s="8">
        <v>0</v>
      </c>
      <c r="O594" s="9">
        <v>0</v>
      </c>
      <c r="P594" s="9">
        <v>0</v>
      </c>
      <c r="Q594" s="9">
        <v>1</v>
      </c>
      <c r="R594" s="9">
        <v>0</v>
      </c>
      <c r="S594" s="8">
        <v>14424</v>
      </c>
      <c r="T594" s="9">
        <v>13</v>
      </c>
      <c r="U594" s="9">
        <f t="shared" si="136"/>
        <v>14410</v>
      </c>
      <c r="V594" s="9">
        <f t="shared" si="137"/>
        <v>50</v>
      </c>
      <c r="W594" s="7">
        <f t="shared" si="128"/>
        <v>9.4307999999999996</v>
      </c>
      <c r="X594" s="7">
        <f>BM594-W594-6</f>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29"/>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30"/>
        <v>13.571428571428573</v>
      </c>
      <c r="G595" s="7">
        <f t="shared" si="131"/>
        <v>8.8000000000000007</v>
      </c>
      <c r="H595" s="15">
        <f t="shared" si="132"/>
        <v>10.199999999999999</v>
      </c>
      <c r="I595" s="11">
        <f t="shared" si="133"/>
        <v>0.10093927473308457</v>
      </c>
      <c r="J595" s="32">
        <f t="shared" si="134"/>
        <v>7.4376307698062307E-3</v>
      </c>
      <c r="K595" s="32">
        <f t="shared" si="135"/>
        <v>134.45141752123473</v>
      </c>
      <c r="L595" s="8">
        <v>0</v>
      </c>
      <c r="M595" s="9">
        <v>1</v>
      </c>
      <c r="N595" s="8">
        <v>0</v>
      </c>
      <c r="O595" s="9">
        <v>0</v>
      </c>
      <c r="P595" s="9">
        <v>0</v>
      </c>
      <c r="Q595" s="9">
        <v>1</v>
      </c>
      <c r="R595" s="9">
        <v>0</v>
      </c>
      <c r="S595" s="8">
        <v>17907</v>
      </c>
      <c r="T595" s="9">
        <v>13</v>
      </c>
      <c r="U595" s="9">
        <f t="shared" si="136"/>
        <v>17893</v>
      </c>
      <c r="V595" s="9">
        <f t="shared" si="137"/>
        <v>50</v>
      </c>
      <c r="W595" s="7">
        <f t="shared" si="128"/>
        <v>9.4307999999999996</v>
      </c>
      <c r="X595" s="7">
        <f>BM595-W595-6</f>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29"/>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30"/>
        <v>32</v>
      </c>
      <c r="G596" s="7">
        <f t="shared" si="131"/>
        <v>6.2</v>
      </c>
      <c r="H596" s="15">
        <f t="shared" si="132"/>
        <v>6.6000000000000005</v>
      </c>
      <c r="I596" s="11">
        <f t="shared" si="133"/>
        <v>0.33193163431017081</v>
      </c>
      <c r="J596" s="32">
        <f t="shared" si="134"/>
        <v>1.0372863572192838E-2</v>
      </c>
      <c r="K596" s="32">
        <f t="shared" si="135"/>
        <v>96.405394039960228</v>
      </c>
      <c r="L596" s="8">
        <v>0</v>
      </c>
      <c r="M596" s="9">
        <v>1</v>
      </c>
      <c r="N596" s="8">
        <v>0</v>
      </c>
      <c r="O596" s="9">
        <v>0</v>
      </c>
      <c r="P596" s="9">
        <v>0</v>
      </c>
      <c r="Q596" s="9">
        <v>1</v>
      </c>
      <c r="R596" s="9">
        <v>0</v>
      </c>
      <c r="S596" s="8">
        <v>8284</v>
      </c>
      <c r="T596" s="9">
        <v>13</v>
      </c>
      <c r="U596" s="9">
        <f t="shared" si="136"/>
        <v>8270</v>
      </c>
      <c r="V596" s="9">
        <f t="shared" si="137"/>
        <v>50</v>
      </c>
      <c r="W596" s="7">
        <f t="shared" si="128"/>
        <v>9.4307999999999996</v>
      </c>
      <c r="X596" s="7">
        <f>BM596-W596-6</f>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29"/>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30"/>
        <v>14.928571428571429</v>
      </c>
      <c r="G597" s="7">
        <f t="shared" si="131"/>
        <v>19.5</v>
      </c>
      <c r="H597" s="15">
        <f t="shared" si="132"/>
        <v>22.299999999999997</v>
      </c>
      <c r="I597" s="11">
        <f t="shared" si="133"/>
        <v>0.1619911208929482</v>
      </c>
      <c r="J597" s="32">
        <f t="shared" si="134"/>
        <v>1.0851079868427153E-2</v>
      </c>
      <c r="K597" s="32">
        <f t="shared" si="135"/>
        <v>92.156726530937277</v>
      </c>
      <c r="L597" s="8">
        <v>0</v>
      </c>
      <c r="M597" s="9">
        <v>1</v>
      </c>
      <c r="N597" s="8">
        <v>0</v>
      </c>
      <c r="O597" s="9">
        <v>0</v>
      </c>
      <c r="P597" s="9">
        <v>0</v>
      </c>
      <c r="Q597" s="9">
        <v>1</v>
      </c>
      <c r="R597" s="9">
        <v>0</v>
      </c>
      <c r="S597" s="8">
        <v>8284</v>
      </c>
      <c r="T597" s="9">
        <v>13</v>
      </c>
      <c r="U597" s="9">
        <f t="shared" si="136"/>
        <v>8270</v>
      </c>
      <c r="V597" s="9">
        <f t="shared" si="137"/>
        <v>50</v>
      </c>
      <c r="W597" s="7">
        <f t="shared" si="128"/>
        <v>9.4307999999999996</v>
      </c>
      <c r="X597" s="7">
        <f>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29"/>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30"/>
        <v>15</v>
      </c>
      <c r="G598" s="7">
        <f t="shared" si="131"/>
        <v>7</v>
      </c>
      <c r="H598" s="15">
        <f t="shared" si="132"/>
        <v>8</v>
      </c>
      <c r="I598" s="11">
        <f t="shared" si="133"/>
        <v>0.25800784355766804</v>
      </c>
      <c r="J598" s="32">
        <f t="shared" si="134"/>
        <v>1.7200522903844537E-2</v>
      </c>
      <c r="K598" s="32">
        <f t="shared" si="135"/>
        <v>58.137767414994528</v>
      </c>
      <c r="L598" s="8">
        <v>0</v>
      </c>
      <c r="M598" s="9">
        <v>1</v>
      </c>
      <c r="N598" s="8">
        <v>0</v>
      </c>
      <c r="O598" s="9">
        <v>0</v>
      </c>
      <c r="P598" s="9">
        <v>0</v>
      </c>
      <c r="Q598" s="9">
        <v>1</v>
      </c>
      <c r="R598" s="9">
        <v>0</v>
      </c>
      <c r="S598" s="8">
        <v>3169</v>
      </c>
      <c r="T598" s="9">
        <v>13</v>
      </c>
      <c r="U598" s="9">
        <f t="shared" si="136"/>
        <v>3155</v>
      </c>
      <c r="V598" s="9">
        <f t="shared" si="137"/>
        <v>50</v>
      </c>
      <c r="W598" s="7">
        <f t="shared" si="128"/>
        <v>9.4307999999999996</v>
      </c>
      <c r="X598" s="7">
        <f>BM598-W598-6</f>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29"/>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30"/>
        <v>7.0000000000000009</v>
      </c>
      <c r="G599" s="7">
        <f t="shared" si="131"/>
        <v>17.400000000000002</v>
      </c>
      <c r="H599" s="15">
        <f t="shared" si="132"/>
        <v>23.2</v>
      </c>
      <c r="I599" s="11">
        <f t="shared" si="133"/>
        <v>0.12382109909351439</v>
      </c>
      <c r="J599" s="32">
        <f t="shared" si="134"/>
        <v>1.7688728441930625E-2</v>
      </c>
      <c r="K599" s="32">
        <f t="shared" si="135"/>
        <v>56.53317610041028</v>
      </c>
      <c r="L599" s="8">
        <v>0</v>
      </c>
      <c r="M599" s="9">
        <v>1</v>
      </c>
      <c r="N599" s="8">
        <v>0</v>
      </c>
      <c r="O599" s="9">
        <v>0</v>
      </c>
      <c r="P599" s="9">
        <v>0</v>
      </c>
      <c r="Q599" s="9">
        <v>1</v>
      </c>
      <c r="R599" s="9">
        <v>0</v>
      </c>
      <c r="S599" s="8">
        <v>3161</v>
      </c>
      <c r="T599" s="9">
        <v>13</v>
      </c>
      <c r="U599" s="9">
        <f t="shared" si="136"/>
        <v>3147</v>
      </c>
      <c r="V599" s="9">
        <f t="shared" si="137"/>
        <v>50</v>
      </c>
      <c r="W599" s="7">
        <f t="shared" si="128"/>
        <v>9.4307999999999996</v>
      </c>
      <c r="X599" s="7">
        <f>BM599-W599-6</f>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29"/>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30"/>
        <v>2.8000000000000003</v>
      </c>
      <c r="G600" s="7">
        <f t="shared" si="131"/>
        <v>5.4</v>
      </c>
      <c r="H600" s="15">
        <f t="shared" si="132"/>
        <v>11.4</v>
      </c>
      <c r="I600" s="11">
        <f t="shared" si="133"/>
        <v>5.6227166832005605E-2</v>
      </c>
      <c r="J600" s="32">
        <f t="shared" si="134"/>
        <v>2.008113101143057E-2</v>
      </c>
      <c r="K600" s="32">
        <f t="shared" si="135"/>
        <v>49.797991927385986</v>
      </c>
      <c r="L600" s="8">
        <v>0</v>
      </c>
      <c r="M600" s="9">
        <v>1</v>
      </c>
      <c r="N600" s="8">
        <v>0</v>
      </c>
      <c r="O600" s="9">
        <v>0</v>
      </c>
      <c r="P600" s="9">
        <v>0</v>
      </c>
      <c r="Q600" s="9">
        <v>1</v>
      </c>
      <c r="R600" s="9">
        <v>0</v>
      </c>
      <c r="S600" s="8">
        <v>2486</v>
      </c>
      <c r="T600" s="9">
        <v>13</v>
      </c>
      <c r="U600" s="9">
        <f t="shared" si="136"/>
        <v>2472</v>
      </c>
      <c r="V600" s="9">
        <f t="shared" si="137"/>
        <v>50</v>
      </c>
      <c r="W600" s="7">
        <f t="shared" si="128"/>
        <v>9.4307999999999996</v>
      </c>
      <c r="X600" s="7">
        <f>BM600-W600-6</f>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29"/>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30"/>
        <v>10.166666666666666</v>
      </c>
      <c r="G601" s="7">
        <f t="shared" si="131"/>
        <v>5.5</v>
      </c>
      <c r="H601" s="15">
        <f t="shared" si="132"/>
        <v>6.6999999999999993</v>
      </c>
      <c r="I601" s="11">
        <f t="shared" si="133"/>
        <v>0.17810617536526374</v>
      </c>
      <c r="J601" s="32">
        <f t="shared" si="134"/>
        <v>1.7518640199862007E-2</v>
      </c>
      <c r="K601" s="32">
        <f t="shared" si="135"/>
        <v>57.082055946778155</v>
      </c>
      <c r="L601" s="8">
        <v>0</v>
      </c>
      <c r="M601" s="9">
        <v>1</v>
      </c>
      <c r="N601" s="8">
        <v>0</v>
      </c>
      <c r="O601" s="9">
        <v>0</v>
      </c>
      <c r="P601" s="9">
        <v>0</v>
      </c>
      <c r="Q601" s="9">
        <v>1</v>
      </c>
      <c r="R601" s="9">
        <v>0</v>
      </c>
      <c r="S601" s="8">
        <v>3169</v>
      </c>
      <c r="T601" s="9">
        <v>13</v>
      </c>
      <c r="U601" s="9">
        <f t="shared" si="136"/>
        <v>3155</v>
      </c>
      <c r="V601" s="9">
        <f t="shared" si="137"/>
        <v>50</v>
      </c>
      <c r="W601" s="7">
        <f t="shared" si="128"/>
        <v>9.4307999999999996</v>
      </c>
      <c r="X601" s="7">
        <f>BM601-W601-6</f>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29"/>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30"/>
        <v>6.161290322580645</v>
      </c>
      <c r="G602" s="7">
        <f t="shared" si="131"/>
        <v>16</v>
      </c>
      <c r="H602" s="15">
        <f t="shared" si="132"/>
        <v>22.200000000000003</v>
      </c>
      <c r="I602" s="11">
        <f t="shared" si="133"/>
        <v>0.12750634932750621</v>
      </c>
      <c r="J602" s="32">
        <f t="shared" si="134"/>
        <v>2.0694747796610954E-2</v>
      </c>
      <c r="K602" s="32">
        <f t="shared" si="135"/>
        <v>48.321439324994508</v>
      </c>
      <c r="L602" s="8">
        <v>0</v>
      </c>
      <c r="M602" s="9">
        <v>1</v>
      </c>
      <c r="N602" s="8">
        <v>0</v>
      </c>
      <c r="O602" s="9">
        <v>0</v>
      </c>
      <c r="P602" s="9">
        <v>0</v>
      </c>
      <c r="Q602" s="9">
        <v>1</v>
      </c>
      <c r="R602" s="9">
        <v>0</v>
      </c>
      <c r="S602" s="8">
        <v>2311</v>
      </c>
      <c r="T602" s="9">
        <v>13</v>
      </c>
      <c r="U602" s="9">
        <f t="shared" si="136"/>
        <v>2297</v>
      </c>
      <c r="V602" s="9">
        <f t="shared" si="137"/>
        <v>50</v>
      </c>
      <c r="W602" s="7">
        <f t="shared" si="128"/>
        <v>9.4307999999999996</v>
      </c>
      <c r="X602" s="7">
        <f>BM602-W602-6</f>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29"/>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30"/>
        <v>2.4242424242424243</v>
      </c>
      <c r="G603" s="7">
        <f t="shared" si="131"/>
        <v>4.7</v>
      </c>
      <c r="H603" s="15">
        <f t="shared" si="132"/>
        <v>11.3</v>
      </c>
      <c r="I603" s="11">
        <f t="shared" si="133"/>
        <v>5.4703978219744508E-2</v>
      </c>
      <c r="J603" s="32">
        <f t="shared" si="134"/>
        <v>2.2565391015644611E-2</v>
      </c>
      <c r="K603" s="32">
        <f t="shared" si="135"/>
        <v>44.31565131340728</v>
      </c>
      <c r="L603" s="8">
        <v>0</v>
      </c>
      <c r="M603" s="9">
        <v>1</v>
      </c>
      <c r="N603" s="8">
        <v>0</v>
      </c>
      <c r="O603" s="9">
        <v>0</v>
      </c>
      <c r="P603" s="9">
        <v>0</v>
      </c>
      <c r="Q603" s="9">
        <v>1</v>
      </c>
      <c r="R603" s="9">
        <v>0</v>
      </c>
      <c r="S603" s="8">
        <v>1972</v>
      </c>
      <c r="T603" s="9">
        <v>13</v>
      </c>
      <c r="U603" s="9">
        <f t="shared" si="136"/>
        <v>1958</v>
      </c>
      <c r="V603" s="9">
        <f t="shared" si="137"/>
        <v>50</v>
      </c>
      <c r="W603" s="7">
        <f t="shared" si="128"/>
        <v>9.4307999999999996</v>
      </c>
      <c r="X603" s="7">
        <f>BM603-W603-6</f>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29"/>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30"/>
        <v>45.999999999999993</v>
      </c>
      <c r="G604" s="7">
        <f t="shared" si="131"/>
        <v>9</v>
      </c>
      <c r="H604" s="15">
        <f t="shared" si="132"/>
        <v>9.3999999999999986</v>
      </c>
      <c r="I604" s="11">
        <f t="shared" si="133"/>
        <v>0.39071541861692216</v>
      </c>
      <c r="J604" s="32">
        <f t="shared" si="134"/>
        <v>8.4938134481939605E-3</v>
      </c>
      <c r="K604" s="32">
        <f t="shared" si="135"/>
        <v>117.7327482054165</v>
      </c>
      <c r="L604" s="8">
        <v>0</v>
      </c>
      <c r="M604" s="9">
        <v>1</v>
      </c>
      <c r="N604" s="8">
        <v>0</v>
      </c>
      <c r="O604" s="9">
        <v>0</v>
      </c>
      <c r="P604" s="9">
        <v>0</v>
      </c>
      <c r="Q604" s="9">
        <v>1</v>
      </c>
      <c r="R604" s="9">
        <v>0</v>
      </c>
      <c r="S604" s="8">
        <v>11759</v>
      </c>
      <c r="T604" s="9">
        <v>13</v>
      </c>
      <c r="U604" s="9">
        <f t="shared" si="136"/>
        <v>11745</v>
      </c>
      <c r="V604" s="9">
        <f t="shared" si="137"/>
        <v>50</v>
      </c>
      <c r="W604" s="7">
        <f t="shared" si="128"/>
        <v>9.4307999999999996</v>
      </c>
      <c r="X604" s="7">
        <f>BM604-W604-6</f>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29"/>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30"/>
        <v>14.818181818181818</v>
      </c>
      <c r="G605" s="7">
        <f t="shared" si="131"/>
        <v>15.200000000000001</v>
      </c>
      <c r="H605" s="15">
        <f t="shared" si="132"/>
        <v>17.400000000000002</v>
      </c>
      <c r="I605" s="11">
        <f t="shared" si="133"/>
        <v>0.13547096277416754</v>
      </c>
      <c r="J605" s="32">
        <f t="shared" si="134"/>
        <v>9.1422122117536374E-3</v>
      </c>
      <c r="K605" s="32">
        <f t="shared" si="135"/>
        <v>109.38271578451824</v>
      </c>
      <c r="L605" s="8">
        <v>0</v>
      </c>
      <c r="M605" s="9">
        <v>1</v>
      </c>
      <c r="N605" s="8">
        <v>0</v>
      </c>
      <c r="O605" s="9">
        <v>0</v>
      </c>
      <c r="P605" s="9">
        <v>0</v>
      </c>
      <c r="Q605" s="9">
        <v>1</v>
      </c>
      <c r="R605" s="9">
        <v>0</v>
      </c>
      <c r="S605" s="8">
        <v>11759</v>
      </c>
      <c r="T605" s="9">
        <v>13</v>
      </c>
      <c r="U605" s="9">
        <f t="shared" si="136"/>
        <v>11745</v>
      </c>
      <c r="V605" s="9">
        <f t="shared" si="137"/>
        <v>50</v>
      </c>
      <c r="W605" s="7">
        <f t="shared" si="128"/>
        <v>9.4307999999999996</v>
      </c>
      <c r="X605" s="7">
        <f>BM605-W605-6</f>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29"/>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30"/>
        <v>15.749999999999998</v>
      </c>
      <c r="G606" s="7">
        <f t="shared" si="131"/>
        <v>11.799999999999999</v>
      </c>
      <c r="H606" s="15">
        <f t="shared" si="132"/>
        <v>13.4</v>
      </c>
      <c r="I606" s="11">
        <f t="shared" si="133"/>
        <v>0.11981062609680501</v>
      </c>
      <c r="J606" s="32">
        <f t="shared" si="134"/>
        <v>7.607023879162224E-3</v>
      </c>
      <c r="K606" s="32">
        <f t="shared" si="135"/>
        <v>131.45745509479482</v>
      </c>
      <c r="L606" s="8">
        <v>0</v>
      </c>
      <c r="M606" s="9">
        <v>1</v>
      </c>
      <c r="N606" s="8">
        <v>0</v>
      </c>
      <c r="O606" s="9">
        <v>0</v>
      </c>
      <c r="P606" s="9">
        <v>0</v>
      </c>
      <c r="Q606" s="9">
        <v>1</v>
      </c>
      <c r="R606" s="9">
        <v>0</v>
      </c>
      <c r="S606" s="8">
        <v>17047</v>
      </c>
      <c r="T606" s="9">
        <v>13</v>
      </c>
      <c r="U606" s="9">
        <f t="shared" si="136"/>
        <v>17033</v>
      </c>
      <c r="V606" s="9">
        <f t="shared" si="137"/>
        <v>50</v>
      </c>
      <c r="W606" s="7">
        <f t="shared" si="128"/>
        <v>9.4307999999999996</v>
      </c>
      <c r="X606" s="7">
        <f>BM606-W606-6</f>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29"/>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30"/>
        <v>51.5</v>
      </c>
      <c r="G607" s="7">
        <f t="shared" si="131"/>
        <v>10.100000000000001</v>
      </c>
      <c r="H607" s="15">
        <f t="shared" si="132"/>
        <v>10.5</v>
      </c>
      <c r="I607" s="11">
        <f t="shared" si="133"/>
        <v>0.47764592668287958</v>
      </c>
      <c r="J607" s="32">
        <f t="shared" si="134"/>
        <v>9.2746781880170773E-3</v>
      </c>
      <c r="K607" s="32">
        <f t="shared" si="135"/>
        <v>107.82045260524555</v>
      </c>
      <c r="L607" s="8">
        <v>0</v>
      </c>
      <c r="M607" s="9">
        <v>1</v>
      </c>
      <c r="N607" s="8">
        <v>0</v>
      </c>
      <c r="O607" s="9">
        <v>0</v>
      </c>
      <c r="P607" s="9">
        <v>0</v>
      </c>
      <c r="Q607" s="9">
        <v>1</v>
      </c>
      <c r="R607" s="9">
        <v>0</v>
      </c>
      <c r="S607" s="8">
        <v>8987</v>
      </c>
      <c r="T607" s="9">
        <v>13</v>
      </c>
      <c r="U607" s="9">
        <f t="shared" si="136"/>
        <v>8973</v>
      </c>
      <c r="V607" s="9">
        <f t="shared" si="137"/>
        <v>50</v>
      </c>
      <c r="W607" s="7">
        <f t="shared" si="128"/>
        <v>9.4307999999999996</v>
      </c>
      <c r="X607" s="7">
        <f>BM607-W607-6</f>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29"/>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38">D608/E608</f>
        <v>15.272727272727272</v>
      </c>
      <c r="G608" s="7">
        <f t="shared" si="131"/>
        <v>15.700000000000001</v>
      </c>
      <c r="H608" s="15">
        <f t="shared" si="132"/>
        <v>17.900000000000002</v>
      </c>
      <c r="I608" s="11">
        <f t="shared" si="133"/>
        <v>0.15917507687208587</v>
      </c>
      <c r="J608" s="32">
        <f t="shared" si="134"/>
        <v>1.0422177652338957E-2</v>
      </c>
      <c r="K608" s="32">
        <f t="shared" si="135"/>
        <v>95.949237612120243</v>
      </c>
      <c r="L608" s="8">
        <v>0</v>
      </c>
      <c r="M608" s="9">
        <v>1</v>
      </c>
      <c r="N608" s="8">
        <v>0</v>
      </c>
      <c r="O608" s="9">
        <v>0</v>
      </c>
      <c r="P608" s="9">
        <v>0</v>
      </c>
      <c r="Q608" s="9">
        <v>1</v>
      </c>
      <c r="R608" s="9">
        <v>0</v>
      </c>
      <c r="S608" s="8">
        <v>8987</v>
      </c>
      <c r="T608" s="9">
        <v>13</v>
      </c>
      <c r="U608" s="9">
        <f t="shared" si="136"/>
        <v>8973</v>
      </c>
      <c r="V608" s="9">
        <f t="shared" si="137"/>
        <v>50</v>
      </c>
      <c r="W608" s="7">
        <f t="shared" si="128"/>
        <v>9.4307999999999996</v>
      </c>
      <c r="X608" s="7">
        <f>BM608-W608-6</f>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29"/>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38"/>
        <v>20</v>
      </c>
      <c r="G609" s="7">
        <f t="shared" si="131"/>
        <v>11.4</v>
      </c>
      <c r="H609" s="15">
        <f t="shared" si="132"/>
        <v>12.6</v>
      </c>
      <c r="I609" s="11">
        <f t="shared" si="133"/>
        <v>0.38454428462686413</v>
      </c>
      <c r="J609" s="32">
        <f t="shared" si="134"/>
        <v>1.9227214231343204E-2</v>
      </c>
      <c r="K609" s="32">
        <f t="shared" si="135"/>
        <v>52.009614495783381</v>
      </c>
      <c r="L609" s="8">
        <v>0</v>
      </c>
      <c r="M609" s="9">
        <v>1</v>
      </c>
      <c r="N609" s="8">
        <v>0</v>
      </c>
      <c r="O609" s="9">
        <v>0</v>
      </c>
      <c r="P609" s="9">
        <v>0</v>
      </c>
      <c r="Q609" s="9">
        <v>1</v>
      </c>
      <c r="R609" s="9">
        <v>0</v>
      </c>
      <c r="S609" s="8">
        <v>2319</v>
      </c>
      <c r="T609" s="9">
        <v>13</v>
      </c>
      <c r="U609" s="9">
        <f t="shared" si="136"/>
        <v>2305</v>
      </c>
      <c r="V609" s="9">
        <f t="shared" si="137"/>
        <v>50</v>
      </c>
      <c r="W609" s="7">
        <f t="shared" si="128"/>
        <v>9.4307999999999996</v>
      </c>
      <c r="X609" s="7">
        <f>BM609-W609-6</f>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29"/>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38"/>
        <v>8.0333333333333332</v>
      </c>
      <c r="G610" s="7">
        <f t="shared" si="131"/>
        <v>21.1</v>
      </c>
      <c r="H610" s="15">
        <f t="shared" si="132"/>
        <v>27.1</v>
      </c>
      <c r="I610" s="11">
        <f t="shared" si="133"/>
        <v>0.15218210253381906</v>
      </c>
      <c r="J610" s="32">
        <f t="shared" si="134"/>
        <v>1.8943830190931835E-2</v>
      </c>
      <c r="K610" s="32">
        <f t="shared" si="135"/>
        <v>52.787635336738134</v>
      </c>
      <c r="L610" s="8">
        <v>0</v>
      </c>
      <c r="M610" s="9">
        <v>1</v>
      </c>
      <c r="N610" s="8">
        <v>0</v>
      </c>
      <c r="O610" s="9">
        <v>0</v>
      </c>
      <c r="P610" s="9">
        <v>0</v>
      </c>
      <c r="Q610" s="9">
        <v>1</v>
      </c>
      <c r="R610" s="9">
        <v>0</v>
      </c>
      <c r="S610" s="8">
        <v>2736</v>
      </c>
      <c r="T610" s="9">
        <v>13</v>
      </c>
      <c r="U610" s="9">
        <f t="shared" si="136"/>
        <v>2722</v>
      </c>
      <c r="V610" s="9">
        <f t="shared" si="137"/>
        <v>50</v>
      </c>
      <c r="W610" s="7">
        <f t="shared" si="128"/>
        <v>9.4307999999999996</v>
      </c>
      <c r="X610" s="7">
        <f>BM610-W610-6</f>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29"/>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38"/>
        <v>8.76</v>
      </c>
      <c r="G611" s="7">
        <f t="shared" si="131"/>
        <v>19.399999999999999</v>
      </c>
      <c r="H611" s="15">
        <f t="shared" si="132"/>
        <v>24.4</v>
      </c>
      <c r="I611" s="11">
        <f t="shared" si="133"/>
        <v>0.18622549971585556</v>
      </c>
      <c r="J611" s="32">
        <f t="shared" si="134"/>
        <v>2.1258618689024608E-2</v>
      </c>
      <c r="K611" s="32">
        <f t="shared" si="135"/>
        <v>47.039744897267461</v>
      </c>
      <c r="L611" s="8">
        <v>0</v>
      </c>
      <c r="M611" s="9">
        <v>1</v>
      </c>
      <c r="N611" s="8">
        <v>0</v>
      </c>
      <c r="O611" s="9">
        <v>0</v>
      </c>
      <c r="P611" s="9">
        <v>0</v>
      </c>
      <c r="Q611" s="9">
        <v>1</v>
      </c>
      <c r="R611" s="9">
        <v>0</v>
      </c>
      <c r="S611" s="8">
        <v>2150</v>
      </c>
      <c r="T611" s="9">
        <v>13</v>
      </c>
      <c r="U611" s="9">
        <f t="shared" si="136"/>
        <v>2136</v>
      </c>
      <c r="V611" s="9">
        <f t="shared" si="137"/>
        <v>50</v>
      </c>
      <c r="W611" s="7">
        <f t="shared" si="128"/>
        <v>9.4307999999999996</v>
      </c>
      <c r="X611" s="7">
        <f>BM611-W611-6</f>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29"/>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38"/>
        <v>15.285714285714286</v>
      </c>
      <c r="G612" s="7">
        <f t="shared" si="131"/>
        <v>10</v>
      </c>
      <c r="H612" s="15">
        <f t="shared" si="132"/>
        <v>11.399999999999999</v>
      </c>
      <c r="I612" s="11">
        <f t="shared" si="133"/>
        <v>0.32584416439046376</v>
      </c>
      <c r="J612" s="32">
        <f t="shared" si="134"/>
        <v>2.1316907950777998E-2</v>
      </c>
      <c r="K612" s="32">
        <f t="shared" si="135"/>
        <v>46.911118737720273</v>
      </c>
      <c r="L612" s="8">
        <v>0</v>
      </c>
      <c r="M612" s="9">
        <v>1</v>
      </c>
      <c r="N612" s="8">
        <v>0</v>
      </c>
      <c r="O612" s="9">
        <v>0</v>
      </c>
      <c r="P612" s="9">
        <v>0</v>
      </c>
      <c r="Q612" s="9">
        <v>1</v>
      </c>
      <c r="R612" s="9">
        <v>0</v>
      </c>
      <c r="S612" s="8">
        <v>1981</v>
      </c>
      <c r="T612" s="9">
        <v>13</v>
      </c>
      <c r="U612" s="9">
        <f t="shared" si="136"/>
        <v>1967</v>
      </c>
      <c r="V612" s="9">
        <f t="shared" si="137"/>
        <v>50</v>
      </c>
      <c r="W612" s="7">
        <f t="shared" si="128"/>
        <v>9.4307999999999996</v>
      </c>
      <c r="X612" s="7">
        <f>BM612-W612-6</f>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29"/>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38"/>
        <v>5</v>
      </c>
      <c r="G613" s="7">
        <f t="shared" si="131"/>
        <v>17.2</v>
      </c>
      <c r="H613" s="15">
        <f t="shared" si="132"/>
        <v>25.8</v>
      </c>
      <c r="I613" s="11">
        <f t="shared" si="133"/>
        <v>0.11211213233271874</v>
      </c>
      <c r="J613" s="32">
        <f t="shared" si="134"/>
        <v>2.242242646654375E-2</v>
      </c>
      <c r="K613" s="32">
        <f t="shared" si="135"/>
        <v>44.598206241955516</v>
      </c>
      <c r="L613" s="8">
        <v>0</v>
      </c>
      <c r="M613" s="9">
        <v>1</v>
      </c>
      <c r="N613" s="8">
        <v>0</v>
      </c>
      <c r="O613" s="9">
        <v>0</v>
      </c>
      <c r="P613" s="9">
        <v>0</v>
      </c>
      <c r="Q613" s="9">
        <v>1</v>
      </c>
      <c r="R613" s="9">
        <v>0</v>
      </c>
      <c r="S613" s="8">
        <v>1978</v>
      </c>
      <c r="T613" s="9">
        <v>13</v>
      </c>
      <c r="U613" s="9">
        <f t="shared" si="136"/>
        <v>1964</v>
      </c>
      <c r="V613" s="9">
        <f t="shared" si="137"/>
        <v>50</v>
      </c>
      <c r="W613" s="7">
        <f t="shared" si="128"/>
        <v>9.4307999999999996</v>
      </c>
      <c r="X613" s="7">
        <f>BM613-W613-6</f>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29"/>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38"/>
        <v>6.4687499999999991</v>
      </c>
      <c r="G614" s="140">
        <f t="shared" si="131"/>
        <v>17.5</v>
      </c>
      <c r="H614" s="141">
        <f t="shared" si="132"/>
        <v>23.9</v>
      </c>
      <c r="I614" s="142">
        <f t="shared" si="133"/>
        <v>0.15598245363248828</v>
      </c>
      <c r="J614" s="143">
        <f t="shared" si="134"/>
        <v>2.4113229547051335E-2</v>
      </c>
      <c r="K614" s="143">
        <f t="shared" si="135"/>
        <v>41.471010676887289</v>
      </c>
      <c r="L614" s="144">
        <v>0</v>
      </c>
      <c r="M614" s="145">
        <v>1</v>
      </c>
      <c r="N614" s="144">
        <v>0</v>
      </c>
      <c r="O614" s="145">
        <v>0</v>
      </c>
      <c r="P614" s="145">
        <v>0</v>
      </c>
      <c r="Q614" s="145">
        <v>1</v>
      </c>
      <c r="R614" s="145">
        <v>0</v>
      </c>
      <c r="S614" s="144">
        <v>1692</v>
      </c>
      <c r="T614" s="145">
        <v>13</v>
      </c>
      <c r="U614" s="145">
        <f t="shared" si="136"/>
        <v>1678</v>
      </c>
      <c r="V614" s="145">
        <f t="shared" si="137"/>
        <v>50</v>
      </c>
      <c r="W614" s="140">
        <f t="shared" si="128"/>
        <v>9.4307999999999996</v>
      </c>
      <c r="X614" s="140">
        <f>BM614-W614-6</f>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29"/>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38"/>
        <v>70</v>
      </c>
      <c r="G615" s="7">
        <f t="shared" si="131"/>
        <v>5.52</v>
      </c>
      <c r="H615" s="15">
        <f t="shared" si="132"/>
        <v>5.68</v>
      </c>
      <c r="I615" s="11">
        <f t="shared" si="133"/>
        <v>0.45067594598575533</v>
      </c>
      <c r="J615" s="32">
        <f t="shared" si="134"/>
        <v>6.4382277997965046E-3</v>
      </c>
      <c r="K615" s="32">
        <f t="shared" si="135"/>
        <v>155.32224567009067</v>
      </c>
      <c r="L615" s="8">
        <v>0</v>
      </c>
      <c r="M615" s="9">
        <v>1</v>
      </c>
      <c r="N615" s="8">
        <v>0</v>
      </c>
      <c r="O615" s="9">
        <v>0</v>
      </c>
      <c r="P615" s="9">
        <v>1</v>
      </c>
      <c r="Q615" s="9">
        <v>0</v>
      </c>
      <c r="R615" s="9">
        <v>0</v>
      </c>
      <c r="S615" s="8">
        <v>19234</v>
      </c>
      <c r="T615" s="9">
        <v>8</v>
      </c>
      <c r="U615" s="9">
        <f t="shared" si="136"/>
        <v>19225</v>
      </c>
      <c r="V615" s="9">
        <f t="shared" si="137"/>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39">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38"/>
        <v>37.777777777777779</v>
      </c>
      <c r="G616" s="7">
        <f t="shared" si="131"/>
        <v>6.62</v>
      </c>
      <c r="H616" s="15">
        <f t="shared" si="132"/>
        <v>6.9799999999999995</v>
      </c>
      <c r="I616" s="11">
        <f t="shared" si="133"/>
        <v>0.26685477272919289</v>
      </c>
      <c r="J616" s="32">
        <f t="shared" si="134"/>
        <v>7.0638028075374589E-3</v>
      </c>
      <c r="K616" s="32">
        <f t="shared" si="135"/>
        <v>141.5668057626051</v>
      </c>
      <c r="L616" s="8">
        <v>0</v>
      </c>
      <c r="M616" s="9">
        <v>1</v>
      </c>
      <c r="N616" s="8">
        <v>0</v>
      </c>
      <c r="O616" s="9">
        <v>0</v>
      </c>
      <c r="P616" s="9">
        <v>1</v>
      </c>
      <c r="Q616" s="9">
        <v>0</v>
      </c>
      <c r="R616" s="9">
        <v>0</v>
      </c>
      <c r="S616" s="8">
        <v>18623</v>
      </c>
      <c r="T616" s="9">
        <v>8</v>
      </c>
      <c r="U616" s="9">
        <f t="shared" si="136"/>
        <v>18614</v>
      </c>
      <c r="V616" s="9">
        <f t="shared" si="137"/>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39"/>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6+W616+X616</f>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38"/>
        <v>10.088888888888889</v>
      </c>
      <c r="G617" s="7">
        <f t="shared" si="131"/>
        <v>4.09</v>
      </c>
      <c r="H617" s="15">
        <f t="shared" si="132"/>
        <v>4.99</v>
      </c>
      <c r="I617" s="11">
        <f t="shared" si="133"/>
        <v>0.31287540391824742</v>
      </c>
      <c r="J617" s="32">
        <f t="shared" si="134"/>
        <v>3.101187924299809E-2</v>
      </c>
      <c r="K617" s="32">
        <f t="shared" si="135"/>
        <v>32.245707916129639</v>
      </c>
      <c r="L617" s="8">
        <v>0</v>
      </c>
      <c r="M617" s="9">
        <v>1</v>
      </c>
      <c r="N617" s="8">
        <v>0</v>
      </c>
      <c r="O617" s="9">
        <v>0</v>
      </c>
      <c r="P617" s="9">
        <v>1</v>
      </c>
      <c r="Q617" s="9">
        <v>0</v>
      </c>
      <c r="R617" s="9">
        <v>0</v>
      </c>
      <c r="S617" s="8">
        <v>947</v>
      </c>
      <c r="T617" s="9">
        <v>8</v>
      </c>
      <c r="U617" s="9">
        <f t="shared" si="136"/>
        <v>938</v>
      </c>
      <c r="V617" s="9">
        <f t="shared" si="137"/>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39"/>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6+W617+X617</f>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38"/>
        <v>6.5877192982456148</v>
      </c>
      <c r="G618" s="7">
        <f t="shared" si="131"/>
        <v>6.37</v>
      </c>
      <c r="H618" s="15">
        <f t="shared" si="132"/>
        <v>8.65</v>
      </c>
      <c r="I618" s="11">
        <f t="shared" si="133"/>
        <v>0.21346458722465919</v>
      </c>
      <c r="J618" s="32">
        <f t="shared" si="134"/>
        <v>3.2403412707871032E-2</v>
      </c>
      <c r="K618" s="32">
        <f t="shared" si="135"/>
        <v>30.860946932206698</v>
      </c>
      <c r="L618" s="8">
        <v>0</v>
      </c>
      <c r="M618" s="9">
        <v>1</v>
      </c>
      <c r="N618" s="8">
        <v>0</v>
      </c>
      <c r="O618" s="9">
        <v>0</v>
      </c>
      <c r="P618" s="9">
        <v>1</v>
      </c>
      <c r="Q618" s="9">
        <v>0</v>
      </c>
      <c r="R618" s="9">
        <v>0</v>
      </c>
      <c r="S618" s="8">
        <v>918</v>
      </c>
      <c r="T618" s="9">
        <v>8</v>
      </c>
      <c r="U618" s="9">
        <f t="shared" si="136"/>
        <v>909</v>
      </c>
      <c r="V618" s="9">
        <f t="shared" si="137"/>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39"/>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6+W618+X618</f>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38"/>
        <v>0.8472222222222221</v>
      </c>
      <c r="G619" s="7">
        <f t="shared" si="131"/>
        <v>-0.55000000000000027</v>
      </c>
      <c r="H619" s="15">
        <f t="shared" si="132"/>
        <v>6.65</v>
      </c>
      <c r="I619" s="11">
        <f t="shared" si="133"/>
        <v>2.3582057357347679E-2</v>
      </c>
      <c r="J619" s="32">
        <f t="shared" si="134"/>
        <v>2.7834559503754644E-2</v>
      </c>
      <c r="K619" s="32">
        <f t="shared" si="135"/>
        <v>35.926561002882352</v>
      </c>
      <c r="L619" s="8">
        <v>0</v>
      </c>
      <c r="M619" s="9">
        <v>1</v>
      </c>
      <c r="N619" s="8">
        <v>0</v>
      </c>
      <c r="O619" s="9">
        <v>0</v>
      </c>
      <c r="P619" s="9">
        <v>1</v>
      </c>
      <c r="Q619" s="9">
        <v>0</v>
      </c>
      <c r="R619" s="9">
        <v>0</v>
      </c>
      <c r="S619" s="8">
        <v>1299</v>
      </c>
      <c r="T619" s="9">
        <v>8</v>
      </c>
      <c r="U619" s="9">
        <f t="shared" si="136"/>
        <v>1290</v>
      </c>
      <c r="V619" s="9">
        <f t="shared" si="137"/>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39"/>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6+W619+X619</f>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38"/>
        <v>5.1363636363636367</v>
      </c>
      <c r="G620" s="7">
        <f t="shared" si="131"/>
        <v>4.5500000000000007</v>
      </c>
      <c r="H620" s="15">
        <f t="shared" si="132"/>
        <v>6.75</v>
      </c>
      <c r="I620" s="11">
        <f t="shared" si="133"/>
        <v>0.1445068320716868</v>
      </c>
      <c r="J620" s="32">
        <f t="shared" si="134"/>
        <v>2.8134073500682387E-2</v>
      </c>
      <c r="K620" s="32">
        <f t="shared" si="135"/>
        <v>35.544088557803235</v>
      </c>
      <c r="L620" s="8">
        <v>0</v>
      </c>
      <c r="M620" s="9">
        <v>1</v>
      </c>
      <c r="N620" s="8">
        <v>0</v>
      </c>
      <c r="O620" s="9">
        <v>0</v>
      </c>
      <c r="P620" s="9">
        <v>1</v>
      </c>
      <c r="Q620" s="9">
        <v>0</v>
      </c>
      <c r="R620" s="9">
        <v>0</v>
      </c>
      <c r="S620" s="8">
        <v>1246</v>
      </c>
      <c r="T620" s="9">
        <v>8</v>
      </c>
      <c r="U620" s="9">
        <f t="shared" si="136"/>
        <v>1237</v>
      </c>
      <c r="V620" s="9">
        <f t="shared" si="137"/>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39"/>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6+W620+X620</f>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38"/>
        <v>11.891891891891893</v>
      </c>
      <c r="G621" s="7">
        <f t="shared" si="131"/>
        <v>4.03</v>
      </c>
      <c r="H621" s="15">
        <f t="shared" si="132"/>
        <v>4.7700000000000005</v>
      </c>
      <c r="I621" s="11">
        <f t="shared" si="133"/>
        <v>0.30417954748127174</v>
      </c>
      <c r="J621" s="32">
        <f t="shared" si="134"/>
        <v>2.5578734674561485E-2</v>
      </c>
      <c r="K621" s="32">
        <f t="shared" si="135"/>
        <v>39.09497528798866</v>
      </c>
      <c r="L621" s="8">
        <v>0</v>
      </c>
      <c r="M621" s="9">
        <v>1</v>
      </c>
      <c r="N621" s="8">
        <v>0</v>
      </c>
      <c r="O621" s="9">
        <v>0</v>
      </c>
      <c r="P621" s="9">
        <v>1</v>
      </c>
      <c r="Q621" s="9">
        <v>0</v>
      </c>
      <c r="R621" s="9">
        <v>0</v>
      </c>
      <c r="S621" s="8">
        <v>1396</v>
      </c>
      <c r="T621" s="9">
        <v>8</v>
      </c>
      <c r="U621" s="9">
        <f t="shared" si="136"/>
        <v>1387</v>
      </c>
      <c r="V621" s="9">
        <f t="shared" si="137"/>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6+W621+X621</f>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38"/>
        <v>7.6972477064220186</v>
      </c>
      <c r="G622" s="7">
        <f t="shared" si="131"/>
        <v>7.3000000000000007</v>
      </c>
      <c r="H622" s="15">
        <f t="shared" si="132"/>
        <v>9.48</v>
      </c>
      <c r="I622" s="11">
        <f t="shared" si="133"/>
        <v>0.20547940779494051</v>
      </c>
      <c r="J622" s="32">
        <f t="shared" si="134"/>
        <v>2.6695179320200848E-2</v>
      </c>
      <c r="K622" s="32">
        <f t="shared" si="135"/>
        <v>37.459946906716496</v>
      </c>
      <c r="L622" s="8">
        <v>0</v>
      </c>
      <c r="M622" s="9">
        <v>1</v>
      </c>
      <c r="N622" s="8">
        <v>0</v>
      </c>
      <c r="O622" s="9">
        <v>0</v>
      </c>
      <c r="P622" s="9">
        <v>1</v>
      </c>
      <c r="Q622" s="9">
        <v>0</v>
      </c>
      <c r="R622" s="9">
        <v>0</v>
      </c>
      <c r="S622" s="8">
        <v>1353</v>
      </c>
      <c r="T622" s="9">
        <v>8</v>
      </c>
      <c r="U622" s="9">
        <f t="shared" si="136"/>
        <v>1344</v>
      </c>
      <c r="V622" s="9">
        <f t="shared" si="137"/>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6+W622+X622</f>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38"/>
        <v>6.615384615384615</v>
      </c>
      <c r="G623" s="7">
        <f t="shared" si="131"/>
        <v>2.19</v>
      </c>
      <c r="H623" s="15">
        <f t="shared" si="132"/>
        <v>2.97</v>
      </c>
      <c r="I623" s="11">
        <f t="shared" si="133"/>
        <v>0.21637359917513771</v>
      </c>
      <c r="J623" s="32">
        <f t="shared" si="134"/>
        <v>3.2707637084613848E-2</v>
      </c>
      <c r="K623" s="32">
        <f t="shared" si="135"/>
        <v>30.573899221549535</v>
      </c>
      <c r="L623" s="8">
        <v>0</v>
      </c>
      <c r="M623" s="9">
        <v>1</v>
      </c>
      <c r="N623" s="8">
        <v>0</v>
      </c>
      <c r="O623" s="9">
        <v>0</v>
      </c>
      <c r="P623" s="9">
        <v>1</v>
      </c>
      <c r="Q623" s="9">
        <v>0</v>
      </c>
      <c r="R623" s="9">
        <v>0</v>
      </c>
      <c r="S623" s="8">
        <v>900</v>
      </c>
      <c r="T623" s="9">
        <v>8</v>
      </c>
      <c r="U623" s="9">
        <f t="shared" si="136"/>
        <v>891</v>
      </c>
      <c r="V623" s="9">
        <f t="shared" si="137"/>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6+W623+X623</f>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38"/>
        <v>3.0388349514563107</v>
      </c>
      <c r="G624" s="140">
        <f t="shared" si="131"/>
        <v>2.0999999999999996</v>
      </c>
      <c r="H624" s="141">
        <f t="shared" si="132"/>
        <v>4.16</v>
      </c>
      <c r="I624" s="142">
        <f t="shared" si="133"/>
        <v>0.10366955995013886</v>
      </c>
      <c r="J624" s="143">
        <f t="shared" si="134"/>
        <v>3.4114903114582436E-2</v>
      </c>
      <c r="K624" s="143">
        <f t="shared" si="135"/>
        <v>29.312702329573654</v>
      </c>
      <c r="L624" s="144">
        <v>0</v>
      </c>
      <c r="M624" s="145">
        <v>1</v>
      </c>
      <c r="N624" s="144">
        <v>0</v>
      </c>
      <c r="O624" s="145">
        <v>0</v>
      </c>
      <c r="P624" s="145">
        <v>1</v>
      </c>
      <c r="Q624" s="145">
        <v>0</v>
      </c>
      <c r="R624" s="145">
        <v>0</v>
      </c>
      <c r="S624" s="144">
        <v>859</v>
      </c>
      <c r="T624" s="145">
        <v>8</v>
      </c>
      <c r="U624" s="145">
        <f t="shared" si="136"/>
        <v>850</v>
      </c>
      <c r="V624" s="145">
        <f t="shared" si="137"/>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6+W624+X624</f>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38"/>
        <v>28.666666666666668</v>
      </c>
      <c r="G625" s="7">
        <f t="shared" si="131"/>
        <v>8.2999999999999989</v>
      </c>
      <c r="H625" s="15">
        <f t="shared" si="132"/>
        <v>8.9</v>
      </c>
      <c r="I625" s="11">
        <f t="shared" si="133"/>
        <v>0.30072687606952542</v>
      </c>
      <c r="J625" s="32">
        <f t="shared" si="134"/>
        <v>1.0490472421029956E-2</v>
      </c>
      <c r="K625" s="32">
        <f t="shared" si="135"/>
        <v>95.324591673805656</v>
      </c>
      <c r="L625" s="8">
        <v>1</v>
      </c>
      <c r="M625" s="9">
        <v>0</v>
      </c>
      <c r="N625" s="8">
        <v>0</v>
      </c>
      <c r="O625" s="9">
        <v>0</v>
      </c>
      <c r="P625" s="9">
        <v>1</v>
      </c>
      <c r="Q625" s="9">
        <v>0</v>
      </c>
      <c r="R625" s="9">
        <v>0</v>
      </c>
      <c r="S625" s="8">
        <v>8270</v>
      </c>
      <c r="T625" s="9">
        <v>4</v>
      </c>
      <c r="U625" s="9">
        <f t="shared" si="136"/>
        <v>8265</v>
      </c>
      <c r="V625" s="9">
        <f t="shared" si="137"/>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40">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6+W625+X625</f>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38"/>
        <v>41.5</v>
      </c>
      <c r="G626" s="7">
        <f t="shared" si="131"/>
        <v>8.1000000000000014</v>
      </c>
      <c r="H626" s="15">
        <f t="shared" si="132"/>
        <v>8.5</v>
      </c>
      <c r="I626" s="11">
        <f t="shared" si="133"/>
        <v>0.41530640149835174</v>
      </c>
      <c r="J626" s="32">
        <f t="shared" si="134"/>
        <v>1.0007383168634981E-2</v>
      </c>
      <c r="K626" s="32">
        <f t="shared" si="135"/>
        <v>99.926222784612449</v>
      </c>
      <c r="L626" s="8">
        <v>1</v>
      </c>
      <c r="M626" s="9">
        <v>0</v>
      </c>
      <c r="N626" s="8">
        <v>0</v>
      </c>
      <c r="O626" s="9">
        <v>0</v>
      </c>
      <c r="P626" s="9">
        <v>1</v>
      </c>
      <c r="Q626" s="9">
        <v>0</v>
      </c>
      <c r="R626" s="9">
        <v>0</v>
      </c>
      <c r="S626" s="8">
        <v>8270</v>
      </c>
      <c r="T626" s="9">
        <v>6</v>
      </c>
      <c r="U626" s="9">
        <f t="shared" si="136"/>
        <v>8263</v>
      </c>
      <c r="V626" s="9">
        <f t="shared" si="137"/>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40"/>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6+W626+X626</f>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38"/>
        <v>32.999999999999993</v>
      </c>
      <c r="G627" s="7">
        <f t="shared" si="131"/>
        <v>6.3999999999999995</v>
      </c>
      <c r="H627" s="15">
        <f t="shared" si="132"/>
        <v>6.8</v>
      </c>
      <c r="I627" s="11">
        <f t="shared" si="133"/>
        <v>0.34124138094380424</v>
      </c>
      <c r="J627" s="32">
        <f t="shared" si="134"/>
        <v>1.034064790738801E-2</v>
      </c>
      <c r="K627" s="32">
        <f t="shared" si="135"/>
        <v>96.705739229892643</v>
      </c>
      <c r="L627" s="8">
        <v>1</v>
      </c>
      <c r="M627" s="9">
        <v>0</v>
      </c>
      <c r="N627" s="8">
        <v>0</v>
      </c>
      <c r="O627" s="9">
        <v>0</v>
      </c>
      <c r="P627" s="9">
        <v>1</v>
      </c>
      <c r="Q627" s="9">
        <v>0</v>
      </c>
      <c r="R627" s="9">
        <v>0</v>
      </c>
      <c r="S627" s="8">
        <v>8270</v>
      </c>
      <c r="T627" s="9">
        <v>6</v>
      </c>
      <c r="U627" s="9">
        <f t="shared" si="136"/>
        <v>8263</v>
      </c>
      <c r="V627" s="9">
        <f t="shared" si="137"/>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40"/>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6+W627+X627</f>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38"/>
        <v>22.666666666666668</v>
      </c>
      <c r="G628" s="7">
        <f t="shared" si="131"/>
        <v>6.5</v>
      </c>
      <c r="H628" s="15">
        <f t="shared" si="132"/>
        <v>7.1</v>
      </c>
      <c r="I628" s="11">
        <f t="shared" si="133"/>
        <v>0.24202966751607363</v>
      </c>
      <c r="J628" s="32">
        <f t="shared" si="134"/>
        <v>1.0677779449238542E-2</v>
      </c>
      <c r="K628" s="32">
        <f t="shared" si="135"/>
        <v>93.652430709393641</v>
      </c>
      <c r="L628" s="8">
        <v>1</v>
      </c>
      <c r="M628" s="9">
        <v>0</v>
      </c>
      <c r="N628" s="8">
        <v>0</v>
      </c>
      <c r="O628" s="9">
        <v>0</v>
      </c>
      <c r="P628" s="9">
        <v>1</v>
      </c>
      <c r="Q628" s="9">
        <v>0</v>
      </c>
      <c r="R628" s="9">
        <v>0</v>
      </c>
      <c r="S628" s="8">
        <v>8270</v>
      </c>
      <c r="T628" s="9">
        <v>12</v>
      </c>
      <c r="U628" s="9">
        <f t="shared" si="136"/>
        <v>8257</v>
      </c>
      <c r="V628" s="9">
        <f t="shared" si="137"/>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40"/>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6+W628+X628</f>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38"/>
        <v>22.666666666666668</v>
      </c>
      <c r="G629" s="7">
        <f t="shared" si="131"/>
        <v>6.5</v>
      </c>
      <c r="H629" s="15">
        <f t="shared" si="132"/>
        <v>7.1</v>
      </c>
      <c r="I629" s="11">
        <f t="shared" si="133"/>
        <v>0.24202966751607363</v>
      </c>
      <c r="J629" s="32">
        <f t="shared" si="134"/>
        <v>1.0677779449238542E-2</v>
      </c>
      <c r="K629" s="32">
        <f t="shared" si="135"/>
        <v>93.652430709393641</v>
      </c>
      <c r="L629" s="8">
        <v>1</v>
      </c>
      <c r="M629" s="9">
        <v>0</v>
      </c>
      <c r="N629" s="8">
        <v>0</v>
      </c>
      <c r="O629" s="9">
        <v>0</v>
      </c>
      <c r="P629" s="9">
        <v>1</v>
      </c>
      <c r="Q629" s="9">
        <v>0</v>
      </c>
      <c r="R629" s="9">
        <v>0</v>
      </c>
      <c r="S629" s="8">
        <v>8270</v>
      </c>
      <c r="T629" s="9">
        <v>12</v>
      </c>
      <c r="U629" s="9">
        <f t="shared" si="136"/>
        <v>8257</v>
      </c>
      <c r="V629" s="9">
        <f t="shared" si="137"/>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40"/>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6+W629+X629</f>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38"/>
        <v>15</v>
      </c>
      <c r="G630" s="7">
        <f t="shared" si="131"/>
        <v>5.6</v>
      </c>
      <c r="H630" s="15">
        <f t="shared" si="132"/>
        <v>6.4</v>
      </c>
      <c r="I630" s="11">
        <f t="shared" si="133"/>
        <v>0.16287038575505658</v>
      </c>
      <c r="J630" s="32">
        <f t="shared" si="134"/>
        <v>1.0858025717003773E-2</v>
      </c>
      <c r="K630" s="32">
        <f t="shared" si="135"/>
        <v>92.097774131626011</v>
      </c>
      <c r="L630" s="8">
        <v>1</v>
      </c>
      <c r="M630" s="9">
        <v>0</v>
      </c>
      <c r="N630" s="8">
        <v>0</v>
      </c>
      <c r="O630" s="9">
        <v>0</v>
      </c>
      <c r="P630" s="9">
        <v>1</v>
      </c>
      <c r="Q630" s="9">
        <v>0</v>
      </c>
      <c r="R630" s="9">
        <v>0</v>
      </c>
      <c r="S630" s="8">
        <v>8270</v>
      </c>
      <c r="T630" s="9">
        <v>12</v>
      </c>
      <c r="U630" s="9">
        <f t="shared" si="136"/>
        <v>8257</v>
      </c>
      <c r="V630" s="9">
        <f t="shared" si="137"/>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40"/>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6+W630+X630</f>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38"/>
        <v>15</v>
      </c>
      <c r="G631" s="7">
        <f t="shared" si="131"/>
        <v>5.6</v>
      </c>
      <c r="H631" s="15">
        <f t="shared" si="132"/>
        <v>6.4</v>
      </c>
      <c r="I631" s="11">
        <f t="shared" si="133"/>
        <v>0.16287038575505658</v>
      </c>
      <c r="J631" s="32">
        <f t="shared" si="134"/>
        <v>1.0858025717003773E-2</v>
      </c>
      <c r="K631" s="32">
        <f t="shared" si="135"/>
        <v>92.097774131626011</v>
      </c>
      <c r="L631" s="8">
        <v>1</v>
      </c>
      <c r="M631" s="9">
        <v>0</v>
      </c>
      <c r="N631" s="8">
        <v>0</v>
      </c>
      <c r="O631" s="9">
        <v>0</v>
      </c>
      <c r="P631" s="9">
        <v>1</v>
      </c>
      <c r="Q631" s="9">
        <v>0</v>
      </c>
      <c r="R631" s="9">
        <v>0</v>
      </c>
      <c r="S631" s="8">
        <v>8270</v>
      </c>
      <c r="T631" s="9">
        <v>12</v>
      </c>
      <c r="U631" s="9">
        <f t="shared" si="136"/>
        <v>8257</v>
      </c>
      <c r="V631" s="9">
        <f t="shared" si="137"/>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40"/>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6+W631+X631</f>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38"/>
        <v>18</v>
      </c>
      <c r="G632" s="7">
        <f t="shared" si="131"/>
        <v>6.8</v>
      </c>
      <c r="H632" s="15">
        <f t="shared" si="132"/>
        <v>7.6000000000000005</v>
      </c>
      <c r="I632" s="11">
        <f t="shared" si="133"/>
        <v>0.19431375937366141</v>
      </c>
      <c r="J632" s="32">
        <f t="shared" si="134"/>
        <v>1.0795208854092301E-2</v>
      </c>
      <c r="K632" s="32">
        <f t="shared" si="135"/>
        <v>92.633687176966021</v>
      </c>
      <c r="L632" s="8">
        <v>1</v>
      </c>
      <c r="M632" s="9">
        <v>0</v>
      </c>
      <c r="N632" s="8">
        <v>0</v>
      </c>
      <c r="O632" s="9">
        <v>0</v>
      </c>
      <c r="P632" s="9">
        <v>1</v>
      </c>
      <c r="Q632" s="9">
        <v>0</v>
      </c>
      <c r="R632" s="9">
        <v>0</v>
      </c>
      <c r="S632" s="8">
        <v>8270</v>
      </c>
      <c r="T632" s="9">
        <v>12</v>
      </c>
      <c r="U632" s="9">
        <f t="shared" si="136"/>
        <v>8257</v>
      </c>
      <c r="V632" s="9">
        <f t="shared" si="137"/>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40"/>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6+W632+X632</f>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38"/>
        <v>18</v>
      </c>
      <c r="G633" s="7">
        <f t="shared" si="131"/>
        <v>6.8</v>
      </c>
      <c r="H633" s="15">
        <f t="shared" si="132"/>
        <v>7.6000000000000005</v>
      </c>
      <c r="I633" s="11">
        <f t="shared" si="133"/>
        <v>0.19431375937366141</v>
      </c>
      <c r="J633" s="32">
        <f t="shared" si="134"/>
        <v>1.0795208854092301E-2</v>
      </c>
      <c r="K633" s="32">
        <f t="shared" si="135"/>
        <v>92.633687176966021</v>
      </c>
      <c r="L633" s="8">
        <v>1</v>
      </c>
      <c r="M633" s="9">
        <v>0</v>
      </c>
      <c r="N633" s="8">
        <v>0</v>
      </c>
      <c r="O633" s="9">
        <v>0</v>
      </c>
      <c r="P633" s="9">
        <v>1</v>
      </c>
      <c r="Q633" s="9">
        <v>0</v>
      </c>
      <c r="R633" s="9">
        <v>0</v>
      </c>
      <c r="S633" s="8">
        <v>8270</v>
      </c>
      <c r="T633" s="9">
        <v>12</v>
      </c>
      <c r="U633" s="9">
        <f t="shared" si="136"/>
        <v>8257</v>
      </c>
      <c r="V633" s="9">
        <f t="shared" si="137"/>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40"/>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6+W633+X633</f>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38"/>
        <v>14.8</v>
      </c>
      <c r="G634" s="7">
        <f t="shared" si="131"/>
        <v>6.9</v>
      </c>
      <c r="H634" s="15">
        <f t="shared" si="132"/>
        <v>7.9</v>
      </c>
      <c r="I634" s="11">
        <f t="shared" si="133"/>
        <v>0.16075526904413717</v>
      </c>
      <c r="J634" s="32">
        <f t="shared" si="134"/>
        <v>1.0861842502982241E-2</v>
      </c>
      <c r="K634" s="32">
        <f t="shared" si="135"/>
        <v>92.065411528977592</v>
      </c>
      <c r="L634" s="8">
        <v>1</v>
      </c>
      <c r="M634" s="9">
        <v>0</v>
      </c>
      <c r="N634" s="8">
        <v>0</v>
      </c>
      <c r="O634" s="9">
        <v>0</v>
      </c>
      <c r="P634" s="9">
        <v>1</v>
      </c>
      <c r="Q634" s="9">
        <v>0</v>
      </c>
      <c r="R634" s="9">
        <v>0</v>
      </c>
      <c r="S634" s="8">
        <v>8270</v>
      </c>
      <c r="T634" s="9">
        <v>12</v>
      </c>
      <c r="U634" s="9">
        <f t="shared" si="136"/>
        <v>8257</v>
      </c>
      <c r="V634" s="9">
        <f t="shared" si="137"/>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40"/>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6+W634+X634</f>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38"/>
        <v>14.6</v>
      </c>
      <c r="G635" s="7">
        <f t="shared" si="131"/>
        <v>6.8</v>
      </c>
      <c r="H635" s="15">
        <f t="shared" si="132"/>
        <v>7.8</v>
      </c>
      <c r="I635" s="11">
        <f t="shared" si="133"/>
        <v>0.15863793525842246</v>
      </c>
      <c r="J635" s="32">
        <f t="shared" si="134"/>
        <v>1.0865612004001537E-2</v>
      </c>
      <c r="K635" s="32">
        <f t="shared" si="135"/>
        <v>92.033472171813671</v>
      </c>
      <c r="L635" s="8">
        <v>1</v>
      </c>
      <c r="M635" s="9">
        <v>0</v>
      </c>
      <c r="N635" s="8">
        <v>0</v>
      </c>
      <c r="O635" s="9">
        <v>0</v>
      </c>
      <c r="P635" s="9">
        <v>1</v>
      </c>
      <c r="Q635" s="9">
        <v>0</v>
      </c>
      <c r="R635" s="9">
        <v>0</v>
      </c>
      <c r="S635" s="8">
        <v>8270</v>
      </c>
      <c r="T635" s="9">
        <v>12</v>
      </c>
      <c r="U635" s="9">
        <f t="shared" si="136"/>
        <v>8257</v>
      </c>
      <c r="V635" s="9">
        <f t="shared" si="137"/>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40"/>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6+W635+X635</f>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38"/>
        <v>9.4999999999999982</v>
      </c>
      <c r="G636" s="7">
        <f t="shared" si="131"/>
        <v>6.8</v>
      </c>
      <c r="H636" s="15">
        <f t="shared" si="132"/>
        <v>8.4</v>
      </c>
      <c r="I636" s="11">
        <f t="shared" si="133"/>
        <v>0.10398049842845901</v>
      </c>
      <c r="J636" s="32">
        <f t="shared" si="134"/>
        <v>1.0945315624048319E-2</v>
      </c>
      <c r="K636" s="32">
        <f t="shared" si="135"/>
        <v>91.363285842837328</v>
      </c>
      <c r="L636" s="8">
        <v>1</v>
      </c>
      <c r="M636" s="9">
        <v>0</v>
      </c>
      <c r="N636" s="8">
        <v>0</v>
      </c>
      <c r="O636" s="9">
        <v>0</v>
      </c>
      <c r="P636" s="9">
        <v>1</v>
      </c>
      <c r="Q636" s="9">
        <v>0</v>
      </c>
      <c r="R636" s="9">
        <v>0</v>
      </c>
      <c r="S636" s="8">
        <v>8270</v>
      </c>
      <c r="T636" s="9">
        <v>12</v>
      </c>
      <c r="U636" s="9">
        <f t="shared" si="136"/>
        <v>8257</v>
      </c>
      <c r="V636" s="9">
        <f t="shared" si="137"/>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40"/>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6+W636+X636</f>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38"/>
        <v>9.375</v>
      </c>
      <c r="G637" s="7">
        <f t="shared" si="131"/>
        <v>6.7</v>
      </c>
      <c r="H637" s="15">
        <f t="shared" si="132"/>
        <v>8.3000000000000007</v>
      </c>
      <c r="I637" s="11">
        <f t="shared" si="133"/>
        <v>0.10262683889087333</v>
      </c>
      <c r="J637" s="32">
        <f t="shared" si="134"/>
        <v>1.0946862815026489E-2</v>
      </c>
      <c r="K637" s="32">
        <f t="shared" si="135"/>
        <v>91.35037287827565</v>
      </c>
      <c r="L637" s="8">
        <v>1</v>
      </c>
      <c r="M637" s="9">
        <v>0</v>
      </c>
      <c r="N637" s="8">
        <v>0</v>
      </c>
      <c r="O637" s="9">
        <v>0</v>
      </c>
      <c r="P637" s="9">
        <v>1</v>
      </c>
      <c r="Q637" s="9">
        <v>0</v>
      </c>
      <c r="R637" s="9">
        <v>0</v>
      </c>
      <c r="S637" s="8">
        <v>8270</v>
      </c>
      <c r="T637" s="9">
        <v>12</v>
      </c>
      <c r="U637" s="9">
        <f t="shared" si="136"/>
        <v>8257</v>
      </c>
      <c r="V637" s="9">
        <f t="shared" si="137"/>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40"/>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6+W637+X637</f>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38"/>
        <v>21.666666666666668</v>
      </c>
      <c r="G638" s="7">
        <f t="shared" si="131"/>
        <v>6.2</v>
      </c>
      <c r="H638" s="15">
        <f t="shared" si="132"/>
        <v>6.8</v>
      </c>
      <c r="I638" s="11">
        <f t="shared" si="133"/>
        <v>0.23193881706518138</v>
      </c>
      <c r="J638" s="32">
        <f t="shared" si="134"/>
        <v>1.0704868479931448E-2</v>
      </c>
      <c r="K638" s="32">
        <f t="shared" si="135"/>
        <v>93.415440075206206</v>
      </c>
      <c r="L638" s="8">
        <v>1</v>
      </c>
      <c r="M638" s="9">
        <v>0</v>
      </c>
      <c r="N638" s="8">
        <v>0</v>
      </c>
      <c r="O638" s="9">
        <v>0</v>
      </c>
      <c r="P638" s="9">
        <v>1</v>
      </c>
      <c r="Q638" s="9">
        <v>0</v>
      </c>
      <c r="R638" s="9">
        <v>0</v>
      </c>
      <c r="S638" s="8">
        <v>8270</v>
      </c>
      <c r="T638" s="9">
        <v>12</v>
      </c>
      <c r="U638" s="9">
        <f t="shared" si="136"/>
        <v>8257</v>
      </c>
      <c r="V638" s="9">
        <f t="shared" si="137"/>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40"/>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6+W638+X638</f>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38"/>
        <v>21.666666666666668</v>
      </c>
      <c r="G639" s="7">
        <f t="shared" si="131"/>
        <v>6.2</v>
      </c>
      <c r="H639" s="15">
        <f t="shared" si="132"/>
        <v>6.8</v>
      </c>
      <c r="I639" s="11">
        <f t="shared" si="133"/>
        <v>0.23193881706518138</v>
      </c>
      <c r="J639" s="32">
        <f t="shared" si="134"/>
        <v>1.0704868479931448E-2</v>
      </c>
      <c r="K639" s="32">
        <f t="shared" si="135"/>
        <v>93.415440075206206</v>
      </c>
      <c r="L639" s="8">
        <v>1</v>
      </c>
      <c r="M639" s="9">
        <v>0</v>
      </c>
      <c r="N639" s="8">
        <v>0</v>
      </c>
      <c r="O639" s="9">
        <v>0</v>
      </c>
      <c r="P639" s="9">
        <v>1</v>
      </c>
      <c r="Q639" s="9">
        <v>0</v>
      </c>
      <c r="R639" s="9">
        <v>0</v>
      </c>
      <c r="S639" s="8">
        <v>8270</v>
      </c>
      <c r="T639" s="9">
        <v>12</v>
      </c>
      <c r="U639" s="9">
        <f t="shared" si="136"/>
        <v>8257</v>
      </c>
      <c r="V639" s="9">
        <f t="shared" si="137"/>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40"/>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6+W639+X639</f>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41">D640/E640</f>
        <v>10.749999999999998</v>
      </c>
      <c r="G640" s="7">
        <f t="shared" si="131"/>
        <v>3.9</v>
      </c>
      <c r="H640" s="15">
        <f t="shared" si="132"/>
        <v>4.7</v>
      </c>
      <c r="I640" s="11">
        <f t="shared" si="133"/>
        <v>0.11748414622991958</v>
      </c>
      <c r="J640" s="32">
        <f t="shared" si="134"/>
        <v>1.092875778882973E-2</v>
      </c>
      <c r="K640" s="32">
        <f t="shared" si="135"/>
        <v>91.501707634338715</v>
      </c>
      <c r="L640" s="8">
        <v>1</v>
      </c>
      <c r="M640" s="9">
        <v>0</v>
      </c>
      <c r="N640" s="8">
        <v>0</v>
      </c>
      <c r="O640" s="9">
        <v>0</v>
      </c>
      <c r="P640" s="9">
        <v>1</v>
      </c>
      <c r="Q640" s="9">
        <v>0</v>
      </c>
      <c r="R640" s="9">
        <v>0</v>
      </c>
      <c r="S640" s="8">
        <v>8270</v>
      </c>
      <c r="T640" s="9">
        <v>12</v>
      </c>
      <c r="U640" s="9">
        <f t="shared" si="136"/>
        <v>8257</v>
      </c>
      <c r="V640" s="9">
        <f t="shared" si="137"/>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40"/>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6+W640+X640</f>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41"/>
        <v>10.5</v>
      </c>
      <c r="G641" s="140">
        <f t="shared" si="131"/>
        <v>3.8000000000000003</v>
      </c>
      <c r="H641" s="141">
        <f t="shared" si="132"/>
        <v>4.6000000000000005</v>
      </c>
      <c r="I641" s="142">
        <f t="shared" si="133"/>
        <v>0.11478837992273992</v>
      </c>
      <c r="J641" s="143">
        <f t="shared" si="134"/>
        <v>1.0932226659308564E-2</v>
      </c>
      <c r="K641" s="143">
        <f t="shared" si="135"/>
        <v>91.472673515099572</v>
      </c>
      <c r="L641" s="144">
        <v>1</v>
      </c>
      <c r="M641" s="145">
        <v>0</v>
      </c>
      <c r="N641" s="144">
        <v>0</v>
      </c>
      <c r="O641" s="145">
        <v>0</v>
      </c>
      <c r="P641" s="145">
        <v>1</v>
      </c>
      <c r="Q641" s="145">
        <v>0</v>
      </c>
      <c r="R641" s="145">
        <v>0</v>
      </c>
      <c r="S641" s="144">
        <v>8270</v>
      </c>
      <c r="T641" s="145">
        <v>12</v>
      </c>
      <c r="U641" s="145">
        <f t="shared" si="136"/>
        <v>8257</v>
      </c>
      <c r="V641" s="145">
        <f t="shared" si="137"/>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40"/>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6+W641+X641</f>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41"/>
        <v>20.499999999999996</v>
      </c>
      <c r="G642" s="7">
        <f t="shared" ref="G642:G705" si="142">D642-E642</f>
        <v>3.8999999999999995</v>
      </c>
      <c r="H642" s="15">
        <f t="shared" ref="H642:H705" si="143">D642+E642</f>
        <v>4.3</v>
      </c>
      <c r="I642" s="11">
        <f t="shared" ref="I642:I705" si="144">IFERROR(F642/SQRT(F642^2+U642), "X")</f>
        <v>0.21871410847199574</v>
      </c>
      <c r="J642" s="32">
        <f t="shared" ref="J642:J705" si="145">IFERROR(SQRT((1-I642^2)/U642), "X")</f>
        <v>1.0668980901072963E-2</v>
      </c>
      <c r="K642" s="32">
        <f t="shared" ref="K642:K705" si="146">IFERROR(1/J642, "X")</f>
        <v>93.729664461151259</v>
      </c>
      <c r="L642" s="8">
        <v>1</v>
      </c>
      <c r="M642" s="9">
        <v>0</v>
      </c>
      <c r="N642" s="8">
        <v>0</v>
      </c>
      <c r="O642" s="9">
        <v>1</v>
      </c>
      <c r="P642" s="9">
        <v>0</v>
      </c>
      <c r="Q642" s="9">
        <v>0</v>
      </c>
      <c r="R642" s="9">
        <v>0</v>
      </c>
      <c r="S642" s="8">
        <v>8369</v>
      </c>
      <c r="T642" s="9">
        <v>3</v>
      </c>
      <c r="U642" s="9">
        <f t="shared" ref="U642:U705" si="147">S642-T642-1</f>
        <v>8365</v>
      </c>
      <c r="V642" s="9">
        <f t="shared" ref="V642:V705" si="148">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49">1-SUM(AL642,AK642,AN642)</f>
        <v>0.43999999999999995</v>
      </c>
      <c r="AN642" s="42">
        <v>0.24299999999999999</v>
      </c>
      <c r="AO642" s="41">
        <v>1</v>
      </c>
      <c r="AP642" s="17">
        <v>0</v>
      </c>
      <c r="AQ642">
        <v>1</v>
      </c>
      <c r="AR642" s="39">
        <v>0</v>
      </c>
      <c r="AS642">
        <v>0.55200000000000005</v>
      </c>
      <c r="AT642" s="39">
        <v>0.44800000000000001</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41"/>
        <v>11</v>
      </c>
      <c r="G643" s="7">
        <f t="shared" si="142"/>
        <v>2</v>
      </c>
      <c r="H643" s="15">
        <f t="shared" si="143"/>
        <v>2.4000000000000004</v>
      </c>
      <c r="I643" s="11">
        <f t="shared" si="144"/>
        <v>0.15786943985836729</v>
      </c>
      <c r="J643" s="32">
        <f t="shared" si="145"/>
        <v>1.4351767259851572E-2</v>
      </c>
      <c r="K643" s="32">
        <f t="shared" si="146"/>
        <v>69.677830046579373</v>
      </c>
      <c r="L643" s="8">
        <v>1</v>
      </c>
      <c r="M643" s="9">
        <v>0</v>
      </c>
      <c r="N643" s="8">
        <v>0</v>
      </c>
      <c r="O643" s="9">
        <v>1</v>
      </c>
      <c r="P643" s="9">
        <v>0</v>
      </c>
      <c r="Q643" s="9">
        <v>0</v>
      </c>
      <c r="R643" s="9">
        <v>0</v>
      </c>
      <c r="S643" s="8">
        <v>4738</v>
      </c>
      <c r="T643" s="9">
        <v>3</v>
      </c>
      <c r="U643" s="9">
        <f t="shared" si="147"/>
        <v>4734</v>
      </c>
      <c r="V643" s="9">
        <f t="shared" si="148"/>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49"/>
        <v>0.43999999999999995</v>
      </c>
      <c r="AN643" s="42">
        <v>0.24299999999999999</v>
      </c>
      <c r="AO643" s="41">
        <v>1</v>
      </c>
      <c r="AP643" s="17">
        <v>0</v>
      </c>
      <c r="AQ643">
        <v>1</v>
      </c>
      <c r="AR643" s="39">
        <v>0</v>
      </c>
      <c r="AS643">
        <v>0.55200000000000005</v>
      </c>
      <c r="AT643" s="39">
        <v>0.44800000000000001</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41"/>
        <v>26.499999999999996</v>
      </c>
      <c r="G644" s="7">
        <f t="shared" si="142"/>
        <v>5.0999999999999996</v>
      </c>
      <c r="H644" s="15">
        <f t="shared" si="143"/>
        <v>5.5</v>
      </c>
      <c r="I644" s="11">
        <f t="shared" si="144"/>
        <v>0.40275370209545769</v>
      </c>
      <c r="J644" s="32">
        <f t="shared" si="145"/>
        <v>1.5198252909262555E-2</v>
      </c>
      <c r="K644" s="32">
        <f t="shared" si="146"/>
        <v>65.797036407424912</v>
      </c>
      <c r="L644" s="8">
        <v>1</v>
      </c>
      <c r="M644" s="9">
        <v>0</v>
      </c>
      <c r="N644" s="8">
        <v>0</v>
      </c>
      <c r="O644" s="9">
        <v>1</v>
      </c>
      <c r="P644" s="9">
        <v>0</v>
      </c>
      <c r="Q644" s="9">
        <v>0</v>
      </c>
      <c r="R644" s="9">
        <v>0</v>
      </c>
      <c r="S644" s="8">
        <v>3631</v>
      </c>
      <c r="T644" s="9">
        <v>3</v>
      </c>
      <c r="U644" s="9">
        <f t="shared" si="147"/>
        <v>3627</v>
      </c>
      <c r="V644" s="9">
        <f t="shared" si="148"/>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49"/>
        <v>0.43999999999999995</v>
      </c>
      <c r="AN644" s="42">
        <v>0.24299999999999999</v>
      </c>
      <c r="AO644" s="41">
        <v>1</v>
      </c>
      <c r="AP644" s="17">
        <v>0</v>
      </c>
      <c r="AQ644">
        <v>1</v>
      </c>
      <c r="AR644" s="39">
        <v>0</v>
      </c>
      <c r="AS644">
        <v>0.55200000000000005</v>
      </c>
      <c r="AT644" s="39">
        <v>0.44800000000000001</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41"/>
        <v>3.6</v>
      </c>
      <c r="G645" s="7">
        <f t="shared" si="142"/>
        <v>1.3</v>
      </c>
      <c r="H645" s="15">
        <f t="shared" si="143"/>
        <v>2.2999999999999998</v>
      </c>
      <c r="I645" s="11">
        <f t="shared" si="144"/>
        <v>7.4951869287651629E-2</v>
      </c>
      <c r="J645" s="32">
        <f t="shared" si="145"/>
        <v>2.081996369101434E-2</v>
      </c>
      <c r="K645" s="32">
        <f t="shared" si="146"/>
        <v>48.030823436622448</v>
      </c>
      <c r="L645" s="8">
        <v>1</v>
      </c>
      <c r="M645" s="9">
        <v>0</v>
      </c>
      <c r="N645" s="8">
        <v>0</v>
      </c>
      <c r="O645" s="9">
        <v>1</v>
      </c>
      <c r="P645" s="9">
        <v>0</v>
      </c>
      <c r="Q645" s="9">
        <v>0</v>
      </c>
      <c r="R645" s="9">
        <v>0</v>
      </c>
      <c r="S645" s="8">
        <v>2298</v>
      </c>
      <c r="T645" s="9">
        <v>3</v>
      </c>
      <c r="U645" s="9">
        <f t="shared" si="147"/>
        <v>2294</v>
      </c>
      <c r="V645" s="9">
        <f t="shared" si="148"/>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49"/>
        <v>0.43999999999999995</v>
      </c>
      <c r="AN645" s="42">
        <v>0.24299999999999999</v>
      </c>
      <c r="AO645" s="41">
        <v>1</v>
      </c>
      <c r="AP645" s="17">
        <v>0</v>
      </c>
      <c r="AQ645">
        <v>1</v>
      </c>
      <c r="AR645" s="39">
        <v>0</v>
      </c>
      <c r="AS645">
        <v>0.55200000000000005</v>
      </c>
      <c r="AT645" s="39">
        <v>0.44800000000000001</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41"/>
        <v>1</v>
      </c>
      <c r="G646" s="7">
        <f t="shared" si="142"/>
        <v>0</v>
      </c>
      <c r="H646" s="15">
        <f t="shared" si="143"/>
        <v>1.4</v>
      </c>
      <c r="I646" s="11">
        <f t="shared" si="144"/>
        <v>2.4640709031819093E-2</v>
      </c>
      <c r="J646" s="32">
        <f t="shared" si="145"/>
        <v>2.4640709031819093E-2</v>
      </c>
      <c r="K646" s="32">
        <f t="shared" si="146"/>
        <v>40.583247775406051</v>
      </c>
      <c r="L646" s="8">
        <v>1</v>
      </c>
      <c r="M646" s="9">
        <v>0</v>
      </c>
      <c r="N646" s="8">
        <v>0</v>
      </c>
      <c r="O646" s="9">
        <v>1</v>
      </c>
      <c r="P646" s="9">
        <v>0</v>
      </c>
      <c r="Q646" s="9">
        <v>0</v>
      </c>
      <c r="R646" s="9">
        <v>0</v>
      </c>
      <c r="S646" s="8">
        <v>1650</v>
      </c>
      <c r="T646" s="9">
        <v>3</v>
      </c>
      <c r="U646" s="9">
        <f t="shared" si="147"/>
        <v>1646</v>
      </c>
      <c r="V646" s="9">
        <f t="shared" si="148"/>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49"/>
        <v>0.43999999999999995</v>
      </c>
      <c r="AN646" s="42">
        <v>0.24299999999999999</v>
      </c>
      <c r="AO646" s="41">
        <v>1</v>
      </c>
      <c r="AP646" s="17">
        <v>0</v>
      </c>
      <c r="AQ646">
        <v>1</v>
      </c>
      <c r="AR646" s="39">
        <v>0</v>
      </c>
      <c r="AS646">
        <v>0.55200000000000005</v>
      </c>
      <c r="AT646" s="39">
        <v>0.44800000000000001</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42"/>
        <v>0.13772132389231861</v>
      </c>
      <c r="H647" s="15">
        <f t="shared" si="143"/>
        <v>1.0122865756293691</v>
      </c>
      <c r="I647" s="11">
        <f t="shared" si="144"/>
        <v>1.4377476476175379E-2</v>
      </c>
      <c r="J647" s="32">
        <f t="shared" si="145"/>
        <v>1.0933873879439998E-2</v>
      </c>
      <c r="K647" s="32">
        <f t="shared" si="146"/>
        <v>91.458892888859367</v>
      </c>
      <c r="L647" s="8">
        <v>1</v>
      </c>
      <c r="M647" s="9">
        <v>0</v>
      </c>
      <c r="N647" s="8">
        <v>0</v>
      </c>
      <c r="O647" s="9">
        <v>1</v>
      </c>
      <c r="P647" s="9">
        <v>0</v>
      </c>
      <c r="Q647" s="9">
        <v>0</v>
      </c>
      <c r="R647" s="9">
        <v>0</v>
      </c>
      <c r="S647" s="8">
        <v>8371</v>
      </c>
      <c r="T647" s="9">
        <v>7</v>
      </c>
      <c r="U647" s="9">
        <f t="shared" si="147"/>
        <v>8363</v>
      </c>
      <c r="V647" s="9">
        <f t="shared" si="148"/>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49"/>
        <v>0.43999999999999995</v>
      </c>
      <c r="AN647" s="42">
        <v>0.24299999999999999</v>
      </c>
      <c r="AO647" s="41">
        <v>1</v>
      </c>
      <c r="AP647" s="17">
        <v>0</v>
      </c>
      <c r="AQ647">
        <v>1</v>
      </c>
      <c r="AR647" s="39">
        <v>0</v>
      </c>
      <c r="AS647">
        <v>0.55200000000000005</v>
      </c>
      <c r="AT647" s="39">
        <v>0.44800000000000001</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42"/>
        <v>-9.474008632762998E-2</v>
      </c>
      <c r="H648" s="15">
        <f t="shared" si="143"/>
        <v>2.5315948581000303</v>
      </c>
      <c r="I648" s="11">
        <f t="shared" si="144"/>
        <v>1.0145562585699687E-2</v>
      </c>
      <c r="J648" s="32">
        <f t="shared" si="145"/>
        <v>1.0934441337396864E-2</v>
      </c>
      <c r="K648" s="32">
        <f t="shared" si="146"/>
        <v>91.454146503114131</v>
      </c>
      <c r="L648" s="8">
        <v>1</v>
      </c>
      <c r="M648" s="9">
        <v>0</v>
      </c>
      <c r="N648" s="8">
        <v>0</v>
      </c>
      <c r="O648" s="9">
        <v>1</v>
      </c>
      <c r="P648" s="9">
        <v>0</v>
      </c>
      <c r="Q648" s="9">
        <v>0</v>
      </c>
      <c r="R648" s="9">
        <v>0</v>
      </c>
      <c r="S648" s="8">
        <v>8371</v>
      </c>
      <c r="T648" s="9">
        <v>7</v>
      </c>
      <c r="U648" s="9">
        <f t="shared" si="147"/>
        <v>8363</v>
      </c>
      <c r="V648" s="9">
        <f t="shared" si="148"/>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49"/>
        <v>0.43999999999999995</v>
      </c>
      <c r="AN648" s="42">
        <v>0.24299999999999999</v>
      </c>
      <c r="AO648" s="41">
        <v>1</v>
      </c>
      <c r="AP648" s="17">
        <v>0</v>
      </c>
      <c r="AQ648">
        <v>1</v>
      </c>
      <c r="AR648" s="39">
        <v>0</v>
      </c>
      <c r="AS648">
        <v>0.55200000000000005</v>
      </c>
      <c r="AT648" s="39">
        <v>0.44800000000000001</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42"/>
        <v>3.5016013777341319</v>
      </c>
      <c r="H649" s="15">
        <f t="shared" si="143"/>
        <v>5.7321899458407133</v>
      </c>
      <c r="I649" s="11">
        <f t="shared" si="144"/>
        <v>4.5220466488168423E-2</v>
      </c>
      <c r="J649" s="32">
        <f t="shared" si="145"/>
        <v>1.0923817970136269E-2</v>
      </c>
      <c r="K649" s="32">
        <f t="shared" si="146"/>
        <v>91.543085277859632</v>
      </c>
      <c r="L649" s="8">
        <v>1</v>
      </c>
      <c r="M649" s="9">
        <v>0</v>
      </c>
      <c r="N649" s="8">
        <v>0</v>
      </c>
      <c r="O649" s="9">
        <v>1</v>
      </c>
      <c r="P649" s="9">
        <v>0</v>
      </c>
      <c r="Q649" s="9">
        <v>0</v>
      </c>
      <c r="R649" s="9">
        <v>0</v>
      </c>
      <c r="S649" s="8">
        <v>8371</v>
      </c>
      <c r="T649" s="9">
        <v>7</v>
      </c>
      <c r="U649" s="9">
        <f t="shared" si="147"/>
        <v>8363</v>
      </c>
      <c r="V649" s="9">
        <f t="shared" si="148"/>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49"/>
        <v>0.43999999999999995</v>
      </c>
      <c r="AN649" s="42">
        <v>0.24299999999999999</v>
      </c>
      <c r="AO649" s="41">
        <v>1</v>
      </c>
      <c r="AP649" s="17">
        <v>0</v>
      </c>
      <c r="AQ649">
        <v>1</v>
      </c>
      <c r="AR649" s="39">
        <v>0</v>
      </c>
      <c r="AS649">
        <v>0.55200000000000005</v>
      </c>
      <c r="AT649" s="39">
        <v>0.44800000000000001</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42"/>
        <v>-1.0052899065305017</v>
      </c>
      <c r="H650" s="15">
        <f t="shared" si="143"/>
        <v>2.2640179721138605</v>
      </c>
      <c r="I650" s="11">
        <f t="shared" si="144"/>
        <v>4.2100882292290046E-3</v>
      </c>
      <c r="J650" s="32">
        <f t="shared" si="145"/>
        <v>1.0934907224164656E-2</v>
      </c>
      <c r="K650" s="32">
        <f t="shared" si="146"/>
        <v>91.45025005700424</v>
      </c>
      <c r="L650" s="8">
        <v>1</v>
      </c>
      <c r="M650" s="9">
        <v>0</v>
      </c>
      <c r="N650" s="8">
        <v>0</v>
      </c>
      <c r="O650" s="9">
        <v>1</v>
      </c>
      <c r="P650" s="9">
        <v>0</v>
      </c>
      <c r="Q650" s="9">
        <v>0</v>
      </c>
      <c r="R650" s="9">
        <v>0</v>
      </c>
      <c r="S650" s="8">
        <v>8371</v>
      </c>
      <c r="T650" s="9">
        <v>7</v>
      </c>
      <c r="U650" s="9">
        <f t="shared" si="147"/>
        <v>8363</v>
      </c>
      <c r="V650" s="9">
        <f t="shared" si="148"/>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49"/>
        <v>0.43999999999999995</v>
      </c>
      <c r="AN650" s="42">
        <v>0.24299999999999999</v>
      </c>
      <c r="AO650" s="41">
        <v>1</v>
      </c>
      <c r="AP650" s="17">
        <v>0</v>
      </c>
      <c r="AQ650">
        <v>1</v>
      </c>
      <c r="AR650" s="39">
        <v>0</v>
      </c>
      <c r="AS650">
        <v>0.55200000000000005</v>
      </c>
      <c r="AT650" s="39">
        <v>0.44800000000000001</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42"/>
        <v>6.3395084529524377</v>
      </c>
      <c r="H651" s="15">
        <f t="shared" si="143"/>
        <v>8.3996470782518013</v>
      </c>
      <c r="I651" s="11">
        <f t="shared" si="144"/>
        <v>7.7995599306636576E-2</v>
      </c>
      <c r="J651" s="32">
        <f t="shared" si="145"/>
        <v>1.0901692868006936E-2</v>
      </c>
      <c r="K651" s="32">
        <f t="shared" si="146"/>
        <v>91.728872947309654</v>
      </c>
      <c r="L651" s="8">
        <v>1</v>
      </c>
      <c r="M651" s="9">
        <v>0</v>
      </c>
      <c r="N651" s="8">
        <v>0</v>
      </c>
      <c r="O651" s="9">
        <v>1</v>
      </c>
      <c r="P651" s="9">
        <v>0</v>
      </c>
      <c r="Q651" s="9">
        <v>0</v>
      </c>
      <c r="R651" s="9">
        <v>0</v>
      </c>
      <c r="S651" s="8">
        <v>8371</v>
      </c>
      <c r="T651" s="9">
        <v>7</v>
      </c>
      <c r="U651" s="9">
        <f t="shared" si="147"/>
        <v>8363</v>
      </c>
      <c r="V651" s="9">
        <f t="shared" si="148"/>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49"/>
        <v>0.43999999999999995</v>
      </c>
      <c r="AN651" s="42">
        <v>0.24299999999999999</v>
      </c>
      <c r="AO651" s="41">
        <v>1</v>
      </c>
      <c r="AP651" s="17">
        <v>0</v>
      </c>
      <c r="AQ651">
        <v>1</v>
      </c>
      <c r="AR651" s="39">
        <v>0</v>
      </c>
      <c r="AS651">
        <v>0.55200000000000005</v>
      </c>
      <c r="AT651" s="39">
        <v>0.44800000000000001</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42"/>
        <v>-2.8869807018168547E-2</v>
      </c>
      <c r="H652" s="15">
        <f t="shared" si="143"/>
        <v>1.789657214204095</v>
      </c>
      <c r="I652" s="11">
        <f t="shared" si="144"/>
        <v>2.0220461146308554E-2</v>
      </c>
      <c r="J652" s="32">
        <f t="shared" si="145"/>
        <v>2.088352905414334E-2</v>
      </c>
      <c r="K652" s="32">
        <f t="shared" si="146"/>
        <v>47.884627038244652</v>
      </c>
      <c r="L652" s="8">
        <v>1</v>
      </c>
      <c r="M652" s="9">
        <v>0</v>
      </c>
      <c r="N652" s="8">
        <v>0</v>
      </c>
      <c r="O652" s="9">
        <v>1</v>
      </c>
      <c r="P652" s="9">
        <v>0</v>
      </c>
      <c r="Q652" s="9">
        <v>0</v>
      </c>
      <c r="R652" s="9">
        <v>0</v>
      </c>
      <c r="S652" s="8">
        <v>2300</v>
      </c>
      <c r="T652" s="9">
        <v>7</v>
      </c>
      <c r="U652" s="9">
        <f t="shared" si="147"/>
        <v>2292</v>
      </c>
      <c r="V652" s="9">
        <f t="shared" si="148"/>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49"/>
        <v>0.43999999999999995</v>
      </c>
      <c r="AN652" s="42">
        <v>0.24299999999999999</v>
      </c>
      <c r="AO652" s="41">
        <v>1</v>
      </c>
      <c r="AP652" s="17">
        <v>0</v>
      </c>
      <c r="AQ652">
        <v>1</v>
      </c>
      <c r="AR652" s="39">
        <v>0</v>
      </c>
      <c r="AS652">
        <v>0.55200000000000005</v>
      </c>
      <c r="AT652" s="39">
        <v>0.44800000000000001</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42"/>
        <v>-3.8744435130794659</v>
      </c>
      <c r="H653" s="15">
        <f t="shared" si="143"/>
        <v>2.1936917811569185</v>
      </c>
      <c r="I653" s="11">
        <f t="shared" si="144"/>
        <v>-5.7854046107628475E-3</v>
      </c>
      <c r="J653" s="32">
        <f t="shared" si="145"/>
        <v>2.0887450087497948E-2</v>
      </c>
      <c r="K653" s="32">
        <f t="shared" si="146"/>
        <v>47.875638041550303</v>
      </c>
      <c r="L653" s="8">
        <v>1</v>
      </c>
      <c r="M653" s="9">
        <v>0</v>
      </c>
      <c r="N653" s="8">
        <v>0</v>
      </c>
      <c r="O653" s="9">
        <v>1</v>
      </c>
      <c r="P653" s="9">
        <v>0</v>
      </c>
      <c r="Q653" s="9">
        <v>0</v>
      </c>
      <c r="R653" s="9">
        <v>0</v>
      </c>
      <c r="S653" s="8">
        <v>2300</v>
      </c>
      <c r="T653" s="9">
        <v>7</v>
      </c>
      <c r="U653" s="9">
        <f t="shared" si="147"/>
        <v>2292</v>
      </c>
      <c r="V653" s="9">
        <f t="shared" si="148"/>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49"/>
        <v>0.43999999999999995</v>
      </c>
      <c r="AN653" s="42">
        <v>0.24299999999999999</v>
      </c>
      <c r="AO653" s="41">
        <v>1</v>
      </c>
      <c r="AP653" s="17">
        <v>0</v>
      </c>
      <c r="AQ653">
        <v>1</v>
      </c>
      <c r="AR653" s="39">
        <v>0</v>
      </c>
      <c r="AS653">
        <v>0.55200000000000005</v>
      </c>
      <c r="AT653" s="39">
        <v>0.44800000000000001</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42"/>
        <v>-0.42990052632497289</v>
      </c>
      <c r="H654" s="15">
        <f t="shared" si="143"/>
        <v>5.1827257609232289</v>
      </c>
      <c r="I654" s="11">
        <f t="shared" si="144"/>
        <v>1.768522076338036E-2</v>
      </c>
      <c r="J654" s="32">
        <f t="shared" si="145"/>
        <v>2.0884532894196884E-2</v>
      </c>
      <c r="K654" s="32">
        <f t="shared" si="146"/>
        <v>47.882325406371272</v>
      </c>
      <c r="L654" s="8">
        <v>1</v>
      </c>
      <c r="M654" s="9">
        <v>0</v>
      </c>
      <c r="N654" s="8">
        <v>0</v>
      </c>
      <c r="O654" s="9">
        <v>1</v>
      </c>
      <c r="P654" s="9">
        <v>0</v>
      </c>
      <c r="Q654" s="9">
        <v>0</v>
      </c>
      <c r="R654" s="9">
        <v>0</v>
      </c>
      <c r="S654" s="8">
        <v>2300</v>
      </c>
      <c r="T654" s="9">
        <v>7</v>
      </c>
      <c r="U654" s="9">
        <f t="shared" si="147"/>
        <v>2292</v>
      </c>
      <c r="V654" s="9">
        <f t="shared" si="148"/>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49"/>
        <v>0.43999999999999995</v>
      </c>
      <c r="AN654" s="42">
        <v>0.24299999999999999</v>
      </c>
      <c r="AO654" s="41">
        <v>1</v>
      </c>
      <c r="AP654" s="17">
        <v>0</v>
      </c>
      <c r="AQ654">
        <v>1</v>
      </c>
      <c r="AR654" s="39">
        <v>0</v>
      </c>
      <c r="AS654">
        <v>0.55200000000000005</v>
      </c>
      <c r="AT654" s="39">
        <v>0.44800000000000001</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42"/>
        <v>-4.2614454027007964</v>
      </c>
      <c r="H655" s="15">
        <f t="shared" si="143"/>
        <v>4.1280230815812713</v>
      </c>
      <c r="I655" s="11">
        <f t="shared" si="144"/>
        <v>-3.3219012203209781E-4</v>
      </c>
      <c r="J655" s="32">
        <f t="shared" si="145"/>
        <v>2.0887798504730569E-2</v>
      </c>
      <c r="K655" s="32">
        <f t="shared" si="146"/>
        <v>47.874839455844274</v>
      </c>
      <c r="L655" s="8">
        <v>1</v>
      </c>
      <c r="M655" s="9">
        <v>0</v>
      </c>
      <c r="N655" s="8">
        <v>0</v>
      </c>
      <c r="O655" s="9">
        <v>1</v>
      </c>
      <c r="P655" s="9">
        <v>0</v>
      </c>
      <c r="Q655" s="9">
        <v>0</v>
      </c>
      <c r="R655" s="9">
        <v>0</v>
      </c>
      <c r="S655" s="8">
        <v>2300</v>
      </c>
      <c r="T655" s="9">
        <v>7</v>
      </c>
      <c r="U655" s="9">
        <f t="shared" si="147"/>
        <v>2292</v>
      </c>
      <c r="V655" s="9">
        <f t="shared" si="148"/>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49"/>
        <v>0.43999999999999995</v>
      </c>
      <c r="AN655" s="42">
        <v>0.24299999999999999</v>
      </c>
      <c r="AO655" s="41">
        <v>1</v>
      </c>
      <c r="AP655" s="17">
        <v>0</v>
      </c>
      <c r="AQ655">
        <v>1</v>
      </c>
      <c r="AR655" s="39">
        <v>0</v>
      </c>
      <c r="AS655">
        <v>0.55200000000000005</v>
      </c>
      <c r="AT655" s="39">
        <v>0.44800000000000001</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42"/>
        <v>0.92888855226730938</v>
      </c>
      <c r="H656" s="141">
        <f t="shared" si="143"/>
        <v>6.9439323805820905</v>
      </c>
      <c r="I656" s="142">
        <f t="shared" si="144"/>
        <v>2.7328892337618677E-2</v>
      </c>
      <c r="J656" s="143">
        <f t="shared" si="145"/>
        <v>2.0879997981940238E-2</v>
      </c>
      <c r="K656" s="143">
        <f t="shared" si="146"/>
        <v>47.892724935363077</v>
      </c>
      <c r="L656" s="144">
        <v>1</v>
      </c>
      <c r="M656" s="145">
        <v>0</v>
      </c>
      <c r="N656" s="144">
        <v>0</v>
      </c>
      <c r="O656" s="145">
        <v>1</v>
      </c>
      <c r="P656" s="145">
        <v>0</v>
      </c>
      <c r="Q656" s="145">
        <v>0</v>
      </c>
      <c r="R656" s="145">
        <v>0</v>
      </c>
      <c r="S656" s="144">
        <v>2300</v>
      </c>
      <c r="T656" s="145">
        <v>7</v>
      </c>
      <c r="U656" s="145">
        <f t="shared" si="147"/>
        <v>2292</v>
      </c>
      <c r="V656" s="145">
        <f t="shared" si="148"/>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49"/>
        <v>0.43999999999999995</v>
      </c>
      <c r="AN656" s="148">
        <v>0.24299999999999999</v>
      </c>
      <c r="AO656" s="149">
        <v>1</v>
      </c>
      <c r="AP656" s="150">
        <v>0</v>
      </c>
      <c r="AQ656" s="136">
        <v>1</v>
      </c>
      <c r="AR656" s="151">
        <v>0</v>
      </c>
      <c r="AS656">
        <v>0.55200000000000005</v>
      </c>
      <c r="AT656" s="39">
        <v>0.44800000000000001</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42"/>
        <v>5.9731150062662435</v>
      </c>
      <c r="H657" s="15">
        <f t="shared" si="143"/>
        <v>7.1473323470558965</v>
      </c>
      <c r="I657" s="11">
        <f t="shared" si="144"/>
        <v>0.19160471801660436</v>
      </c>
      <c r="J657" s="32">
        <f t="shared" si="145"/>
        <v>1.7147706660721553E-2</v>
      </c>
      <c r="K657" s="32">
        <f t="shared" si="146"/>
        <v>58.316836168570269</v>
      </c>
      <c r="L657" s="8">
        <v>1</v>
      </c>
      <c r="M657" s="9">
        <v>0</v>
      </c>
      <c r="N657" s="8">
        <v>0</v>
      </c>
      <c r="O657" s="9">
        <v>0</v>
      </c>
      <c r="P657" s="9">
        <v>1</v>
      </c>
      <c r="Q657" s="9">
        <v>0</v>
      </c>
      <c r="R657" s="9">
        <v>0</v>
      </c>
      <c r="S657" s="8">
        <v>3302</v>
      </c>
      <c r="T657" s="9">
        <v>25</v>
      </c>
      <c r="U657" s="9">
        <f t="shared" si="147"/>
        <v>3276</v>
      </c>
      <c r="V657" s="9">
        <f t="shared" si="148"/>
        <v>24</v>
      </c>
      <c r="W657" s="7">
        <v>15</v>
      </c>
      <c r="X657" s="7">
        <f>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42"/>
        <v>10.250061384427077</v>
      </c>
      <c r="H658" s="15">
        <f t="shared" si="143"/>
        <v>11.336268885751483</v>
      </c>
      <c r="I658" s="11">
        <f t="shared" si="144"/>
        <v>0.408827024479612</v>
      </c>
      <c r="J658" s="32">
        <f t="shared" si="145"/>
        <v>2.0571860764465974E-2</v>
      </c>
      <c r="K658" s="32">
        <f t="shared" si="146"/>
        <v>48.61008984307886</v>
      </c>
      <c r="L658" s="8">
        <v>1</v>
      </c>
      <c r="M658" s="9">
        <v>0</v>
      </c>
      <c r="N658" s="8">
        <v>0</v>
      </c>
      <c r="O658" s="9">
        <v>0</v>
      </c>
      <c r="P658" s="9">
        <v>1</v>
      </c>
      <c r="Q658" s="9">
        <v>0</v>
      </c>
      <c r="R658" s="9">
        <v>0</v>
      </c>
      <c r="S658" s="8">
        <v>1994</v>
      </c>
      <c r="T658" s="9">
        <v>25</v>
      </c>
      <c r="U658" s="9">
        <f t="shared" si="147"/>
        <v>1968</v>
      </c>
      <c r="V658" s="9">
        <f t="shared" si="148"/>
        <v>24</v>
      </c>
      <c r="W658" s="7">
        <v>15</v>
      </c>
      <c r="X658" s="7">
        <f>BM658-W658-6</f>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42"/>
        <v>7.72474497200204</v>
      </c>
      <c r="H659" s="15">
        <f t="shared" si="143"/>
        <v>8.8616815943978402</v>
      </c>
      <c r="I659" s="11">
        <f t="shared" si="144"/>
        <v>0.24723661197896118</v>
      </c>
      <c r="J659" s="32">
        <f t="shared" si="145"/>
        <v>1.6947131887067625E-2</v>
      </c>
      <c r="K659" s="32">
        <f t="shared" si="146"/>
        <v>59.007034739789873</v>
      </c>
      <c r="L659" s="8">
        <v>1</v>
      </c>
      <c r="M659" s="9">
        <v>0</v>
      </c>
      <c r="N659" s="8">
        <v>0</v>
      </c>
      <c r="O659" s="9">
        <v>0</v>
      </c>
      <c r="P659" s="9">
        <v>1</v>
      </c>
      <c r="Q659" s="9">
        <v>0</v>
      </c>
      <c r="R659" s="9">
        <v>0</v>
      </c>
      <c r="S659" s="8">
        <v>3295</v>
      </c>
      <c r="T659" s="9">
        <v>25</v>
      </c>
      <c r="U659" s="9">
        <f t="shared" si="147"/>
        <v>3269</v>
      </c>
      <c r="V659" s="9">
        <f t="shared" si="148"/>
        <v>24</v>
      </c>
      <c r="W659" s="7">
        <v>15</v>
      </c>
      <c r="X659" s="7">
        <f>BM659-W659-6</f>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42"/>
        <v>9.9785095090959768</v>
      </c>
      <c r="H660" s="15">
        <f t="shared" si="143"/>
        <v>11.607820761082584</v>
      </c>
      <c r="I660" s="11">
        <f t="shared" si="144"/>
        <v>0.26494686820857938</v>
      </c>
      <c r="J660" s="32">
        <f t="shared" si="145"/>
        <v>1.9997883296875924E-2</v>
      </c>
      <c r="K660" s="32">
        <f t="shared" si="146"/>
        <v>50.005292317923484</v>
      </c>
      <c r="L660" s="8">
        <v>1</v>
      </c>
      <c r="M660" s="9">
        <v>0</v>
      </c>
      <c r="N660" s="8">
        <v>0</v>
      </c>
      <c r="O660" s="9">
        <v>0</v>
      </c>
      <c r="P660" s="9">
        <v>1</v>
      </c>
      <c r="Q660" s="9">
        <v>0</v>
      </c>
      <c r="R660" s="9">
        <v>0</v>
      </c>
      <c r="S660" s="8">
        <v>2351</v>
      </c>
      <c r="T660" s="9">
        <v>25</v>
      </c>
      <c r="U660" s="9">
        <f t="shared" si="147"/>
        <v>2325</v>
      </c>
      <c r="V660" s="9">
        <f t="shared" si="148"/>
        <v>24</v>
      </c>
      <c r="W660" s="7">
        <v>15</v>
      </c>
      <c r="X660" s="7">
        <f>BM660-W660-6</f>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42"/>
        <v>7.4456973235483748</v>
      </c>
      <c r="H661" s="15">
        <f t="shared" si="143"/>
        <v>9.7077120040441311</v>
      </c>
      <c r="I661" s="11">
        <f t="shared" si="144"/>
        <v>0.21804749015426536</v>
      </c>
      <c r="J661" s="32">
        <f t="shared" si="145"/>
        <v>2.8753853788168575E-2</v>
      </c>
      <c r="K661" s="32">
        <f t="shared" si="146"/>
        <v>34.777946892512638</v>
      </c>
      <c r="L661" s="8">
        <v>1</v>
      </c>
      <c r="M661" s="9">
        <v>0</v>
      </c>
      <c r="N661" s="8">
        <v>0</v>
      </c>
      <c r="O661" s="9">
        <v>0</v>
      </c>
      <c r="P661" s="9">
        <v>1</v>
      </c>
      <c r="Q661" s="9">
        <v>0</v>
      </c>
      <c r="R661" s="9">
        <v>0</v>
      </c>
      <c r="S661" s="8">
        <v>1178</v>
      </c>
      <c r="T661" s="9">
        <v>25</v>
      </c>
      <c r="U661" s="9">
        <f t="shared" si="147"/>
        <v>1152</v>
      </c>
      <c r="V661" s="9">
        <f t="shared" si="148"/>
        <v>24</v>
      </c>
      <c r="W661" s="7">
        <v>15</v>
      </c>
      <c r="X661" s="7">
        <f>BM661-W661-6</f>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42"/>
        <v>9.9785095090959768</v>
      </c>
      <c r="H662" s="15">
        <f t="shared" si="143"/>
        <v>11.607820761082584</v>
      </c>
      <c r="I662" s="11">
        <f t="shared" si="144"/>
        <v>0.41615643572034688</v>
      </c>
      <c r="J662" s="32">
        <f t="shared" si="145"/>
        <v>3.1411006633328666E-2</v>
      </c>
      <c r="K662" s="32">
        <f t="shared" si="146"/>
        <v>31.835974302681198</v>
      </c>
      <c r="L662" s="8">
        <v>1</v>
      </c>
      <c r="M662" s="9">
        <v>0</v>
      </c>
      <c r="N662" s="8">
        <v>0</v>
      </c>
      <c r="O662" s="9">
        <v>0</v>
      </c>
      <c r="P662" s="9">
        <v>1</v>
      </c>
      <c r="Q662" s="9">
        <v>0</v>
      </c>
      <c r="R662" s="9">
        <v>0</v>
      </c>
      <c r="S662" s="8">
        <v>864</v>
      </c>
      <c r="T662" s="9">
        <v>25</v>
      </c>
      <c r="U662" s="9">
        <f t="shared" si="147"/>
        <v>838</v>
      </c>
      <c r="V662" s="9">
        <f t="shared" si="148"/>
        <v>24</v>
      </c>
      <c r="W662" s="7">
        <v>15</v>
      </c>
      <c r="X662" s="7">
        <f>BM662-W662-6</f>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42"/>
        <v>7.1562766608041395</v>
      </c>
      <c r="H663" s="15">
        <f t="shared" si="143"/>
        <v>9.430149905595739</v>
      </c>
      <c r="I663" s="11">
        <f t="shared" si="144"/>
        <v>0.21564240985533298</v>
      </c>
      <c r="J663" s="32">
        <f t="shared" si="145"/>
        <v>2.9562938361041815E-2</v>
      </c>
      <c r="K663" s="32">
        <f t="shared" si="146"/>
        <v>33.826136894355699</v>
      </c>
      <c r="L663" s="8">
        <v>1</v>
      </c>
      <c r="M663" s="9">
        <v>0</v>
      </c>
      <c r="N663" s="8">
        <v>0</v>
      </c>
      <c r="O663" s="9">
        <v>0</v>
      </c>
      <c r="P663" s="9">
        <v>1</v>
      </c>
      <c r="Q663" s="9">
        <v>0</v>
      </c>
      <c r="R663" s="9">
        <v>0</v>
      </c>
      <c r="S663" s="8">
        <v>1117</v>
      </c>
      <c r="T663" s="9">
        <v>25</v>
      </c>
      <c r="U663" s="9">
        <f t="shared" si="147"/>
        <v>1091</v>
      </c>
      <c r="V663" s="9">
        <f t="shared" si="148"/>
        <v>24</v>
      </c>
      <c r="W663" s="7">
        <v>15</v>
      </c>
      <c r="X663" s="7">
        <f>BM663-W663-6</f>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42"/>
        <v>9.4246355244884459</v>
      </c>
      <c r="H664" s="15">
        <f t="shared" si="143"/>
        <v>11.070118765458195</v>
      </c>
      <c r="I664" s="11">
        <f t="shared" si="144"/>
        <v>0.39246983003133556</v>
      </c>
      <c r="J664" s="32">
        <f t="shared" si="145"/>
        <v>3.1510625536974438E-2</v>
      </c>
      <c r="K664" s="32">
        <f t="shared" si="146"/>
        <v>31.735326828932802</v>
      </c>
      <c r="L664" s="8">
        <v>1</v>
      </c>
      <c r="M664" s="9">
        <v>0</v>
      </c>
      <c r="N664" s="8">
        <v>0</v>
      </c>
      <c r="O664" s="9">
        <v>0</v>
      </c>
      <c r="P664" s="9">
        <v>1</v>
      </c>
      <c r="Q664" s="9">
        <v>0</v>
      </c>
      <c r="R664" s="9">
        <v>0</v>
      </c>
      <c r="S664" s="8">
        <v>878</v>
      </c>
      <c r="T664" s="9">
        <v>25</v>
      </c>
      <c r="U664" s="9">
        <f t="shared" si="147"/>
        <v>852</v>
      </c>
      <c r="V664" s="9">
        <f t="shared" si="148"/>
        <v>24</v>
      </c>
      <c r="W664" s="7">
        <v>15</v>
      </c>
      <c r="X664" s="7">
        <f>BM664-W664-6</f>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42"/>
        <v>6.567306235195856</v>
      </c>
      <c r="H665" s="15">
        <f t="shared" si="143"/>
        <v>8.3001079625974157</v>
      </c>
      <c r="I665" s="11">
        <f t="shared" si="144"/>
        <v>0.24468186842463421</v>
      </c>
      <c r="J665" s="32">
        <f t="shared" si="145"/>
        <v>2.8517747513416153E-2</v>
      </c>
      <c r="K665" s="32">
        <f t="shared" si="146"/>
        <v>35.065883079634908</v>
      </c>
      <c r="L665" s="8">
        <v>1</v>
      </c>
      <c r="M665" s="9">
        <v>0</v>
      </c>
      <c r="N665" s="8">
        <v>0</v>
      </c>
      <c r="O665" s="9">
        <v>0</v>
      </c>
      <c r="P665" s="9">
        <v>1</v>
      </c>
      <c r="Q665" s="9">
        <v>0</v>
      </c>
      <c r="R665" s="9">
        <v>0</v>
      </c>
      <c r="S665" s="8">
        <v>1182</v>
      </c>
      <c r="T665" s="9">
        <v>25</v>
      </c>
      <c r="U665" s="9">
        <f t="shared" si="147"/>
        <v>1156</v>
      </c>
      <c r="V665" s="9">
        <f t="shared" si="148"/>
        <v>24</v>
      </c>
      <c r="W665" s="7">
        <v>15</v>
      </c>
      <c r="X665" s="7">
        <f>BM665-W665-6</f>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42"/>
        <v>9.9785095090959768</v>
      </c>
      <c r="H666" s="15">
        <f t="shared" si="143"/>
        <v>11.607820761082584</v>
      </c>
      <c r="I666" s="11">
        <f t="shared" si="144"/>
        <v>0.40379584104303451</v>
      </c>
      <c r="J666" s="32">
        <f t="shared" si="145"/>
        <v>3.0478043237655385E-2</v>
      </c>
      <c r="K666" s="32">
        <f t="shared" si="146"/>
        <v>32.810505326815331</v>
      </c>
      <c r="L666" s="8">
        <v>1</v>
      </c>
      <c r="M666" s="9">
        <v>0</v>
      </c>
      <c r="N666" s="8">
        <v>0</v>
      </c>
      <c r="O666" s="9">
        <v>0</v>
      </c>
      <c r="P666" s="9">
        <v>1</v>
      </c>
      <c r="Q666" s="9">
        <v>0</v>
      </c>
      <c r="R666" s="9">
        <v>0</v>
      </c>
      <c r="S666" s="8">
        <v>927</v>
      </c>
      <c r="T666" s="9">
        <v>25</v>
      </c>
      <c r="U666" s="9">
        <f t="shared" si="147"/>
        <v>901</v>
      </c>
      <c r="V666" s="9">
        <f t="shared" si="148"/>
        <v>24</v>
      </c>
      <c r="W666" s="7">
        <v>15</v>
      </c>
      <c r="X666" s="7">
        <f>BM666-W666-6</f>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42"/>
        <v>6.8599606255814374</v>
      </c>
      <c r="H667" s="15">
        <f t="shared" si="143"/>
        <v>8.5835083776069432</v>
      </c>
      <c r="I667" s="11">
        <f t="shared" si="144"/>
        <v>0.26026145454802313</v>
      </c>
      <c r="J667" s="32">
        <f t="shared" si="145"/>
        <v>2.9046132370422972E-2</v>
      </c>
      <c r="K667" s="32">
        <f t="shared" si="146"/>
        <v>34.427991556572181</v>
      </c>
      <c r="L667" s="8">
        <v>1</v>
      </c>
      <c r="M667" s="9">
        <v>0</v>
      </c>
      <c r="N667" s="8">
        <v>0</v>
      </c>
      <c r="O667" s="9">
        <v>0</v>
      </c>
      <c r="P667" s="9">
        <v>1</v>
      </c>
      <c r="Q667" s="9">
        <v>0</v>
      </c>
      <c r="R667" s="9">
        <v>0</v>
      </c>
      <c r="S667" s="8">
        <v>1131</v>
      </c>
      <c r="T667" s="9">
        <v>25</v>
      </c>
      <c r="U667" s="9">
        <f t="shared" si="147"/>
        <v>1105</v>
      </c>
      <c r="V667" s="9">
        <f t="shared" si="148"/>
        <v>24</v>
      </c>
      <c r="W667" s="7">
        <v>15</v>
      </c>
      <c r="X667" s="7">
        <f>BM667-W667-6</f>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42"/>
        <v>11.607543599018285</v>
      </c>
      <c r="H668" s="15">
        <f t="shared" si="143"/>
        <v>13.190629323827054</v>
      </c>
      <c r="I668" s="11">
        <f t="shared" si="144"/>
        <v>0.4389722567126278</v>
      </c>
      <c r="J668" s="32">
        <f t="shared" si="145"/>
        <v>2.8023464283074107E-2</v>
      </c>
      <c r="K668" s="32">
        <f t="shared" si="146"/>
        <v>35.684381841540912</v>
      </c>
      <c r="L668" s="8">
        <v>1</v>
      </c>
      <c r="M668" s="9">
        <v>0</v>
      </c>
      <c r="N668" s="8">
        <v>0</v>
      </c>
      <c r="O668" s="9">
        <v>0</v>
      </c>
      <c r="P668" s="9">
        <v>1</v>
      </c>
      <c r="Q668" s="9">
        <v>0</v>
      </c>
      <c r="R668" s="9">
        <v>0</v>
      </c>
      <c r="S668" s="8">
        <v>1054</v>
      </c>
      <c r="T668" s="9">
        <v>25</v>
      </c>
      <c r="U668" s="9">
        <f t="shared" si="147"/>
        <v>1028</v>
      </c>
      <c r="V668" s="9">
        <f t="shared" si="148"/>
        <v>24</v>
      </c>
      <c r="W668" s="7">
        <v>15</v>
      </c>
      <c r="X668" s="7">
        <f>BM668-W668-6</f>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42"/>
        <v>6.2730365059140825</v>
      </c>
      <c r="H669" s="15">
        <f t="shared" si="143"/>
        <v>8.0152174322405418</v>
      </c>
      <c r="I669" s="11">
        <f t="shared" si="144"/>
        <v>0.22683211099104514</v>
      </c>
      <c r="J669" s="32">
        <f t="shared" si="145"/>
        <v>2.7657863512048173E-2</v>
      </c>
      <c r="K669" s="32">
        <f t="shared" si="146"/>
        <v>36.1560826838409</v>
      </c>
      <c r="L669" s="8">
        <v>1</v>
      </c>
      <c r="M669" s="9">
        <v>0</v>
      </c>
      <c r="N669" s="8">
        <v>0</v>
      </c>
      <c r="O669" s="9">
        <v>0</v>
      </c>
      <c r="P669" s="9">
        <v>1</v>
      </c>
      <c r="Q669" s="9">
        <v>0</v>
      </c>
      <c r="R669" s="9">
        <v>0</v>
      </c>
      <c r="S669" s="8">
        <v>1266</v>
      </c>
      <c r="T669" s="9">
        <v>25</v>
      </c>
      <c r="U669" s="9">
        <f t="shared" si="147"/>
        <v>1240</v>
      </c>
      <c r="V669" s="9">
        <f t="shared" si="148"/>
        <v>24</v>
      </c>
      <c r="W669" s="7">
        <v>15</v>
      </c>
      <c r="X669" s="7">
        <f>BM669-W669-6</f>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42"/>
        <v>11.339336073456707</v>
      </c>
      <c r="H670" s="15">
        <f t="shared" si="143"/>
        <v>12.929898017363232</v>
      </c>
      <c r="I670" s="11">
        <f t="shared" si="144"/>
        <v>0.42785194562485623</v>
      </c>
      <c r="J670" s="32">
        <f t="shared" si="145"/>
        <v>2.8040646844915258E-2</v>
      </c>
      <c r="K670" s="32">
        <f t="shared" si="146"/>
        <v>35.662515402398242</v>
      </c>
      <c r="L670" s="8">
        <v>1</v>
      </c>
      <c r="M670" s="9">
        <v>0</v>
      </c>
      <c r="N670" s="8">
        <v>0</v>
      </c>
      <c r="O670" s="9">
        <v>0</v>
      </c>
      <c r="P670" s="9">
        <v>1</v>
      </c>
      <c r="Q670" s="9">
        <v>0</v>
      </c>
      <c r="R670" s="9">
        <v>0</v>
      </c>
      <c r="S670" s="8">
        <v>1065</v>
      </c>
      <c r="T670" s="9">
        <v>25</v>
      </c>
      <c r="U670" s="9">
        <f t="shared" si="147"/>
        <v>1039</v>
      </c>
      <c r="V670" s="9">
        <f t="shared" si="148"/>
        <v>24</v>
      </c>
      <c r="W670" s="7">
        <v>15</v>
      </c>
      <c r="X670" s="7">
        <f>BM670-W670-6</f>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42"/>
        <v>5.6795606710688293</v>
      </c>
      <c r="H671" s="15">
        <f t="shared" si="143"/>
        <v>7.4408866822533106</v>
      </c>
      <c r="I671" s="11">
        <f t="shared" si="144"/>
        <v>0.21961772893949358</v>
      </c>
      <c r="J671" s="32">
        <f t="shared" si="145"/>
        <v>2.9482105913137865E-2</v>
      </c>
      <c r="K671" s="32">
        <f t="shared" si="146"/>
        <v>33.918879572112871</v>
      </c>
      <c r="L671" s="8">
        <v>1</v>
      </c>
      <c r="M671" s="9">
        <v>0</v>
      </c>
      <c r="N671" s="8">
        <v>0</v>
      </c>
      <c r="O671" s="9">
        <v>0</v>
      </c>
      <c r="P671" s="9">
        <v>1</v>
      </c>
      <c r="Q671" s="9">
        <v>0</v>
      </c>
      <c r="R671" s="9">
        <v>0</v>
      </c>
      <c r="S671" s="8">
        <v>1121</v>
      </c>
      <c r="T671" s="9">
        <v>25</v>
      </c>
      <c r="U671" s="9">
        <f t="shared" si="147"/>
        <v>1095</v>
      </c>
      <c r="V671" s="9">
        <f t="shared" si="148"/>
        <v>24</v>
      </c>
      <c r="W671" s="7">
        <v>15</v>
      </c>
      <c r="X671" s="7">
        <f>BM671-W671-6</f>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42"/>
        <v>10.253367621041912</v>
      </c>
      <c r="H672" s="15">
        <f t="shared" si="143"/>
        <v>11.874740674292527</v>
      </c>
      <c r="I672" s="11">
        <f t="shared" si="144"/>
        <v>0.39675371638998225</v>
      </c>
      <c r="J672" s="32">
        <f t="shared" si="145"/>
        <v>2.9070979586058268E-2</v>
      </c>
      <c r="K672" s="32">
        <f t="shared" si="146"/>
        <v>34.398565656850984</v>
      </c>
      <c r="L672" s="8">
        <v>1</v>
      </c>
      <c r="M672" s="9">
        <v>0</v>
      </c>
      <c r="N672" s="8">
        <v>0</v>
      </c>
      <c r="O672" s="9">
        <v>0</v>
      </c>
      <c r="P672" s="9">
        <v>1</v>
      </c>
      <c r="Q672" s="9">
        <v>0</v>
      </c>
      <c r="R672" s="9">
        <v>0</v>
      </c>
      <c r="S672" s="8">
        <v>1023</v>
      </c>
      <c r="T672" s="9">
        <v>25</v>
      </c>
      <c r="U672" s="9">
        <f t="shared" si="147"/>
        <v>997</v>
      </c>
      <c r="V672" s="9">
        <f t="shared" si="148"/>
        <v>24</v>
      </c>
      <c r="W672" s="7">
        <v>15</v>
      </c>
      <c r="X672" s="7">
        <f>BM672-W672-6</f>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42"/>
        <v>6.8599606255814374</v>
      </c>
      <c r="H673" s="15">
        <f t="shared" si="143"/>
        <v>8.5835083776069432</v>
      </c>
      <c r="I673" s="11">
        <f t="shared" si="144"/>
        <v>0.25032164139091456</v>
      </c>
      <c r="J673" s="32">
        <f t="shared" si="145"/>
        <v>2.7936812785623013E-2</v>
      </c>
      <c r="K673" s="32">
        <f t="shared" si="146"/>
        <v>35.79506394210528</v>
      </c>
      <c r="L673" s="8">
        <v>1</v>
      </c>
      <c r="M673" s="9">
        <v>0</v>
      </c>
      <c r="N673" s="8">
        <v>0</v>
      </c>
      <c r="O673" s="9">
        <v>0</v>
      </c>
      <c r="P673" s="9">
        <v>1</v>
      </c>
      <c r="Q673" s="9">
        <v>0</v>
      </c>
      <c r="R673" s="9">
        <v>0</v>
      </c>
      <c r="S673" s="8">
        <v>1227</v>
      </c>
      <c r="T673" s="9">
        <v>25</v>
      </c>
      <c r="U673" s="9">
        <f t="shared" si="147"/>
        <v>1201</v>
      </c>
      <c r="V673" s="9">
        <f t="shared" si="148"/>
        <v>24</v>
      </c>
      <c r="W673" s="7">
        <v>15</v>
      </c>
      <c r="X673" s="7">
        <f>BM673-W673-6</f>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42"/>
        <v>8.865099752829245</v>
      </c>
      <c r="H674" s="15">
        <f t="shared" si="143"/>
        <v>10.527162344475492</v>
      </c>
      <c r="I674" s="11">
        <f t="shared" si="144"/>
        <v>0.33595690082773194</v>
      </c>
      <c r="J674" s="32">
        <f t="shared" si="145"/>
        <v>2.879403106607089E-2</v>
      </c>
      <c r="K674" s="32">
        <f t="shared" si="146"/>
        <v>34.729420056031621</v>
      </c>
      <c r="L674" s="8">
        <v>1</v>
      </c>
      <c r="M674" s="9">
        <v>0</v>
      </c>
      <c r="N674" s="8">
        <v>0</v>
      </c>
      <c r="O674" s="9">
        <v>0</v>
      </c>
      <c r="P674" s="9">
        <v>1</v>
      </c>
      <c r="Q674" s="9">
        <v>0</v>
      </c>
      <c r="R674" s="9">
        <v>0</v>
      </c>
      <c r="S674" s="8">
        <v>1096</v>
      </c>
      <c r="T674" s="9">
        <v>25</v>
      </c>
      <c r="U674" s="9">
        <f t="shared" si="147"/>
        <v>1070</v>
      </c>
      <c r="V674" s="9">
        <f t="shared" si="148"/>
        <v>24</v>
      </c>
      <c r="W674" s="7">
        <v>15</v>
      </c>
      <c r="X674" s="7">
        <f>BM674-W674-6</f>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42"/>
        <v>5.6795606710688293</v>
      </c>
      <c r="H675" s="15">
        <f t="shared" si="143"/>
        <v>7.4408866822533106</v>
      </c>
      <c r="I675" s="11">
        <f t="shared" si="144"/>
        <v>0.21244490727049981</v>
      </c>
      <c r="J675" s="32">
        <f t="shared" si="145"/>
        <v>2.8519206018113512E-2</v>
      </c>
      <c r="K675" s="32">
        <f t="shared" si="146"/>
        <v>35.064089770411776</v>
      </c>
      <c r="L675" s="8">
        <v>1</v>
      </c>
      <c r="M675" s="9">
        <v>0</v>
      </c>
      <c r="N675" s="8">
        <v>0</v>
      </c>
      <c r="O675" s="9">
        <v>0</v>
      </c>
      <c r="P675" s="9">
        <v>1</v>
      </c>
      <c r="Q675" s="9">
        <v>0</v>
      </c>
      <c r="R675" s="9">
        <v>0</v>
      </c>
      <c r="S675" s="8">
        <v>1200</v>
      </c>
      <c r="T675" s="9">
        <v>25</v>
      </c>
      <c r="U675" s="9">
        <f t="shared" si="147"/>
        <v>1174</v>
      </c>
      <c r="V675" s="9">
        <f t="shared" si="148"/>
        <v>24</v>
      </c>
      <c r="W675" s="7">
        <v>15</v>
      </c>
      <c r="X675" s="7">
        <f>BM675-W675-6</f>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42"/>
        <v>9.1455844007422655</v>
      </c>
      <c r="H676" s="15">
        <f t="shared" si="143"/>
        <v>10.799305376511086</v>
      </c>
      <c r="I676" s="11">
        <f t="shared" si="144"/>
        <v>0.3272248170049008</v>
      </c>
      <c r="J676" s="32">
        <f t="shared" si="145"/>
        <v>2.7131688854469059E-2</v>
      </c>
      <c r="K676" s="32">
        <f t="shared" si="146"/>
        <v>36.857270675772277</v>
      </c>
      <c r="L676" s="8">
        <v>1</v>
      </c>
      <c r="M676" s="9">
        <v>0</v>
      </c>
      <c r="N676" s="8">
        <v>0</v>
      </c>
      <c r="O676" s="9">
        <v>0</v>
      </c>
      <c r="P676" s="9">
        <v>1</v>
      </c>
      <c r="Q676" s="9">
        <v>0</v>
      </c>
      <c r="R676" s="9">
        <v>0</v>
      </c>
      <c r="S676" s="8">
        <v>1239</v>
      </c>
      <c r="T676" s="9">
        <v>25</v>
      </c>
      <c r="U676" s="9">
        <f t="shared" si="147"/>
        <v>1213</v>
      </c>
      <c r="V676" s="9">
        <f t="shared" si="148"/>
        <v>24</v>
      </c>
      <c r="W676" s="7">
        <v>15</v>
      </c>
      <c r="X676" s="7">
        <f>BM676-W676-6</f>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42"/>
        <v>5.3860063358714161</v>
      </c>
      <c r="H677" s="15">
        <f t="shared" si="143"/>
        <v>7.7344410174507239</v>
      </c>
      <c r="I677" s="11">
        <f t="shared" si="144"/>
        <v>0.20356877091262596</v>
      </c>
      <c r="J677" s="32">
        <f t="shared" si="145"/>
        <v>3.6436864447052207E-2</v>
      </c>
      <c r="K677" s="32">
        <f t="shared" si="146"/>
        <v>27.444732557960304</v>
      </c>
      <c r="L677" s="8">
        <v>1</v>
      </c>
      <c r="M677" s="9">
        <v>0</v>
      </c>
      <c r="N677" s="8">
        <v>0</v>
      </c>
      <c r="O677" s="9">
        <v>0</v>
      </c>
      <c r="P677" s="9">
        <v>1</v>
      </c>
      <c r="Q677" s="9">
        <v>0</v>
      </c>
      <c r="R677" s="9">
        <v>0</v>
      </c>
      <c r="S677" s="8">
        <v>748</v>
      </c>
      <c r="T677" s="9">
        <v>25</v>
      </c>
      <c r="U677" s="9">
        <f t="shared" si="147"/>
        <v>722</v>
      </c>
      <c r="V677" s="9">
        <f t="shared" si="148"/>
        <v>24</v>
      </c>
      <c r="W677" s="7">
        <v>15</v>
      </c>
      <c r="X677" s="7">
        <f>BM677-W677-6</f>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42"/>
        <v>6.8599606255814374</v>
      </c>
      <c r="H678" s="15">
        <f t="shared" si="143"/>
        <v>8.5835083776069432</v>
      </c>
      <c r="I678" s="11">
        <f t="shared" si="144"/>
        <v>0.30800857505984286</v>
      </c>
      <c r="J678" s="32">
        <f t="shared" si="145"/>
        <v>3.4374886046611125E-2</v>
      </c>
      <c r="K678" s="32">
        <f t="shared" si="146"/>
        <v>29.091005527815728</v>
      </c>
      <c r="L678" s="8">
        <v>1</v>
      </c>
      <c r="M678" s="9">
        <v>0</v>
      </c>
      <c r="N678" s="8">
        <v>0</v>
      </c>
      <c r="O678" s="9">
        <v>0</v>
      </c>
      <c r="P678" s="9">
        <v>1</v>
      </c>
      <c r="Q678" s="9">
        <v>0</v>
      </c>
      <c r="R678" s="9">
        <v>0</v>
      </c>
      <c r="S678" s="8">
        <v>792</v>
      </c>
      <c r="T678" s="9">
        <v>25</v>
      </c>
      <c r="U678" s="9">
        <f t="shared" si="147"/>
        <v>766</v>
      </c>
      <c r="V678" s="9">
        <f t="shared" si="148"/>
        <v>24</v>
      </c>
      <c r="W678" s="7">
        <v>15</v>
      </c>
      <c r="X678" s="7">
        <f>BM678-W678-6</f>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42"/>
        <v>3.5542427917483215</v>
      </c>
      <c r="H679" s="15">
        <f t="shared" si="143"/>
        <v>5.983667842581128</v>
      </c>
      <c r="I679" s="11">
        <f t="shared" si="144"/>
        <v>0.16022288305137591</v>
      </c>
      <c r="J679" s="32">
        <f t="shared" si="145"/>
        <v>4.0810770904128234E-2</v>
      </c>
      <c r="K679" s="32">
        <f t="shared" si="146"/>
        <v>24.503335218763155</v>
      </c>
      <c r="L679" s="8">
        <v>1</v>
      </c>
      <c r="M679" s="9">
        <v>0</v>
      </c>
      <c r="N679" s="8">
        <v>0</v>
      </c>
      <c r="O679" s="9">
        <v>0</v>
      </c>
      <c r="P679" s="9">
        <v>1</v>
      </c>
      <c r="Q679" s="9">
        <v>0</v>
      </c>
      <c r="R679" s="9">
        <v>0</v>
      </c>
      <c r="S679" s="8">
        <v>611</v>
      </c>
      <c r="T679" s="9">
        <v>25</v>
      </c>
      <c r="U679" s="9">
        <f t="shared" si="147"/>
        <v>585</v>
      </c>
      <c r="V679" s="9">
        <f t="shared" si="148"/>
        <v>24</v>
      </c>
      <c r="W679" s="7">
        <v>15</v>
      </c>
      <c r="X679" s="7">
        <f>BM679-W679-6</f>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42"/>
        <v>5.6795606710688293</v>
      </c>
      <c r="H680" s="141">
        <f t="shared" si="143"/>
        <v>7.4408866822533106</v>
      </c>
      <c r="I680" s="142">
        <f t="shared" si="144"/>
        <v>0.27137512399598185</v>
      </c>
      <c r="J680" s="143">
        <f t="shared" si="145"/>
        <v>3.6430165207858585E-2</v>
      </c>
      <c r="K680" s="143">
        <f t="shared" si="146"/>
        <v>27.449779442237709</v>
      </c>
      <c r="L680" s="144">
        <v>1</v>
      </c>
      <c r="M680" s="145">
        <v>0</v>
      </c>
      <c r="N680" s="144">
        <v>0</v>
      </c>
      <c r="O680" s="145">
        <v>0</v>
      </c>
      <c r="P680" s="145">
        <v>1</v>
      </c>
      <c r="Q680" s="145">
        <v>0</v>
      </c>
      <c r="R680" s="145">
        <v>0</v>
      </c>
      <c r="S680" s="144">
        <v>724</v>
      </c>
      <c r="T680" s="145">
        <v>25</v>
      </c>
      <c r="U680" s="145">
        <f t="shared" si="147"/>
        <v>698</v>
      </c>
      <c r="V680" s="145">
        <f t="shared" si="148"/>
        <v>24</v>
      </c>
      <c r="W680" s="140">
        <v>15</v>
      </c>
      <c r="X680" s="140">
        <f>BM680-W680-6</f>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42"/>
        <v>2.9325183790051659</v>
      </c>
      <c r="H681" s="15">
        <f t="shared" si="143"/>
        <v>5.828355159959032</v>
      </c>
      <c r="I681" s="11">
        <f t="shared" si="144"/>
        <v>8.4921254616253203E-2</v>
      </c>
      <c r="J681" s="32">
        <f t="shared" si="145"/>
        <v>2.8070042503041227E-2</v>
      </c>
      <c r="K681" s="32">
        <f t="shared" si="146"/>
        <v>35.6251687147127</v>
      </c>
      <c r="L681" s="8">
        <v>1</v>
      </c>
      <c r="M681" s="9">
        <v>0</v>
      </c>
      <c r="N681" s="8">
        <v>0</v>
      </c>
      <c r="O681" s="9">
        <v>1</v>
      </c>
      <c r="P681" s="9">
        <v>0</v>
      </c>
      <c r="Q681" s="9">
        <v>0</v>
      </c>
      <c r="R681" s="9">
        <v>0</v>
      </c>
      <c r="S681" s="8">
        <v>1284</v>
      </c>
      <c r="T681" s="9">
        <v>23</v>
      </c>
      <c r="U681" s="9">
        <f t="shared" si="147"/>
        <v>1260</v>
      </c>
      <c r="V681" s="9">
        <f t="shared" si="148"/>
        <v>18</v>
      </c>
      <c r="W681" s="7">
        <f t="shared" ref="W681:W698" si="150">(AK681*0+AL681*7+AM681*11+AN681*14)</f>
        <v>9.52</v>
      </c>
      <c r="X681" s="7">
        <f>BM681-W681-6</f>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51">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4.8858671588744906</v>
      </c>
      <c r="E682" s="13">
        <v>0.67121040547961819</v>
      </c>
      <c r="F682" s="7">
        <v>7.2791886403835759</v>
      </c>
      <c r="G682" s="7">
        <f t="shared" si="142"/>
        <v>4.2146567533948724</v>
      </c>
      <c r="H682" s="15">
        <f t="shared" si="143"/>
        <v>5.5570775643541088</v>
      </c>
      <c r="I682" s="11">
        <f t="shared" si="144"/>
        <v>0.20088746085727363</v>
      </c>
      <c r="J682" s="32">
        <f t="shared" si="145"/>
        <v>2.7597507192324646E-2</v>
      </c>
      <c r="K682" s="32">
        <f t="shared" si="146"/>
        <v>36.235156785396825</v>
      </c>
      <c r="L682" s="8">
        <v>1</v>
      </c>
      <c r="M682" s="9">
        <v>0</v>
      </c>
      <c r="N682" s="8">
        <v>0</v>
      </c>
      <c r="O682" s="9">
        <v>1</v>
      </c>
      <c r="P682" s="9">
        <v>0</v>
      </c>
      <c r="Q682" s="9">
        <v>0</v>
      </c>
      <c r="R682" s="9">
        <v>0</v>
      </c>
      <c r="S682" s="8">
        <v>1284</v>
      </c>
      <c r="T682" s="9">
        <v>23</v>
      </c>
      <c r="U682" s="9">
        <f t="shared" si="147"/>
        <v>1260</v>
      </c>
      <c r="V682" s="9">
        <f t="shared" si="148"/>
        <v>18</v>
      </c>
      <c r="W682" s="7">
        <f t="shared" si="150"/>
        <v>9.52</v>
      </c>
      <c r="X682" s="7">
        <f>BM682-W682-6</f>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51"/>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6.4212661122804437</v>
      </c>
      <c r="E683" s="13">
        <v>0.42922010891448359</v>
      </c>
      <c r="F683" s="7">
        <v>14.96031052347502</v>
      </c>
      <c r="G683" s="7">
        <f t="shared" si="142"/>
        <v>5.9920460033659602</v>
      </c>
      <c r="H683" s="15">
        <f t="shared" si="143"/>
        <v>6.8504862211949273</v>
      </c>
      <c r="I683" s="11">
        <f t="shared" si="144"/>
        <v>0.38837505775030096</v>
      </c>
      <c r="J683" s="32">
        <f t="shared" si="145"/>
        <v>2.5960360725192234E-2</v>
      </c>
      <c r="K683" s="32">
        <f t="shared" si="146"/>
        <v>38.520265977259264</v>
      </c>
      <c r="L683" s="8">
        <v>1</v>
      </c>
      <c r="M683" s="9">
        <v>0</v>
      </c>
      <c r="N683" s="8">
        <v>0</v>
      </c>
      <c r="O683" s="9">
        <v>1</v>
      </c>
      <c r="P683" s="9">
        <v>0</v>
      </c>
      <c r="Q683" s="9">
        <v>0</v>
      </c>
      <c r="R683" s="9">
        <v>0</v>
      </c>
      <c r="S683" s="8">
        <v>1284</v>
      </c>
      <c r="T683" s="9">
        <v>23</v>
      </c>
      <c r="U683" s="9">
        <f t="shared" si="147"/>
        <v>1260</v>
      </c>
      <c r="V683" s="9">
        <f t="shared" si="148"/>
        <v>18</v>
      </c>
      <c r="W683" s="7">
        <f t="shared" si="150"/>
        <v>9.52</v>
      </c>
      <c r="X683" s="7">
        <f>BM683-W683-6</f>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51"/>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42"/>
        <v>3.6570465292193104</v>
      </c>
      <c r="H684" s="15">
        <f t="shared" si="143"/>
        <v>5.5428692032718603</v>
      </c>
      <c r="I684" s="11">
        <f t="shared" si="144"/>
        <v>0.10812235721375972</v>
      </c>
      <c r="J684" s="32">
        <f t="shared" si="145"/>
        <v>2.2163202222125686E-2</v>
      </c>
      <c r="K684" s="32">
        <f t="shared" si="146"/>
        <v>45.119833766696978</v>
      </c>
      <c r="L684" s="8">
        <v>1</v>
      </c>
      <c r="M684" s="9">
        <v>0</v>
      </c>
      <c r="N684" s="8">
        <v>0</v>
      </c>
      <c r="O684" s="9">
        <v>1</v>
      </c>
      <c r="P684" s="9">
        <v>0</v>
      </c>
      <c r="Q684" s="9">
        <v>0</v>
      </c>
      <c r="R684" s="9">
        <v>0</v>
      </c>
      <c r="S684" s="8">
        <v>2036</v>
      </c>
      <c r="T684" s="9">
        <v>23</v>
      </c>
      <c r="U684" s="9">
        <f t="shared" si="147"/>
        <v>2012</v>
      </c>
      <c r="V684" s="9">
        <f t="shared" si="148"/>
        <v>18</v>
      </c>
      <c r="W684" s="7">
        <f t="shared" si="150"/>
        <v>7.5400000000000009</v>
      </c>
      <c r="X684" s="7">
        <f>BM684-W684-6</f>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51"/>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5.2190479974227433</v>
      </c>
      <c r="E685" s="13">
        <v>0.49690223375406262</v>
      </c>
      <c r="F685" s="7">
        <v>10.503168717904909</v>
      </c>
      <c r="G685" s="7">
        <f t="shared" si="142"/>
        <v>4.7221457636686806</v>
      </c>
      <c r="H685" s="15">
        <f t="shared" si="143"/>
        <v>5.715950231176806</v>
      </c>
      <c r="I685" s="11">
        <f t="shared" si="144"/>
        <v>0.22798971786731451</v>
      </c>
      <c r="J685" s="32">
        <f t="shared" si="145"/>
        <v>2.1706755741118106E-2</v>
      </c>
      <c r="K685" s="32">
        <f t="shared" si="146"/>
        <v>46.068607023837565</v>
      </c>
      <c r="L685" s="8">
        <v>1</v>
      </c>
      <c r="M685" s="9">
        <v>0</v>
      </c>
      <c r="N685" s="8">
        <v>0</v>
      </c>
      <c r="O685" s="9">
        <v>1</v>
      </c>
      <c r="P685" s="9">
        <v>0</v>
      </c>
      <c r="Q685" s="9">
        <v>0</v>
      </c>
      <c r="R685" s="9">
        <v>0</v>
      </c>
      <c r="S685" s="8">
        <v>2036</v>
      </c>
      <c r="T685" s="9">
        <v>23</v>
      </c>
      <c r="U685" s="9">
        <f t="shared" si="147"/>
        <v>2012</v>
      </c>
      <c r="V685" s="9">
        <f t="shared" si="148"/>
        <v>18</v>
      </c>
      <c r="W685" s="7">
        <f t="shared" si="150"/>
        <v>7.5400000000000009</v>
      </c>
      <c r="X685" s="7">
        <f>BM685-W685-6</f>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51"/>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7.4089907926705001</v>
      </c>
      <c r="E686" s="13">
        <v>0.82789360356584163</v>
      </c>
      <c r="F686" s="7">
        <v>8.9492064689943813</v>
      </c>
      <c r="G686" s="7">
        <f t="shared" si="142"/>
        <v>6.5810971891046588</v>
      </c>
      <c r="H686" s="15">
        <f t="shared" si="143"/>
        <v>8.2368843962363414</v>
      </c>
      <c r="I686" s="11">
        <f t="shared" si="144"/>
        <v>0.19565660926654854</v>
      </c>
      <c r="J686" s="32">
        <f t="shared" si="145"/>
        <v>2.1863012094359958E-2</v>
      </c>
      <c r="K686" s="32">
        <f t="shared" si="146"/>
        <v>45.739351727201935</v>
      </c>
      <c r="L686" s="8">
        <v>1</v>
      </c>
      <c r="M686" s="9">
        <v>0</v>
      </c>
      <c r="N686" s="8">
        <v>0</v>
      </c>
      <c r="O686" s="9">
        <v>1</v>
      </c>
      <c r="P686" s="9">
        <v>0</v>
      </c>
      <c r="Q686" s="9">
        <v>0</v>
      </c>
      <c r="R686" s="9">
        <v>0</v>
      </c>
      <c r="S686" s="8">
        <v>2036</v>
      </c>
      <c r="T686" s="9">
        <v>23</v>
      </c>
      <c r="U686" s="9">
        <f t="shared" si="147"/>
        <v>2012</v>
      </c>
      <c r="V686" s="9">
        <f t="shared" si="148"/>
        <v>18</v>
      </c>
      <c r="W686" s="7">
        <f t="shared" si="150"/>
        <v>7.5400000000000009</v>
      </c>
      <c r="X686" s="7">
        <f>BM686-W686-6</f>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51"/>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42"/>
        <v>3.2054936247962624</v>
      </c>
      <c r="H687" s="15">
        <f t="shared" si="143"/>
        <v>7.0684565801847681</v>
      </c>
      <c r="I687" s="11">
        <f t="shared" si="144"/>
        <v>8.2867227271203575E-2</v>
      </c>
      <c r="J687" s="32">
        <f t="shared" si="145"/>
        <v>3.1157736097379759E-2</v>
      </c>
      <c r="K687" s="32">
        <f t="shared" si="146"/>
        <v>32.094758004067437</v>
      </c>
      <c r="L687" s="8">
        <v>1</v>
      </c>
      <c r="M687" s="9">
        <v>0</v>
      </c>
      <c r="N687" s="8">
        <v>0</v>
      </c>
      <c r="O687" s="9">
        <v>1</v>
      </c>
      <c r="P687" s="9">
        <v>0</v>
      </c>
      <c r="Q687" s="9">
        <v>0</v>
      </c>
      <c r="R687" s="9">
        <v>0</v>
      </c>
      <c r="S687" s="8">
        <v>1047</v>
      </c>
      <c r="T687" s="9">
        <v>23</v>
      </c>
      <c r="U687" s="9">
        <f t="shared" si="147"/>
        <v>1023</v>
      </c>
      <c r="V687" s="9">
        <f t="shared" si="148"/>
        <v>18</v>
      </c>
      <c r="W687" s="7">
        <f t="shared" si="150"/>
        <v>7.35</v>
      </c>
      <c r="X687" s="7">
        <f>BM687-W687-6</f>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51"/>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4.3653567670318472</v>
      </c>
      <c r="E688" s="13">
        <v>1.1477128676726369</v>
      </c>
      <c r="F688" s="7">
        <v>3.803526901187432</v>
      </c>
      <c r="G688" s="7">
        <f t="shared" si="142"/>
        <v>3.21764389935921</v>
      </c>
      <c r="H688" s="15">
        <f t="shared" si="143"/>
        <v>5.5130696347044843</v>
      </c>
      <c r="I688" s="11">
        <f t="shared" si="144"/>
        <v>0.1180862645900424</v>
      </c>
      <c r="J688" s="32">
        <f t="shared" si="145"/>
        <v>3.1046517523821579E-2</v>
      </c>
      <c r="K688" s="32">
        <f t="shared" si="146"/>
        <v>32.209731710898438</v>
      </c>
      <c r="L688" s="8">
        <v>1</v>
      </c>
      <c r="M688" s="9">
        <v>0</v>
      </c>
      <c r="N688" s="8">
        <v>0</v>
      </c>
      <c r="O688" s="9">
        <v>1</v>
      </c>
      <c r="P688" s="9">
        <v>0</v>
      </c>
      <c r="Q688" s="9">
        <v>0</v>
      </c>
      <c r="R688" s="9">
        <v>0</v>
      </c>
      <c r="S688" s="8">
        <v>1047</v>
      </c>
      <c r="T688" s="9">
        <v>23</v>
      </c>
      <c r="U688" s="9">
        <f t="shared" si="147"/>
        <v>1023</v>
      </c>
      <c r="V688" s="9">
        <f t="shared" si="148"/>
        <v>18</v>
      </c>
      <c r="W688" s="7">
        <f t="shared" si="150"/>
        <v>7.35</v>
      </c>
      <c r="X688" s="7">
        <f>BM688-W688-6</f>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51"/>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8.8311982624496466</v>
      </c>
      <c r="E689" s="13">
        <v>1.2879216886393501</v>
      </c>
      <c r="F689" s="7">
        <v>6.8569372970025348</v>
      </c>
      <c r="G689" s="7">
        <f t="shared" si="142"/>
        <v>7.5432765738102967</v>
      </c>
      <c r="H689" s="15">
        <f t="shared" si="143"/>
        <v>10.119119951088997</v>
      </c>
      <c r="I689" s="11">
        <f t="shared" si="144"/>
        <v>0.20962096682399914</v>
      </c>
      <c r="J689" s="32">
        <f t="shared" si="145"/>
        <v>3.057064076050886E-2</v>
      </c>
      <c r="K689" s="32">
        <f t="shared" si="146"/>
        <v>32.71112332364978</v>
      </c>
      <c r="L689" s="8">
        <v>1</v>
      </c>
      <c r="M689" s="9">
        <v>0</v>
      </c>
      <c r="N689" s="8">
        <v>0</v>
      </c>
      <c r="O689" s="9">
        <v>1</v>
      </c>
      <c r="P689" s="9">
        <v>0</v>
      </c>
      <c r="Q689" s="9">
        <v>0</v>
      </c>
      <c r="R689" s="9">
        <v>0</v>
      </c>
      <c r="S689" s="8">
        <v>1047</v>
      </c>
      <c r="T689" s="9">
        <v>23</v>
      </c>
      <c r="U689" s="9">
        <f t="shared" si="147"/>
        <v>1023</v>
      </c>
      <c r="V689" s="9">
        <f t="shared" si="148"/>
        <v>18</v>
      </c>
      <c r="W689" s="7">
        <f t="shared" si="150"/>
        <v>7.35</v>
      </c>
      <c r="X689" s="7">
        <f>BM689-W689-6</f>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51"/>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42"/>
        <v>4.0841663674144293</v>
      </c>
      <c r="H690" s="15">
        <f t="shared" si="143"/>
        <v>9.9960570788117629</v>
      </c>
      <c r="I690" s="11">
        <f t="shared" si="144"/>
        <v>0.10708393287543104</v>
      </c>
      <c r="J690" s="32">
        <f t="shared" si="145"/>
        <v>4.4961538467333952E-2</v>
      </c>
      <c r="K690" s="32">
        <f t="shared" si="146"/>
        <v>22.241231819203275</v>
      </c>
      <c r="L690" s="8">
        <v>1</v>
      </c>
      <c r="M690" s="9">
        <v>0</v>
      </c>
      <c r="N690" s="8">
        <v>0</v>
      </c>
      <c r="O690" s="9">
        <v>1</v>
      </c>
      <c r="P690" s="9">
        <v>0</v>
      </c>
      <c r="Q690" s="9">
        <v>0</v>
      </c>
      <c r="R690" s="9">
        <v>0</v>
      </c>
      <c r="S690" s="8">
        <v>513</v>
      </c>
      <c r="T690" s="9">
        <v>23</v>
      </c>
      <c r="U690" s="9">
        <f t="shared" si="147"/>
        <v>489</v>
      </c>
      <c r="V690" s="9">
        <f t="shared" si="148"/>
        <v>18</v>
      </c>
      <c r="W690" s="7">
        <f t="shared" si="150"/>
        <v>9.8699999999999992</v>
      </c>
      <c r="X690" s="7">
        <f>BM690-W690-6</f>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51"/>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6.6004935420180164</v>
      </c>
      <c r="E691" s="13">
        <v>1.31191742594598</v>
      </c>
      <c r="F691" s="7">
        <v>5.0311806303347328</v>
      </c>
      <c r="G691" s="7">
        <f t="shared" si="142"/>
        <v>5.2885761160720364</v>
      </c>
      <c r="H691" s="15">
        <f t="shared" si="143"/>
        <v>7.9124109679639965</v>
      </c>
      <c r="I691" s="11">
        <f t="shared" si="144"/>
        <v>0.22184837518111733</v>
      </c>
      <c r="J691" s="32">
        <f t="shared" si="145"/>
        <v>4.4094694959572016E-2</v>
      </c>
      <c r="K691" s="32">
        <f t="shared" si="146"/>
        <v>22.678465083313188</v>
      </c>
      <c r="L691" s="8">
        <v>1</v>
      </c>
      <c r="M691" s="9">
        <v>0</v>
      </c>
      <c r="N691" s="8">
        <v>0</v>
      </c>
      <c r="O691" s="9">
        <v>1</v>
      </c>
      <c r="P691" s="9">
        <v>0</v>
      </c>
      <c r="Q691" s="9">
        <v>0</v>
      </c>
      <c r="R691" s="9">
        <v>0</v>
      </c>
      <c r="S691" s="8">
        <v>513</v>
      </c>
      <c r="T691" s="9">
        <v>23</v>
      </c>
      <c r="U691" s="9">
        <f t="shared" si="147"/>
        <v>489</v>
      </c>
      <c r="V691" s="9">
        <f t="shared" si="148"/>
        <v>18</v>
      </c>
      <c r="W691" s="7">
        <f t="shared" si="150"/>
        <v>9.8699999999999992</v>
      </c>
      <c r="X691" s="7">
        <f>BM691-W691-6</f>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51"/>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7.7677755392428827</v>
      </c>
      <c r="E692" s="13">
        <v>0.80462987076224901</v>
      </c>
      <c r="F692" s="7">
        <v>9.6538493306049471</v>
      </c>
      <c r="G692" s="7">
        <f t="shared" si="142"/>
        <v>6.9631456684806334</v>
      </c>
      <c r="H692" s="15">
        <f t="shared" si="143"/>
        <v>8.5724054100051319</v>
      </c>
      <c r="I692" s="11">
        <f t="shared" si="144"/>
        <v>0.40009728729918753</v>
      </c>
      <c r="J692" s="32">
        <f t="shared" si="145"/>
        <v>4.1444326879101594E-2</v>
      </c>
      <c r="K692" s="32">
        <f t="shared" si="146"/>
        <v>24.128754773050797</v>
      </c>
      <c r="L692" s="8">
        <v>1</v>
      </c>
      <c r="M692" s="9">
        <v>0</v>
      </c>
      <c r="N692" s="8">
        <v>0</v>
      </c>
      <c r="O692" s="9">
        <v>1</v>
      </c>
      <c r="P692" s="9">
        <v>0</v>
      </c>
      <c r="Q692" s="9">
        <v>0</v>
      </c>
      <c r="R692" s="9">
        <v>0</v>
      </c>
      <c r="S692" s="8">
        <v>513</v>
      </c>
      <c r="T692" s="9">
        <v>23</v>
      </c>
      <c r="U692" s="9">
        <f t="shared" si="147"/>
        <v>489</v>
      </c>
      <c r="V692" s="9">
        <f t="shared" si="148"/>
        <v>18</v>
      </c>
      <c r="W692" s="7">
        <f t="shared" si="150"/>
        <v>9.8699999999999992</v>
      </c>
      <c r="X692" s="7">
        <f>BM692-W692-6</f>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51"/>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42"/>
        <v>3.0050834073639945</v>
      </c>
      <c r="H693" s="15">
        <f t="shared" si="143"/>
        <v>5.9760030031410611</v>
      </c>
      <c r="I693" s="11">
        <f t="shared" si="144"/>
        <v>0.11865042153206606</v>
      </c>
      <c r="J693" s="32">
        <f t="shared" si="145"/>
        <v>3.9249245165318608E-2</v>
      </c>
      <c r="K693" s="32">
        <f t="shared" si="146"/>
        <v>25.478196989215459</v>
      </c>
      <c r="L693" s="8">
        <v>1</v>
      </c>
      <c r="M693" s="9">
        <v>0</v>
      </c>
      <c r="N693" s="8">
        <v>0</v>
      </c>
      <c r="O693" s="9">
        <v>1</v>
      </c>
      <c r="P693" s="9">
        <v>0</v>
      </c>
      <c r="Q693" s="9">
        <v>0</v>
      </c>
      <c r="R693" s="9">
        <v>0</v>
      </c>
      <c r="S693" s="8">
        <v>664</v>
      </c>
      <c r="T693" s="9">
        <v>23</v>
      </c>
      <c r="U693" s="9">
        <f t="shared" si="147"/>
        <v>640</v>
      </c>
      <c r="V693" s="9">
        <f t="shared" si="148"/>
        <v>18</v>
      </c>
      <c r="W693" s="7">
        <f t="shared" si="150"/>
        <v>6.78</v>
      </c>
      <c r="X693" s="7">
        <f>BM693-W693-6</f>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51"/>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5.6998442929814042</v>
      </c>
      <c r="E694" s="13">
        <v>0.70413361655403528</v>
      </c>
      <c r="F694" s="7">
        <v>8.0948333654000422</v>
      </c>
      <c r="G694" s="7">
        <f t="shared" si="142"/>
        <v>4.9957106764273691</v>
      </c>
      <c r="H694" s="15">
        <f t="shared" si="143"/>
        <v>6.4039779095354392</v>
      </c>
      <c r="I694" s="11">
        <f t="shared" si="144"/>
        <v>0.30475532366663738</v>
      </c>
      <c r="J694" s="32">
        <f t="shared" si="145"/>
        <v>3.7648128121977292E-2</v>
      </c>
      <c r="K694" s="32">
        <f t="shared" si="146"/>
        <v>26.561745560365452</v>
      </c>
      <c r="L694" s="8">
        <v>1</v>
      </c>
      <c r="M694" s="9">
        <v>0</v>
      </c>
      <c r="N694" s="8">
        <v>0</v>
      </c>
      <c r="O694" s="9">
        <v>1</v>
      </c>
      <c r="P694" s="9">
        <v>0</v>
      </c>
      <c r="Q694" s="9">
        <v>0</v>
      </c>
      <c r="R694" s="9">
        <v>0</v>
      </c>
      <c r="S694" s="8">
        <v>664</v>
      </c>
      <c r="T694" s="9">
        <v>23</v>
      </c>
      <c r="U694" s="9">
        <f t="shared" si="147"/>
        <v>640</v>
      </c>
      <c r="V694" s="9">
        <f t="shared" si="148"/>
        <v>18</v>
      </c>
      <c r="W694" s="7">
        <f t="shared" si="150"/>
        <v>6.78</v>
      </c>
      <c r="X694" s="7">
        <f>BM694-W694-6</f>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51"/>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8.8786090809269247</v>
      </c>
      <c r="E695" s="13">
        <v>0.90069891762145815</v>
      </c>
      <c r="F695" s="7">
        <v>9.8574661379335513</v>
      </c>
      <c r="G695" s="7">
        <f t="shared" si="142"/>
        <v>7.9779101633054665</v>
      </c>
      <c r="H695" s="15">
        <f t="shared" si="143"/>
        <v>9.7793079985483828</v>
      </c>
      <c r="I695" s="11">
        <f t="shared" si="144"/>
        <v>0.36306265056104542</v>
      </c>
      <c r="J695" s="32">
        <f t="shared" si="145"/>
        <v>3.6831234871191283E-2</v>
      </c>
      <c r="K695" s="32">
        <f t="shared" si="146"/>
        <v>27.150868101416325</v>
      </c>
      <c r="L695" s="8">
        <v>1</v>
      </c>
      <c r="M695" s="9">
        <v>0</v>
      </c>
      <c r="N695" s="8">
        <v>0</v>
      </c>
      <c r="O695" s="9">
        <v>1</v>
      </c>
      <c r="P695" s="9">
        <v>0</v>
      </c>
      <c r="Q695" s="9">
        <v>0</v>
      </c>
      <c r="R695" s="9">
        <v>0</v>
      </c>
      <c r="S695" s="8">
        <v>664</v>
      </c>
      <c r="T695" s="9">
        <v>23</v>
      </c>
      <c r="U695" s="9">
        <f t="shared" si="147"/>
        <v>640</v>
      </c>
      <c r="V695" s="9">
        <f t="shared" si="148"/>
        <v>18</v>
      </c>
      <c r="W695" s="7">
        <f t="shared" si="150"/>
        <v>6.78</v>
      </c>
      <c r="X695" s="7">
        <f>BM695-W695-6</f>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51"/>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42"/>
        <v>6.3090832362986919</v>
      </c>
      <c r="H696" s="15">
        <f t="shared" si="143"/>
        <v>9.0767010234611369</v>
      </c>
      <c r="I696" s="11">
        <f t="shared" si="144"/>
        <v>0.18719862422035263</v>
      </c>
      <c r="J696" s="32">
        <f t="shared" si="145"/>
        <v>3.3673567325366485E-2</v>
      </c>
      <c r="K696" s="32">
        <f t="shared" si="146"/>
        <v>29.696883325061151</v>
      </c>
      <c r="L696" s="8">
        <v>1</v>
      </c>
      <c r="M696" s="9">
        <v>0</v>
      </c>
      <c r="N696" s="8">
        <v>0</v>
      </c>
      <c r="O696" s="9">
        <v>1</v>
      </c>
      <c r="P696" s="9">
        <v>0</v>
      </c>
      <c r="Q696" s="9">
        <v>0</v>
      </c>
      <c r="R696" s="9">
        <v>0</v>
      </c>
      <c r="S696" s="8">
        <v>875</v>
      </c>
      <c r="T696" s="9">
        <v>23</v>
      </c>
      <c r="U696" s="9">
        <f t="shared" si="147"/>
        <v>851</v>
      </c>
      <c r="V696" s="9">
        <f t="shared" si="148"/>
        <v>18</v>
      </c>
      <c r="W696" s="7">
        <f t="shared" si="150"/>
        <v>3.1</v>
      </c>
      <c r="X696" s="7">
        <f>BM696-W696-6</f>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51"/>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5.6474915918135693</v>
      </c>
      <c r="E697" s="13">
        <v>0.95948381797178739</v>
      </c>
      <c r="F697" s="7">
        <v>5.8859685656310132</v>
      </c>
      <c r="G697" s="7">
        <f t="shared" si="142"/>
        <v>4.6880077738417816</v>
      </c>
      <c r="H697" s="15">
        <f t="shared" si="143"/>
        <v>6.606975409785357</v>
      </c>
      <c r="I697" s="11">
        <f t="shared" si="144"/>
        <v>0.1977826504716072</v>
      </c>
      <c r="J697" s="32">
        <f t="shared" si="145"/>
        <v>3.3602396660166949E-2</v>
      </c>
      <c r="K697" s="32">
        <f t="shared" si="146"/>
        <v>29.759782021305131</v>
      </c>
      <c r="L697" s="8">
        <v>1</v>
      </c>
      <c r="M697" s="9">
        <v>0</v>
      </c>
      <c r="N697" s="8">
        <v>0</v>
      </c>
      <c r="O697" s="9">
        <v>1</v>
      </c>
      <c r="P697" s="9">
        <v>0</v>
      </c>
      <c r="Q697" s="9">
        <v>0</v>
      </c>
      <c r="R697" s="9">
        <v>0</v>
      </c>
      <c r="S697" s="8">
        <v>875</v>
      </c>
      <c r="T697" s="9">
        <v>23</v>
      </c>
      <c r="U697" s="9">
        <f t="shared" si="147"/>
        <v>851</v>
      </c>
      <c r="V697" s="9">
        <f t="shared" si="148"/>
        <v>18</v>
      </c>
      <c r="W697" s="7">
        <f t="shared" si="150"/>
        <v>3.1</v>
      </c>
      <c r="X697" s="7">
        <f>BM697-W697-6</f>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51"/>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8.3164424543858964</v>
      </c>
      <c r="E698" s="139">
        <v>0.81765992644689711</v>
      </c>
      <c r="F698" s="140">
        <v>10.17102854792531</v>
      </c>
      <c r="G698" s="140">
        <f t="shared" si="142"/>
        <v>7.4987825279389995</v>
      </c>
      <c r="H698" s="141">
        <f t="shared" si="143"/>
        <v>9.1341023808327932</v>
      </c>
      <c r="I698" s="142">
        <f t="shared" si="144"/>
        <v>0.3292216011121174</v>
      </c>
      <c r="J698" s="143">
        <f t="shared" si="145"/>
        <v>3.2368565240068287E-2</v>
      </c>
      <c r="K698" s="143">
        <f t="shared" si="146"/>
        <v>30.894171322803135</v>
      </c>
      <c r="L698" s="144">
        <v>1</v>
      </c>
      <c r="M698" s="145">
        <v>0</v>
      </c>
      <c r="N698" s="144">
        <v>0</v>
      </c>
      <c r="O698" s="145">
        <v>1</v>
      </c>
      <c r="P698" s="145">
        <v>0</v>
      </c>
      <c r="Q698" s="145">
        <v>0</v>
      </c>
      <c r="R698" s="145">
        <v>0</v>
      </c>
      <c r="S698" s="144">
        <v>875</v>
      </c>
      <c r="T698" s="145">
        <v>23</v>
      </c>
      <c r="U698" s="145">
        <f t="shared" si="147"/>
        <v>851</v>
      </c>
      <c r="V698" s="145">
        <f t="shared" si="148"/>
        <v>18</v>
      </c>
      <c r="W698" s="140">
        <f t="shared" si="150"/>
        <v>3.1</v>
      </c>
      <c r="X698" s="140">
        <f>BM698-W698-6</f>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51"/>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42"/>
        <v>7.2680000000000007</v>
      </c>
      <c r="H699" s="15">
        <f t="shared" si="143"/>
        <v>8.532</v>
      </c>
      <c r="I699" s="11">
        <f t="shared" si="144"/>
        <v>5.0824237087487905E-3</v>
      </c>
      <c r="J699" s="32">
        <f t="shared" si="145"/>
        <v>4.0659389669990326E-4</v>
      </c>
      <c r="K699" s="32">
        <f t="shared" si="146"/>
        <v>2459.4564948378329</v>
      </c>
      <c r="L699" s="8">
        <v>0</v>
      </c>
      <c r="M699" s="9">
        <v>1</v>
      </c>
      <c r="N699" s="8">
        <v>0</v>
      </c>
      <c r="O699" s="9">
        <v>0</v>
      </c>
      <c r="P699" s="9">
        <v>0</v>
      </c>
      <c r="Q699" s="9">
        <v>1</v>
      </c>
      <c r="R699" s="9">
        <v>0</v>
      </c>
      <c r="S699" s="8">
        <v>6048776</v>
      </c>
      <c r="T699" s="9">
        <v>5</v>
      </c>
      <c r="U699" s="9">
        <f t="shared" si="147"/>
        <v>6048770</v>
      </c>
      <c r="V699" s="9">
        <f t="shared" si="148"/>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42"/>
        <v>6.8283582089552235</v>
      </c>
      <c r="H700" s="15">
        <f t="shared" si="143"/>
        <v>8.1716417910447756</v>
      </c>
      <c r="I700" s="11">
        <f t="shared" si="144"/>
        <v>4.5403103559286647E-3</v>
      </c>
      <c r="J700" s="32">
        <f t="shared" si="145"/>
        <v>4.0659495724734295E-4</v>
      </c>
      <c r="K700" s="32">
        <f t="shared" si="146"/>
        <v>2459.4500796813186</v>
      </c>
      <c r="L700" s="8">
        <v>0</v>
      </c>
      <c r="M700" s="9">
        <v>1</v>
      </c>
      <c r="N700" s="8">
        <v>0</v>
      </c>
      <c r="O700" s="9">
        <v>0</v>
      </c>
      <c r="P700" s="9">
        <v>0</v>
      </c>
      <c r="Q700" s="9">
        <v>1</v>
      </c>
      <c r="R700" s="9">
        <v>0</v>
      </c>
      <c r="S700" s="8">
        <v>6048776</v>
      </c>
      <c r="T700" s="9">
        <v>5</v>
      </c>
      <c r="U700" s="9">
        <f t="shared" si="147"/>
        <v>6048770</v>
      </c>
      <c r="V700" s="9">
        <f t="shared" si="148"/>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42"/>
        <v>7.1966480446927372</v>
      </c>
      <c r="H701" s="15">
        <f t="shared" si="143"/>
        <v>8.003351955307263</v>
      </c>
      <c r="I701" s="11">
        <f t="shared" si="144"/>
        <v>6.3886858768177415E-3</v>
      </c>
      <c r="J701" s="32">
        <f t="shared" si="145"/>
        <v>3.3906433424451708E-4</v>
      </c>
      <c r="K701" s="32">
        <f t="shared" si="146"/>
        <v>2949.2928008135691</v>
      </c>
      <c r="L701" s="8">
        <v>0</v>
      </c>
      <c r="M701" s="9">
        <v>1</v>
      </c>
      <c r="N701" s="8">
        <v>0</v>
      </c>
      <c r="O701" s="9">
        <v>0</v>
      </c>
      <c r="P701" s="9">
        <v>0</v>
      </c>
      <c r="Q701" s="9">
        <v>1</v>
      </c>
      <c r="R701" s="9">
        <v>0</v>
      </c>
      <c r="S701" s="8">
        <v>8697979</v>
      </c>
      <c r="T701" s="9">
        <v>5</v>
      </c>
      <c r="U701" s="9">
        <f t="shared" si="147"/>
        <v>8697973</v>
      </c>
      <c r="V701" s="9">
        <f t="shared" si="148"/>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42"/>
        <v>6.9444444444444446</v>
      </c>
      <c r="H702" s="15">
        <f t="shared" si="143"/>
        <v>8.0555555555555554</v>
      </c>
      <c r="I702" s="11">
        <f t="shared" si="144"/>
        <v>4.5774139731244411E-3</v>
      </c>
      <c r="J702" s="32">
        <f t="shared" si="145"/>
        <v>3.3906770171292152E-4</v>
      </c>
      <c r="K702" s="32">
        <f t="shared" si="146"/>
        <v>2949.2635097596826</v>
      </c>
      <c r="L702" s="8">
        <v>0</v>
      </c>
      <c r="M702" s="9">
        <v>1</v>
      </c>
      <c r="N702" s="8">
        <v>0</v>
      </c>
      <c r="O702" s="9">
        <v>0</v>
      </c>
      <c r="P702" s="9">
        <v>0</v>
      </c>
      <c r="Q702" s="9">
        <v>1</v>
      </c>
      <c r="R702" s="9">
        <v>0</v>
      </c>
      <c r="S702" s="8">
        <v>8697979</v>
      </c>
      <c r="T702" s="9">
        <v>5</v>
      </c>
      <c r="U702" s="9">
        <f t="shared" si="147"/>
        <v>8697973</v>
      </c>
      <c r="V702" s="9">
        <f t="shared" si="148"/>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42"/>
        <v>6.4477611940298498</v>
      </c>
      <c r="H703" s="15">
        <f t="shared" si="143"/>
        <v>7.9522388059701488</v>
      </c>
      <c r="I703" s="11">
        <f t="shared" si="144"/>
        <v>2.4924546754224301E-3</v>
      </c>
      <c r="J703" s="32">
        <f t="shared" si="145"/>
        <v>2.6040571235756731E-4</v>
      </c>
      <c r="K703" s="32">
        <f t="shared" si="146"/>
        <v>3840.1615346551375</v>
      </c>
      <c r="L703" s="8">
        <v>0</v>
      </c>
      <c r="M703" s="9">
        <v>1</v>
      </c>
      <c r="N703" s="8">
        <v>0</v>
      </c>
      <c r="O703" s="9">
        <v>0</v>
      </c>
      <c r="P703" s="9">
        <v>0</v>
      </c>
      <c r="Q703" s="9">
        <v>1</v>
      </c>
      <c r="R703" s="9">
        <v>0</v>
      </c>
      <c r="S703" s="8">
        <v>14746755</v>
      </c>
      <c r="T703" s="9">
        <v>5</v>
      </c>
      <c r="U703" s="9">
        <f t="shared" si="147"/>
        <v>14746749</v>
      </c>
      <c r="V703" s="9">
        <f t="shared" si="148"/>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42"/>
        <v>5.943548387096774</v>
      </c>
      <c r="H704" s="141">
        <f t="shared" si="143"/>
        <v>7.4564516129032263</v>
      </c>
      <c r="I704" s="142">
        <f t="shared" si="144"/>
        <v>2.3064516245550216E-3</v>
      </c>
      <c r="J704" s="143">
        <f t="shared" si="145"/>
        <v>2.6040582857879277E-4</v>
      </c>
      <c r="K704" s="143">
        <f t="shared" si="146"/>
        <v>3840.159820760015</v>
      </c>
      <c r="L704" s="144">
        <v>0</v>
      </c>
      <c r="M704" s="145">
        <v>1</v>
      </c>
      <c r="N704" s="144">
        <v>0</v>
      </c>
      <c r="O704" s="145">
        <v>0</v>
      </c>
      <c r="P704" s="145">
        <v>0</v>
      </c>
      <c r="Q704" s="145">
        <v>1</v>
      </c>
      <c r="R704" s="145">
        <v>0</v>
      </c>
      <c r="S704" s="144">
        <v>14746755</v>
      </c>
      <c r="T704" s="145">
        <v>5</v>
      </c>
      <c r="U704" s="145">
        <f t="shared" si="147"/>
        <v>14746749</v>
      </c>
      <c r="V704" s="145">
        <f t="shared" si="148"/>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42"/>
        <v>6.3000000000000007</v>
      </c>
      <c r="H705" s="15">
        <f t="shared" si="143"/>
        <v>6.5</v>
      </c>
      <c r="I705" s="11">
        <f t="shared" si="144"/>
        <v>9.0603625683672084E-2</v>
      </c>
      <c r="J705" s="32">
        <f t="shared" si="145"/>
        <v>9.1916721708073107E-3</v>
      </c>
      <c r="K705" s="32">
        <f t="shared" si="146"/>
        <v>108.79413249484608</v>
      </c>
      <c r="L705" s="8">
        <v>0</v>
      </c>
      <c r="M705" s="9">
        <v>1</v>
      </c>
      <c r="N705" s="8">
        <v>0</v>
      </c>
      <c r="O705" s="9">
        <v>0</v>
      </c>
      <c r="P705" s="9">
        <v>1</v>
      </c>
      <c r="Q705" s="9">
        <v>0</v>
      </c>
      <c r="R705" s="9">
        <v>0</v>
      </c>
      <c r="S705" s="8">
        <v>11742</v>
      </c>
      <c r="T705" s="9">
        <v>2</v>
      </c>
      <c r="U705" s="9">
        <f t="shared" si="147"/>
        <v>11739</v>
      </c>
      <c r="V705" s="9">
        <f t="shared" si="148"/>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52">1-AR705</f>
        <v>0.78400000000000003</v>
      </c>
      <c r="AR705" s="39">
        <v>0.216</v>
      </c>
      <c r="AS705" s="38">
        <f t="shared" ref="AS705:AS734" si="153">1-AT705</f>
        <v>0.76300000000000001</v>
      </c>
      <c r="AT705" s="39">
        <v>0.23699999999999999</v>
      </c>
      <c r="AU705">
        <v>0</v>
      </c>
      <c r="AV705" s="17">
        <v>1</v>
      </c>
      <c r="AW705">
        <f t="shared" ref="AW705:AW734" si="154">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55">D706-E706</f>
        <v>5.8000000000000007</v>
      </c>
      <c r="H706" s="15">
        <f t="shared" ref="H706:H769" si="156">D706+E706</f>
        <v>6</v>
      </c>
      <c r="I706" s="11">
        <f t="shared" ref="I706:I769" si="157">IFERROR(F706/SQRT(F706^2+U706), "X")</f>
        <v>5.2448816408867345E-2</v>
      </c>
      <c r="J706" s="32">
        <f t="shared" ref="J706:J769" si="158">IFERROR(SQRT((1-I706^2)/U706), "X")</f>
        <v>4.8308120376588147E-3</v>
      </c>
      <c r="K706" s="32">
        <f t="shared" ref="K706:K769" si="159">IFERROR(1/J706, "X")</f>
        <v>207.0045350977133</v>
      </c>
      <c r="L706" s="8">
        <v>0</v>
      </c>
      <c r="M706" s="9">
        <v>1</v>
      </c>
      <c r="N706" s="8">
        <v>0</v>
      </c>
      <c r="O706" s="9">
        <v>0</v>
      </c>
      <c r="P706" s="9">
        <v>1</v>
      </c>
      <c r="Q706" s="9">
        <v>0</v>
      </c>
      <c r="R706" s="9">
        <v>0</v>
      </c>
      <c r="S706" s="8">
        <v>42737</v>
      </c>
      <c r="T706" s="9">
        <v>3</v>
      </c>
      <c r="U706" s="9">
        <f t="shared" ref="U706:U769" si="160">S706-T706-1</f>
        <v>42733</v>
      </c>
      <c r="V706" s="9">
        <f t="shared" ref="V706:V769" si="16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52"/>
        <v>0.78400000000000003</v>
      </c>
      <c r="AR706" s="39">
        <v>0.216</v>
      </c>
      <c r="AS706" s="38">
        <f t="shared" si="153"/>
        <v>0.76300000000000001</v>
      </c>
      <c r="AT706" s="39">
        <v>0.23699999999999999</v>
      </c>
      <c r="AU706">
        <v>0</v>
      </c>
      <c r="AV706" s="17">
        <v>1</v>
      </c>
      <c r="AW706">
        <f t="shared" si="154"/>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W706+X706+6</f>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55"/>
        <v>6.3000000000000007</v>
      </c>
      <c r="H707" s="15">
        <f t="shared" si="156"/>
        <v>6.5</v>
      </c>
      <c r="I707" s="11">
        <f t="shared" si="157"/>
        <v>6.9709808167266851E-2</v>
      </c>
      <c r="J707" s="32">
        <f t="shared" si="158"/>
        <v>5.8791404478417617E-3</v>
      </c>
      <c r="K707" s="32">
        <f t="shared" si="159"/>
        <v>170.09289178779545</v>
      </c>
      <c r="L707" s="8">
        <v>0</v>
      </c>
      <c r="M707" s="9">
        <v>1</v>
      </c>
      <c r="N707" s="8">
        <v>0</v>
      </c>
      <c r="O707" s="9">
        <v>0</v>
      </c>
      <c r="P707" s="9">
        <v>1</v>
      </c>
      <c r="Q707" s="9">
        <v>0</v>
      </c>
      <c r="R707" s="9">
        <v>0</v>
      </c>
      <c r="S707" s="8">
        <v>28796</v>
      </c>
      <c r="T707" s="9">
        <v>4</v>
      </c>
      <c r="U707" s="9">
        <f t="shared" si="160"/>
        <v>28791</v>
      </c>
      <c r="V707" s="9">
        <f t="shared" si="16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52"/>
        <v>0.78200000000000003</v>
      </c>
      <c r="AR707" s="39">
        <v>0.218</v>
      </c>
      <c r="AS707" s="38">
        <f t="shared" si="153"/>
        <v>0.77600000000000002</v>
      </c>
      <c r="AT707" s="39">
        <v>0.224</v>
      </c>
      <c r="AU707">
        <v>0</v>
      </c>
      <c r="AV707" s="17">
        <v>1</v>
      </c>
      <c r="AW707">
        <f t="shared" si="154"/>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W707+X707+6</f>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55"/>
        <v>5.6000000000000005</v>
      </c>
      <c r="H708" s="15">
        <f t="shared" si="156"/>
        <v>5.8</v>
      </c>
      <c r="I708" s="11">
        <f t="shared" si="157"/>
        <v>6.162665043343088E-2</v>
      </c>
      <c r="J708" s="32">
        <f t="shared" si="158"/>
        <v>4.7931839226001641E-3</v>
      </c>
      <c r="K708" s="32">
        <f t="shared" si="159"/>
        <v>208.6295907162955</v>
      </c>
      <c r="L708" s="8">
        <v>0</v>
      </c>
      <c r="M708" s="9">
        <v>1</v>
      </c>
      <c r="N708" s="8">
        <v>0</v>
      </c>
      <c r="O708" s="9">
        <v>0</v>
      </c>
      <c r="P708" s="9">
        <v>1</v>
      </c>
      <c r="Q708" s="9">
        <v>0</v>
      </c>
      <c r="R708" s="9">
        <v>0</v>
      </c>
      <c r="S708" s="8">
        <v>43367</v>
      </c>
      <c r="T708" s="9">
        <v>5</v>
      </c>
      <c r="U708" s="9">
        <f t="shared" si="160"/>
        <v>43361</v>
      </c>
      <c r="V708" s="9">
        <f t="shared" si="16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52"/>
        <v>0.78200000000000003</v>
      </c>
      <c r="AR708" s="39">
        <v>0.218</v>
      </c>
      <c r="AS708" s="38">
        <f t="shared" si="153"/>
        <v>0.77600000000000002</v>
      </c>
      <c r="AT708" s="39">
        <v>0.224</v>
      </c>
      <c r="AU708">
        <v>0</v>
      </c>
      <c r="AV708" s="17">
        <v>1</v>
      </c>
      <c r="AW708">
        <f t="shared" si="154"/>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W708+X708+6</f>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55"/>
        <v>6.6000000000000005</v>
      </c>
      <c r="H709" s="15">
        <f t="shared" si="156"/>
        <v>6.8</v>
      </c>
      <c r="I709" s="11">
        <f t="shared" si="157"/>
        <v>8.1205475525368942E-2</v>
      </c>
      <c r="J709" s="32">
        <f t="shared" si="158"/>
        <v>5.8601889554389776E-3</v>
      </c>
      <c r="K709" s="32">
        <f t="shared" si="159"/>
        <v>170.64296178912059</v>
      </c>
      <c r="L709" s="8">
        <v>0</v>
      </c>
      <c r="M709" s="9">
        <v>1</v>
      </c>
      <c r="N709" s="8">
        <v>0</v>
      </c>
      <c r="O709" s="9">
        <v>0</v>
      </c>
      <c r="P709" s="9">
        <v>1</v>
      </c>
      <c r="Q709" s="9">
        <v>0</v>
      </c>
      <c r="R709" s="9">
        <v>0</v>
      </c>
      <c r="S709" s="8">
        <v>28934</v>
      </c>
      <c r="T709" s="9">
        <v>6</v>
      </c>
      <c r="U709" s="9">
        <f t="shared" si="160"/>
        <v>28927</v>
      </c>
      <c r="V709" s="9">
        <f t="shared" si="16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52"/>
        <v>0.77900000000000003</v>
      </c>
      <c r="AR709" s="39">
        <v>0.221</v>
      </c>
      <c r="AS709" s="38">
        <f t="shared" si="153"/>
        <v>0.78800000000000003</v>
      </c>
      <c r="AT709" s="39">
        <v>0.21199999999999999</v>
      </c>
      <c r="AU709">
        <v>0</v>
      </c>
      <c r="AV709" s="17">
        <v>1</v>
      </c>
      <c r="AW709">
        <f t="shared" si="154"/>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W709+X709+6</f>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55"/>
        <v>5.7</v>
      </c>
      <c r="H710" s="15">
        <f t="shared" si="156"/>
        <v>5.8999999999999995</v>
      </c>
      <c r="I710" s="11">
        <f t="shared" si="157"/>
        <v>6.998226275353496E-2</v>
      </c>
      <c r="J710" s="32">
        <f t="shared" si="158"/>
        <v>4.7103446084109934E-3</v>
      </c>
      <c r="K710" s="32">
        <f t="shared" si="159"/>
        <v>212.29869216242844</v>
      </c>
      <c r="L710" s="8">
        <v>0</v>
      </c>
      <c r="M710" s="9">
        <v>1</v>
      </c>
      <c r="N710" s="8">
        <v>0</v>
      </c>
      <c r="O710" s="9">
        <v>0</v>
      </c>
      <c r="P710" s="9">
        <v>1</v>
      </c>
      <c r="Q710" s="9">
        <v>0</v>
      </c>
      <c r="R710" s="9">
        <v>0</v>
      </c>
      <c r="S710" s="8">
        <v>44858</v>
      </c>
      <c r="T710" s="9">
        <v>7</v>
      </c>
      <c r="U710" s="9">
        <f t="shared" si="160"/>
        <v>44850</v>
      </c>
      <c r="V710" s="9">
        <f t="shared" si="16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52"/>
        <v>0.77900000000000003</v>
      </c>
      <c r="AR710" s="39">
        <v>0.221</v>
      </c>
      <c r="AS710" s="38">
        <f t="shared" si="153"/>
        <v>0.78800000000000003</v>
      </c>
      <c r="AT710" s="39">
        <v>0.21199999999999999</v>
      </c>
      <c r="AU710">
        <v>0</v>
      </c>
      <c r="AV710" s="17">
        <v>1</v>
      </c>
      <c r="AW710">
        <f t="shared" si="154"/>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W710+X710+6</f>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55"/>
        <v>6.1000000000000005</v>
      </c>
      <c r="H711" s="15">
        <f t="shared" si="156"/>
        <v>6.3</v>
      </c>
      <c r="I711" s="11">
        <f t="shared" si="157"/>
        <v>9.0907414049634136E-2</v>
      </c>
      <c r="J711" s="32">
        <f t="shared" si="158"/>
        <v>5.7328999851120471E-3</v>
      </c>
      <c r="K711" s="32">
        <f t="shared" si="159"/>
        <v>174.4317889021145</v>
      </c>
      <c r="L711" s="8">
        <v>0</v>
      </c>
      <c r="M711" s="9">
        <v>1</v>
      </c>
      <c r="N711" s="8">
        <v>0</v>
      </c>
      <c r="O711" s="9">
        <v>0</v>
      </c>
      <c r="P711" s="9">
        <v>1</v>
      </c>
      <c r="Q711" s="9">
        <v>0</v>
      </c>
      <c r="R711" s="9">
        <v>0</v>
      </c>
      <c r="S711" s="8">
        <v>30184</v>
      </c>
      <c r="T711" s="9">
        <v>8</v>
      </c>
      <c r="U711" s="9">
        <f t="shared" si="160"/>
        <v>30175</v>
      </c>
      <c r="V711" s="9">
        <f t="shared" si="16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52"/>
        <v>0.77900000000000003</v>
      </c>
      <c r="AR711" s="39">
        <v>0.221</v>
      </c>
      <c r="AS711" s="38">
        <f t="shared" si="153"/>
        <v>0.78700000000000003</v>
      </c>
      <c r="AT711" s="39">
        <v>0.21299999999999999</v>
      </c>
      <c r="AU711">
        <v>0</v>
      </c>
      <c r="AV711" s="17">
        <v>1</v>
      </c>
      <c r="AW711">
        <f t="shared" si="154"/>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W711+X711+6</f>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55"/>
        <v>5.2</v>
      </c>
      <c r="H712" s="15">
        <f t="shared" si="156"/>
        <v>5.3999999999999995</v>
      </c>
      <c r="I712" s="11">
        <f t="shared" si="157"/>
        <v>7.9462540652765284E-2</v>
      </c>
      <c r="J712" s="32">
        <f t="shared" si="158"/>
        <v>4.7138795302487761E-3</v>
      </c>
      <c r="K712" s="32">
        <f t="shared" si="159"/>
        <v>212.13949011277018</v>
      </c>
      <c r="L712" s="8">
        <v>0</v>
      </c>
      <c r="M712" s="9">
        <v>1</v>
      </c>
      <c r="N712" s="8">
        <v>0</v>
      </c>
      <c r="O712" s="9">
        <v>0</v>
      </c>
      <c r="P712" s="9">
        <v>1</v>
      </c>
      <c r="Q712" s="9">
        <v>0</v>
      </c>
      <c r="R712" s="9">
        <v>0</v>
      </c>
      <c r="S712" s="8">
        <v>44729</v>
      </c>
      <c r="T712" s="9">
        <v>9</v>
      </c>
      <c r="U712" s="9">
        <f t="shared" si="160"/>
        <v>44719</v>
      </c>
      <c r="V712" s="9">
        <f t="shared" si="16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52"/>
        <v>0.77900000000000003</v>
      </c>
      <c r="AR712" s="39">
        <v>0.221</v>
      </c>
      <c r="AS712" s="38">
        <f t="shared" si="153"/>
        <v>0.78700000000000003</v>
      </c>
      <c r="AT712" s="39">
        <v>0.21299999999999999</v>
      </c>
      <c r="AU712">
        <v>0</v>
      </c>
      <c r="AV712" s="17">
        <v>1</v>
      </c>
      <c r="AW712">
        <f t="shared" si="154"/>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W712+X712+6</f>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55"/>
        <v>5.5</v>
      </c>
      <c r="H713" s="15">
        <f t="shared" si="156"/>
        <v>5.9</v>
      </c>
      <c r="I713" s="11">
        <f t="shared" si="157"/>
        <v>0.10159251351266772</v>
      </c>
      <c r="J713" s="32">
        <f t="shared" si="158"/>
        <v>5.6891807567093786E-3</v>
      </c>
      <c r="K713" s="32">
        <f t="shared" si="159"/>
        <v>175.77223202491459</v>
      </c>
      <c r="L713" s="8">
        <v>0</v>
      </c>
      <c r="M713" s="9">
        <v>1</v>
      </c>
      <c r="N713" s="8">
        <v>0</v>
      </c>
      <c r="O713" s="9">
        <v>0</v>
      </c>
      <c r="P713" s="9">
        <v>1</v>
      </c>
      <c r="Q713" s="9">
        <v>0</v>
      </c>
      <c r="R713" s="9">
        <v>0</v>
      </c>
      <c r="S713" s="8">
        <v>30588</v>
      </c>
      <c r="T713" s="9">
        <v>10</v>
      </c>
      <c r="U713" s="9">
        <f t="shared" si="160"/>
        <v>30577</v>
      </c>
      <c r="V713" s="9">
        <f t="shared" si="16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52"/>
        <v>0.78400000000000003</v>
      </c>
      <c r="AR713" s="39">
        <v>0.216</v>
      </c>
      <c r="AS713" s="38">
        <f t="shared" si="153"/>
        <v>0.76300000000000001</v>
      </c>
      <c r="AT713" s="39">
        <v>0.23699999999999999</v>
      </c>
      <c r="AU713">
        <v>0</v>
      </c>
      <c r="AV713" s="17">
        <v>1</v>
      </c>
      <c r="AW713">
        <f t="shared" si="154"/>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W713+X713+6</f>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55"/>
        <v>4.5</v>
      </c>
      <c r="H714" s="15">
        <f t="shared" si="156"/>
        <v>4.9000000000000004</v>
      </c>
      <c r="I714" s="11">
        <f t="shared" si="157"/>
        <v>0.17153072758098822</v>
      </c>
      <c r="J714" s="32">
        <f t="shared" si="158"/>
        <v>9.0963264626281425E-3</v>
      </c>
      <c r="K714" s="32">
        <f t="shared" si="159"/>
        <v>109.93448884101248</v>
      </c>
      <c r="L714" s="8">
        <v>0</v>
      </c>
      <c r="M714" s="9">
        <v>1</v>
      </c>
      <c r="N714" s="8">
        <v>0</v>
      </c>
      <c r="O714" s="9">
        <v>0</v>
      </c>
      <c r="P714" s="9">
        <v>1</v>
      </c>
      <c r="Q714" s="9">
        <v>0</v>
      </c>
      <c r="R714" s="9">
        <v>0</v>
      </c>
      <c r="S714" s="8">
        <v>11742</v>
      </c>
      <c r="T714" s="9">
        <v>11</v>
      </c>
      <c r="U714" s="9">
        <f t="shared" si="160"/>
        <v>11730</v>
      </c>
      <c r="V714" s="9">
        <f t="shared" si="16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52"/>
        <v>0.78400000000000003</v>
      </c>
      <c r="AR714" s="39">
        <v>0.216</v>
      </c>
      <c r="AS714" s="38">
        <f t="shared" si="153"/>
        <v>0.76300000000000001</v>
      </c>
      <c r="AT714" s="39">
        <v>0.23699999999999999</v>
      </c>
      <c r="AU714">
        <v>0</v>
      </c>
      <c r="AV714" s="17">
        <v>1</v>
      </c>
      <c r="AW714">
        <f t="shared" si="154"/>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W714+X714+6</f>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55"/>
        <v>5.8999999999999995</v>
      </c>
      <c r="H715" s="15">
        <f t="shared" si="156"/>
        <v>6.3</v>
      </c>
      <c r="I715" s="11">
        <f t="shared" si="157"/>
        <v>0.22852540124391141</v>
      </c>
      <c r="J715" s="32">
        <f t="shared" si="158"/>
        <v>1.1508473443937959E-2</v>
      </c>
      <c r="K715" s="32">
        <f t="shared" si="159"/>
        <v>86.892497503806283</v>
      </c>
      <c r="L715" s="8">
        <v>0</v>
      </c>
      <c r="M715" s="9">
        <v>1</v>
      </c>
      <c r="N715" s="8">
        <v>0</v>
      </c>
      <c r="O715" s="9">
        <v>0</v>
      </c>
      <c r="P715" s="9">
        <v>1</v>
      </c>
      <c r="Q715" s="9">
        <v>0</v>
      </c>
      <c r="R715" s="9">
        <v>0</v>
      </c>
      <c r="S715" s="8">
        <v>7169</v>
      </c>
      <c r="T715" s="9">
        <v>12</v>
      </c>
      <c r="U715" s="9">
        <f t="shared" si="160"/>
        <v>7156</v>
      </c>
      <c r="V715" s="9">
        <f t="shared" si="16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52"/>
        <v>0.78200000000000003</v>
      </c>
      <c r="AR715" s="39">
        <v>0.218</v>
      </c>
      <c r="AS715" s="38">
        <f t="shared" si="153"/>
        <v>0.77600000000000002</v>
      </c>
      <c r="AT715" s="39">
        <v>0.224</v>
      </c>
      <c r="AU715">
        <v>0</v>
      </c>
      <c r="AV715" s="17">
        <v>1</v>
      </c>
      <c r="AW715">
        <f t="shared" si="154"/>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W715+X715+6</f>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55"/>
        <v>4.8999999999999995</v>
      </c>
      <c r="H716" s="15">
        <f t="shared" si="156"/>
        <v>5.3</v>
      </c>
      <c r="I716" s="11">
        <f t="shared" si="157"/>
        <v>0.1870236989817278</v>
      </c>
      <c r="J716" s="32">
        <f t="shared" si="158"/>
        <v>8.9668896772061094E-3</v>
      </c>
      <c r="K716" s="32">
        <f t="shared" si="159"/>
        <v>111.5213899131609</v>
      </c>
      <c r="L716" s="8">
        <v>0</v>
      </c>
      <c r="M716" s="9">
        <v>1</v>
      </c>
      <c r="N716" s="8">
        <v>0</v>
      </c>
      <c r="O716" s="9">
        <v>0</v>
      </c>
      <c r="P716" s="9">
        <v>1</v>
      </c>
      <c r="Q716" s="9">
        <v>0</v>
      </c>
      <c r="R716" s="9">
        <v>0</v>
      </c>
      <c r="S716" s="8">
        <v>12016</v>
      </c>
      <c r="T716" s="9">
        <v>13</v>
      </c>
      <c r="U716" s="9">
        <f t="shared" si="160"/>
        <v>12002</v>
      </c>
      <c r="V716" s="9">
        <f t="shared" si="16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52"/>
        <v>0.78200000000000003</v>
      </c>
      <c r="AR716" s="39">
        <v>0.218</v>
      </c>
      <c r="AS716" s="38">
        <f t="shared" si="153"/>
        <v>0.77600000000000002</v>
      </c>
      <c r="AT716" s="39">
        <v>0.224</v>
      </c>
      <c r="AU716">
        <v>0</v>
      </c>
      <c r="AV716" s="17">
        <v>1</v>
      </c>
      <c r="AW716">
        <f t="shared" si="154"/>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W716+X716+6</f>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55"/>
        <v>6.5</v>
      </c>
      <c r="H717" s="15">
        <f t="shared" si="156"/>
        <v>6.9</v>
      </c>
      <c r="I717" s="11">
        <f t="shared" si="157"/>
        <v>0.24917046667358211</v>
      </c>
      <c r="J717" s="32">
        <f t="shared" si="158"/>
        <v>1.1399955991601773E-2</v>
      </c>
      <c r="K717" s="32">
        <f t="shared" si="159"/>
        <v>87.719636877255439</v>
      </c>
      <c r="L717" s="8">
        <v>0</v>
      </c>
      <c r="M717" s="9">
        <v>1</v>
      </c>
      <c r="N717" s="8">
        <v>0</v>
      </c>
      <c r="O717" s="9">
        <v>0</v>
      </c>
      <c r="P717" s="9">
        <v>1</v>
      </c>
      <c r="Q717" s="9">
        <v>0</v>
      </c>
      <c r="R717" s="9">
        <v>0</v>
      </c>
      <c r="S717" s="8">
        <v>7232</v>
      </c>
      <c r="T717" s="9">
        <v>14</v>
      </c>
      <c r="U717" s="9">
        <f t="shared" si="160"/>
        <v>7217</v>
      </c>
      <c r="V717" s="9">
        <f t="shared" si="16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52"/>
        <v>0.77900000000000003</v>
      </c>
      <c r="AR717" s="39">
        <v>0.221</v>
      </c>
      <c r="AS717" s="38">
        <f t="shared" si="153"/>
        <v>0.78800000000000003</v>
      </c>
      <c r="AT717" s="39">
        <v>0.21199999999999999</v>
      </c>
      <c r="AU717">
        <v>0</v>
      </c>
      <c r="AV717" s="17">
        <v>1</v>
      </c>
      <c r="AW717">
        <f t="shared" si="154"/>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W717+X717+6</f>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55"/>
        <v>5.7</v>
      </c>
      <c r="H718" s="15">
        <f t="shared" si="156"/>
        <v>6.1000000000000005</v>
      </c>
      <c r="I718" s="11">
        <f t="shared" si="157"/>
        <v>0.19895758177591516</v>
      </c>
      <c r="J718" s="32">
        <f t="shared" si="158"/>
        <v>8.7043942026962719E-3</v>
      </c>
      <c r="K718" s="32">
        <f t="shared" si="159"/>
        <v>114.88450278254173</v>
      </c>
      <c r="L718" s="8">
        <v>0</v>
      </c>
      <c r="M718" s="9">
        <v>1</v>
      </c>
      <c r="N718" s="8">
        <v>0</v>
      </c>
      <c r="O718" s="9">
        <v>0</v>
      </c>
      <c r="P718" s="9">
        <v>1</v>
      </c>
      <c r="Q718" s="9">
        <v>0</v>
      </c>
      <c r="R718" s="9">
        <v>0</v>
      </c>
      <c r="S718" s="8">
        <v>12692</v>
      </c>
      <c r="T718" s="9">
        <v>15</v>
      </c>
      <c r="U718" s="9">
        <f t="shared" si="160"/>
        <v>12676</v>
      </c>
      <c r="V718" s="9">
        <f t="shared" si="16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52"/>
        <v>0.77900000000000003</v>
      </c>
      <c r="AR718" s="39">
        <v>0.221</v>
      </c>
      <c r="AS718" s="38">
        <f t="shared" si="153"/>
        <v>0.78800000000000003</v>
      </c>
      <c r="AT718" s="39">
        <v>0.21199999999999999</v>
      </c>
      <c r="AU718">
        <v>0</v>
      </c>
      <c r="AV718" s="17">
        <v>1</v>
      </c>
      <c r="AW718">
        <f t="shared" si="154"/>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W718+X718+6</f>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55"/>
        <v>6</v>
      </c>
      <c r="H719" s="15">
        <f t="shared" si="156"/>
        <v>6.4</v>
      </c>
      <c r="I719" s="11">
        <f t="shared" si="157"/>
        <v>0.26411655224629221</v>
      </c>
      <c r="J719" s="32">
        <f t="shared" si="158"/>
        <v>1.1070753686970311E-2</v>
      </c>
      <c r="K719" s="32">
        <f t="shared" si="159"/>
        <v>90.328086801980504</v>
      </c>
      <c r="L719" s="8">
        <v>0</v>
      </c>
      <c r="M719" s="9">
        <v>1</v>
      </c>
      <c r="N719" s="8">
        <v>0</v>
      </c>
      <c r="O719" s="9">
        <v>0</v>
      </c>
      <c r="P719" s="9">
        <v>1</v>
      </c>
      <c r="Q719" s="9">
        <v>0</v>
      </c>
      <c r="R719" s="9">
        <v>0</v>
      </c>
      <c r="S719" s="8">
        <v>7607</v>
      </c>
      <c r="T719" s="9">
        <v>16</v>
      </c>
      <c r="U719" s="9">
        <f t="shared" si="160"/>
        <v>7590</v>
      </c>
      <c r="V719" s="9">
        <f t="shared" si="16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52"/>
        <v>0.77900000000000003</v>
      </c>
      <c r="AR719" s="39">
        <v>0.221</v>
      </c>
      <c r="AS719" s="38">
        <f t="shared" si="153"/>
        <v>0.78700000000000003</v>
      </c>
      <c r="AT719" s="39">
        <v>0.21299999999999999</v>
      </c>
      <c r="AU719">
        <v>0</v>
      </c>
      <c r="AV719" s="17">
        <v>1</v>
      </c>
      <c r="AW719">
        <f t="shared" si="154"/>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W719+X719+6</f>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55"/>
        <v>4.8</v>
      </c>
      <c r="H720" s="15">
        <f t="shared" si="156"/>
        <v>5.2</v>
      </c>
      <c r="I720" s="11">
        <f t="shared" si="157"/>
        <v>0.21617458945617005</v>
      </c>
      <c r="J720" s="32">
        <f t="shared" si="158"/>
        <v>8.6966788861677462E-3</v>
      </c>
      <c r="K720" s="32">
        <f t="shared" si="159"/>
        <v>114.9864233334545</v>
      </c>
      <c r="L720" s="8">
        <v>0</v>
      </c>
      <c r="M720" s="9">
        <v>1</v>
      </c>
      <c r="N720" s="8">
        <v>0</v>
      </c>
      <c r="O720" s="9">
        <v>0</v>
      </c>
      <c r="P720" s="9">
        <v>1</v>
      </c>
      <c r="Q720" s="9">
        <v>0</v>
      </c>
      <c r="R720" s="9">
        <v>0</v>
      </c>
      <c r="S720" s="8">
        <v>12622</v>
      </c>
      <c r="T720" s="9">
        <v>17</v>
      </c>
      <c r="U720" s="9">
        <f t="shared" si="160"/>
        <v>12604</v>
      </c>
      <c r="V720" s="9">
        <f t="shared" si="16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52"/>
        <v>0.77900000000000003</v>
      </c>
      <c r="AR720" s="39">
        <v>0.221</v>
      </c>
      <c r="AS720" s="38">
        <f t="shared" si="153"/>
        <v>0.78700000000000003</v>
      </c>
      <c r="AT720" s="39">
        <v>0.21299999999999999</v>
      </c>
      <c r="AU720">
        <v>0</v>
      </c>
      <c r="AV720" s="17">
        <v>1</v>
      </c>
      <c r="AW720">
        <f t="shared" si="154"/>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W720+X720+6</f>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55"/>
        <v>7.71</v>
      </c>
      <c r="H721" s="15">
        <f t="shared" si="156"/>
        <v>7.7700000000000005</v>
      </c>
      <c r="I721" s="11">
        <f t="shared" si="157"/>
        <v>4.1483160549381434E-2</v>
      </c>
      <c r="J721" s="32">
        <f t="shared" si="158"/>
        <v>1.6043211262191687E-3</v>
      </c>
      <c r="K721" s="32">
        <f t="shared" si="159"/>
        <v>623.3166064182268</v>
      </c>
      <c r="L721" s="8">
        <v>0</v>
      </c>
      <c r="M721" s="9">
        <v>1</v>
      </c>
      <c r="N721" s="8">
        <v>0</v>
      </c>
      <c r="O721" s="9">
        <v>0</v>
      </c>
      <c r="P721" s="9">
        <v>1</v>
      </c>
      <c r="Q721" s="9">
        <v>0</v>
      </c>
      <c r="R721" s="9">
        <v>0</v>
      </c>
      <c r="S721" s="8">
        <v>387866</v>
      </c>
      <c r="T721" s="9">
        <v>10</v>
      </c>
      <c r="U721" s="9">
        <f t="shared" si="160"/>
        <v>387855</v>
      </c>
      <c r="V721" s="9">
        <f t="shared" si="16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52"/>
        <v>0.77900000000000003</v>
      </c>
      <c r="AR721" s="39">
        <v>0.221</v>
      </c>
      <c r="AS721" s="38">
        <f t="shared" si="153"/>
        <v>0.78700000000000003</v>
      </c>
      <c r="AT721" s="39">
        <v>0.21299999999999999</v>
      </c>
      <c r="AU721">
        <v>0</v>
      </c>
      <c r="AV721" s="17">
        <v>1</v>
      </c>
      <c r="AW721">
        <f t="shared" si="154"/>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W721+X721+6</f>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55"/>
        <v>6.21</v>
      </c>
      <c r="H722" s="15">
        <f t="shared" si="156"/>
        <v>6.2700000000000005</v>
      </c>
      <c r="I722" s="11">
        <f t="shared" si="157"/>
        <v>4.3084780708946675E-2</v>
      </c>
      <c r="J722" s="32">
        <f t="shared" si="158"/>
        <v>1.604220558311842E-3</v>
      </c>
      <c r="K722" s="32">
        <f t="shared" si="159"/>
        <v>623.355681872275</v>
      </c>
      <c r="L722" s="8">
        <v>0</v>
      </c>
      <c r="M722" s="9">
        <v>1</v>
      </c>
      <c r="N722" s="8">
        <v>0</v>
      </c>
      <c r="O722" s="9">
        <v>0</v>
      </c>
      <c r="P722" s="9">
        <v>1</v>
      </c>
      <c r="Q722" s="9">
        <v>0</v>
      </c>
      <c r="R722" s="9">
        <v>0</v>
      </c>
      <c r="S722" s="8">
        <v>387866</v>
      </c>
      <c r="T722" s="9">
        <v>14</v>
      </c>
      <c r="U722" s="9">
        <f t="shared" si="160"/>
        <v>387851</v>
      </c>
      <c r="V722" s="9">
        <f t="shared" si="16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52"/>
        <v>0.77900000000000003</v>
      </c>
      <c r="AR722" s="39">
        <v>0.221</v>
      </c>
      <c r="AS722" s="38">
        <f t="shared" si="153"/>
        <v>0.78700000000000003</v>
      </c>
      <c r="AT722" s="39">
        <v>0.21299999999999999</v>
      </c>
      <c r="AU722">
        <v>0</v>
      </c>
      <c r="AV722" s="17">
        <v>1</v>
      </c>
      <c r="AW722">
        <f t="shared" si="154"/>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W722+X722+6</f>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55"/>
        <v>6.12</v>
      </c>
      <c r="H723" s="15">
        <f t="shared" si="156"/>
        <v>6.1800000000000006</v>
      </c>
      <c r="I723" s="11">
        <f t="shared" si="157"/>
        <v>4.8876541744417183E-2</v>
      </c>
      <c r="J723" s="32">
        <f t="shared" si="158"/>
        <v>1.7545425241585627E-3</v>
      </c>
      <c r="K723" s="32">
        <f t="shared" si="159"/>
        <v>569.94913843970608</v>
      </c>
      <c r="L723" s="8">
        <v>0</v>
      </c>
      <c r="M723" s="9">
        <v>1</v>
      </c>
      <c r="N723" s="8">
        <v>0</v>
      </c>
      <c r="O723" s="9">
        <v>0</v>
      </c>
      <c r="P723" s="9">
        <v>1</v>
      </c>
      <c r="Q723" s="9">
        <v>0</v>
      </c>
      <c r="R723" s="9">
        <v>0</v>
      </c>
      <c r="S723" s="8">
        <v>324084</v>
      </c>
      <c r="T723" s="9">
        <v>17</v>
      </c>
      <c r="U723" s="9">
        <f t="shared" si="160"/>
        <v>324066</v>
      </c>
      <c r="V723" s="9">
        <f t="shared" si="16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52"/>
        <v>0.77900000000000003</v>
      </c>
      <c r="AR723" s="39">
        <v>0.221</v>
      </c>
      <c r="AS723" s="38">
        <f t="shared" si="153"/>
        <v>0.78700000000000003</v>
      </c>
      <c r="AT723" s="39">
        <v>0.21299999999999999</v>
      </c>
      <c r="AU723">
        <v>0</v>
      </c>
      <c r="AV723" s="17">
        <v>1</v>
      </c>
      <c r="AW723">
        <f t="shared" si="154"/>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W723+X723+6</f>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55"/>
        <v>6.01</v>
      </c>
      <c r="H724" s="15">
        <f t="shared" si="156"/>
        <v>6.09</v>
      </c>
      <c r="I724" s="11">
        <f t="shared" si="157"/>
        <v>5.7129223619062877E-2</v>
      </c>
      <c r="J724" s="32">
        <f t="shared" si="158"/>
        <v>1.9797255709576213E-3</v>
      </c>
      <c r="K724" s="32">
        <f t="shared" si="159"/>
        <v>505.12051501980943</v>
      </c>
      <c r="L724" s="8">
        <v>0</v>
      </c>
      <c r="M724" s="9">
        <v>1</v>
      </c>
      <c r="N724" s="8">
        <v>0</v>
      </c>
      <c r="O724" s="9">
        <v>0</v>
      </c>
      <c r="P724" s="9">
        <v>1</v>
      </c>
      <c r="Q724" s="9">
        <v>0</v>
      </c>
      <c r="R724" s="9">
        <v>0</v>
      </c>
      <c r="S724" s="8">
        <v>254332</v>
      </c>
      <c r="T724" s="9">
        <v>17</v>
      </c>
      <c r="U724" s="9">
        <f t="shared" si="160"/>
        <v>254314</v>
      </c>
      <c r="V724" s="9">
        <f t="shared" si="16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52"/>
        <v>0.77900000000000003</v>
      </c>
      <c r="AR724" s="39">
        <v>0.221</v>
      </c>
      <c r="AS724" s="38">
        <f t="shared" si="153"/>
        <v>0.78700000000000003</v>
      </c>
      <c r="AT724" s="39">
        <v>0.21299999999999999</v>
      </c>
      <c r="AU724">
        <v>0</v>
      </c>
      <c r="AV724" s="17">
        <v>1</v>
      </c>
      <c r="AW724">
        <f t="shared" si="154"/>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W724+X724+6</f>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55"/>
        <v>5.8599999999999994</v>
      </c>
      <c r="H725" s="15">
        <f t="shared" si="156"/>
        <v>6</v>
      </c>
      <c r="I725" s="11">
        <f t="shared" si="157"/>
        <v>0.11234859231156773</v>
      </c>
      <c r="J725" s="32">
        <f t="shared" si="158"/>
        <v>3.7628715128276216E-3</v>
      </c>
      <c r="K725" s="32">
        <f t="shared" si="159"/>
        <v>265.75449004596675</v>
      </c>
      <c r="L725" s="8">
        <v>0</v>
      </c>
      <c r="M725" s="9">
        <v>1</v>
      </c>
      <c r="N725" s="8">
        <v>0</v>
      </c>
      <c r="O725" s="9">
        <v>0</v>
      </c>
      <c r="P725" s="9">
        <v>1</v>
      </c>
      <c r="Q725" s="9">
        <v>0</v>
      </c>
      <c r="R725" s="9">
        <v>0</v>
      </c>
      <c r="S725" s="8">
        <v>69752</v>
      </c>
      <c r="T725" s="9">
        <v>17</v>
      </c>
      <c r="U725" s="9">
        <f t="shared" si="160"/>
        <v>69734</v>
      </c>
      <c r="V725" s="9">
        <f t="shared" si="16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52"/>
        <v>0.77900000000000003</v>
      </c>
      <c r="AR725" s="39">
        <v>0.221</v>
      </c>
      <c r="AS725" s="38">
        <f t="shared" si="153"/>
        <v>0.78700000000000003</v>
      </c>
      <c r="AT725" s="39">
        <v>0.21299999999999999</v>
      </c>
      <c r="AU725">
        <v>0</v>
      </c>
      <c r="AV725" s="17">
        <v>1</v>
      </c>
      <c r="AW725">
        <f t="shared" si="154"/>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W725+X725+6</f>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55"/>
        <v>3.62</v>
      </c>
      <c r="H726" s="15">
        <f t="shared" si="156"/>
        <v>3.7</v>
      </c>
      <c r="I726" s="11">
        <f t="shared" si="157"/>
        <v>5.7097529664404303E-2</v>
      </c>
      <c r="J726" s="32">
        <f t="shared" si="158"/>
        <v>1.8503829057908777E-3</v>
      </c>
      <c r="K726" s="32">
        <f t="shared" si="159"/>
        <v>540.42868471733266</v>
      </c>
      <c r="L726" s="8">
        <v>0</v>
      </c>
      <c r="M726" s="9">
        <v>1</v>
      </c>
      <c r="N726" s="8">
        <v>0</v>
      </c>
      <c r="O726" s="9">
        <v>0</v>
      </c>
      <c r="P726" s="9">
        <v>1</v>
      </c>
      <c r="Q726" s="9">
        <v>0</v>
      </c>
      <c r="R726" s="9">
        <v>0</v>
      </c>
      <c r="S726" s="8">
        <v>291130</v>
      </c>
      <c r="T726" s="9">
        <v>18</v>
      </c>
      <c r="U726" s="9">
        <f t="shared" si="160"/>
        <v>291111</v>
      </c>
      <c r="V726" s="9">
        <f t="shared" si="16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52"/>
        <v>0.77900000000000003</v>
      </c>
      <c r="AR726" s="39">
        <v>0.221</v>
      </c>
      <c r="AS726" s="38">
        <f t="shared" si="153"/>
        <v>0.78700000000000003</v>
      </c>
      <c r="AT726" s="39">
        <v>0.21299999999999999</v>
      </c>
      <c r="AU726">
        <v>0</v>
      </c>
      <c r="AV726" s="17">
        <v>1</v>
      </c>
      <c r="AW726">
        <f t="shared" si="154"/>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W726+X726+6</f>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55"/>
        <v>5.8</v>
      </c>
      <c r="H727" s="15">
        <f t="shared" si="156"/>
        <v>5.88</v>
      </c>
      <c r="I727" s="11">
        <f t="shared" si="157"/>
        <v>5.587417340674182E-2</v>
      </c>
      <c r="J727" s="32">
        <f t="shared" si="158"/>
        <v>1.753897819942566E-3</v>
      </c>
      <c r="K727" s="32">
        <f t="shared" si="159"/>
        <v>570.158642441751</v>
      </c>
      <c r="L727" s="8">
        <v>0</v>
      </c>
      <c r="M727" s="9">
        <v>1</v>
      </c>
      <c r="N727" s="8">
        <v>0</v>
      </c>
      <c r="O727" s="9">
        <v>0</v>
      </c>
      <c r="P727" s="9">
        <v>1</v>
      </c>
      <c r="Q727" s="9">
        <v>0</v>
      </c>
      <c r="R727" s="9">
        <v>0</v>
      </c>
      <c r="S727" s="8">
        <v>324084</v>
      </c>
      <c r="T727" s="9">
        <v>17</v>
      </c>
      <c r="U727" s="9">
        <f t="shared" si="160"/>
        <v>324066</v>
      </c>
      <c r="V727" s="9">
        <f t="shared" si="16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52"/>
        <v>0.77900000000000003</v>
      </c>
      <c r="AR727" s="39">
        <v>0.221</v>
      </c>
      <c r="AS727" s="38">
        <f t="shared" si="153"/>
        <v>0.78700000000000003</v>
      </c>
      <c r="AT727" s="39">
        <v>0.21299999999999999</v>
      </c>
      <c r="AU727">
        <v>0</v>
      </c>
      <c r="AV727" s="17">
        <v>1</v>
      </c>
      <c r="AW727">
        <f t="shared" si="154"/>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W727+X727+6</f>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55"/>
        <v>7.76</v>
      </c>
      <c r="H728" s="15">
        <f t="shared" si="156"/>
        <v>7.82</v>
      </c>
      <c r="I728" s="11">
        <f t="shared" si="157"/>
        <v>5.2685549073099733E-2</v>
      </c>
      <c r="J728" s="32">
        <f t="shared" si="158"/>
        <v>1.603473232659555E-3</v>
      </c>
      <c r="K728" s="32">
        <f t="shared" si="159"/>
        <v>623.64620726557348</v>
      </c>
      <c r="L728" s="8">
        <v>0</v>
      </c>
      <c r="M728" s="9">
        <v>1</v>
      </c>
      <c r="N728" s="8">
        <v>0</v>
      </c>
      <c r="O728" s="9">
        <v>0</v>
      </c>
      <c r="P728" s="9">
        <v>1</v>
      </c>
      <c r="Q728" s="9">
        <v>0</v>
      </c>
      <c r="R728" s="9">
        <v>0</v>
      </c>
      <c r="S728" s="8">
        <v>387866</v>
      </c>
      <c r="T728" s="9">
        <v>10</v>
      </c>
      <c r="U728" s="9">
        <f t="shared" si="160"/>
        <v>387855</v>
      </c>
      <c r="V728" s="9">
        <f t="shared" si="16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52"/>
        <v>0.77900000000000003</v>
      </c>
      <c r="AR728" s="39">
        <v>0.221</v>
      </c>
      <c r="AS728" s="38">
        <f t="shared" si="153"/>
        <v>0.78700000000000003</v>
      </c>
      <c r="AT728" s="39">
        <v>0.21299999999999999</v>
      </c>
      <c r="AU728">
        <v>0</v>
      </c>
      <c r="AV728" s="17">
        <v>1</v>
      </c>
      <c r="AW728">
        <f t="shared" si="154"/>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W728+X728+6</f>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55"/>
        <v>6.2</v>
      </c>
      <c r="H729" s="15">
        <f t="shared" si="156"/>
        <v>6.2600000000000007</v>
      </c>
      <c r="I729" s="11">
        <f t="shared" si="157"/>
        <v>5.4284645881501149E-2</v>
      </c>
      <c r="J729" s="32">
        <f t="shared" si="158"/>
        <v>1.6033439711835762E-3</v>
      </c>
      <c r="K729" s="32">
        <f t="shared" si="159"/>
        <v>623.69648557808068</v>
      </c>
      <c r="L729" s="8">
        <v>0</v>
      </c>
      <c r="M729" s="9">
        <v>1</v>
      </c>
      <c r="N729" s="8">
        <v>0</v>
      </c>
      <c r="O729" s="9">
        <v>0</v>
      </c>
      <c r="P729" s="9">
        <v>1</v>
      </c>
      <c r="Q729" s="9">
        <v>0</v>
      </c>
      <c r="R729" s="9">
        <v>0</v>
      </c>
      <c r="S729" s="8">
        <v>387866</v>
      </c>
      <c r="T729" s="9">
        <v>14</v>
      </c>
      <c r="U729" s="9">
        <f t="shared" si="160"/>
        <v>387851</v>
      </c>
      <c r="V729" s="9">
        <f t="shared" si="16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52"/>
        <v>0.77900000000000003</v>
      </c>
      <c r="AR729" s="39">
        <v>0.221</v>
      </c>
      <c r="AS729" s="38">
        <f t="shared" si="153"/>
        <v>0.78700000000000003</v>
      </c>
      <c r="AT729" s="39">
        <v>0.21299999999999999</v>
      </c>
      <c r="AU729">
        <v>0</v>
      </c>
      <c r="AV729" s="17">
        <v>1</v>
      </c>
      <c r="AW729">
        <f t="shared" si="154"/>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W729+X729+6</f>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55"/>
        <v>6.12</v>
      </c>
      <c r="H730" s="15">
        <f t="shared" si="156"/>
        <v>6.1800000000000006</v>
      </c>
      <c r="I730" s="11">
        <f t="shared" si="157"/>
        <v>6.1117055763178253E-2</v>
      </c>
      <c r="J730" s="32">
        <f t="shared" si="158"/>
        <v>1.7533581571403578E-3</v>
      </c>
      <c r="K730" s="32">
        <f t="shared" si="159"/>
        <v>570.33413049559226</v>
      </c>
      <c r="L730" s="8">
        <v>0</v>
      </c>
      <c r="M730" s="9">
        <v>1</v>
      </c>
      <c r="N730" s="8">
        <v>0</v>
      </c>
      <c r="O730" s="9">
        <v>0</v>
      </c>
      <c r="P730" s="9">
        <v>1</v>
      </c>
      <c r="Q730" s="9">
        <v>0</v>
      </c>
      <c r="R730" s="9">
        <v>0</v>
      </c>
      <c r="S730" s="8">
        <v>324084</v>
      </c>
      <c r="T730" s="9">
        <v>17</v>
      </c>
      <c r="U730" s="9">
        <f t="shared" si="160"/>
        <v>324066</v>
      </c>
      <c r="V730" s="9">
        <f t="shared" si="16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52"/>
        <v>0.77900000000000003</v>
      </c>
      <c r="AR730" s="39">
        <v>0.221</v>
      </c>
      <c r="AS730" s="38">
        <f t="shared" si="153"/>
        <v>0.78700000000000003</v>
      </c>
      <c r="AT730" s="39">
        <v>0.21299999999999999</v>
      </c>
      <c r="AU730">
        <v>0</v>
      </c>
      <c r="AV730" s="17">
        <v>1</v>
      </c>
      <c r="AW730">
        <f t="shared" si="154"/>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W730+X730+6</f>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55"/>
        <v>6.01</v>
      </c>
      <c r="H731" s="15">
        <f t="shared" si="156"/>
        <v>6.09</v>
      </c>
      <c r="I731" s="11">
        <f t="shared" si="157"/>
        <v>7.0924369238987289E-2</v>
      </c>
      <c r="J731" s="32">
        <f t="shared" si="158"/>
        <v>1.9779704568641853E-3</v>
      </c>
      <c r="K731" s="32">
        <f t="shared" si="159"/>
        <v>505.56872400681345</v>
      </c>
      <c r="L731" s="8">
        <v>0</v>
      </c>
      <c r="M731" s="9">
        <v>1</v>
      </c>
      <c r="N731" s="8">
        <v>0</v>
      </c>
      <c r="O731" s="9">
        <v>0</v>
      </c>
      <c r="P731" s="9">
        <v>1</v>
      </c>
      <c r="Q731" s="9">
        <v>0</v>
      </c>
      <c r="R731" s="9">
        <v>0</v>
      </c>
      <c r="S731" s="8">
        <v>254332</v>
      </c>
      <c r="T731" s="9">
        <v>17</v>
      </c>
      <c r="U731" s="9">
        <f t="shared" si="160"/>
        <v>254314</v>
      </c>
      <c r="V731" s="9">
        <f t="shared" si="16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52"/>
        <v>0.77900000000000003</v>
      </c>
      <c r="AR731" s="39">
        <v>0.221</v>
      </c>
      <c r="AS731" s="38">
        <f t="shared" si="153"/>
        <v>0.78700000000000003</v>
      </c>
      <c r="AT731" s="39">
        <v>0.21299999999999999</v>
      </c>
      <c r="AU731">
        <v>0</v>
      </c>
      <c r="AV731" s="17">
        <v>1</v>
      </c>
      <c r="AW731">
        <f t="shared" si="154"/>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W731+X731+6</f>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55"/>
        <v>5.84</v>
      </c>
      <c r="H732" s="15">
        <f t="shared" si="156"/>
        <v>5.98</v>
      </c>
      <c r="I732" s="11">
        <f t="shared" si="157"/>
        <v>0.13823242550242379</v>
      </c>
      <c r="J732" s="32">
        <f t="shared" si="158"/>
        <v>3.75049216479444E-3</v>
      </c>
      <c r="K732" s="32">
        <f t="shared" si="159"/>
        <v>266.63167287400768</v>
      </c>
      <c r="L732" s="8">
        <v>0</v>
      </c>
      <c r="M732" s="9">
        <v>1</v>
      </c>
      <c r="N732" s="8">
        <v>0</v>
      </c>
      <c r="O732" s="9">
        <v>0</v>
      </c>
      <c r="P732" s="9">
        <v>1</v>
      </c>
      <c r="Q732" s="9">
        <v>0</v>
      </c>
      <c r="R732" s="9">
        <v>0</v>
      </c>
      <c r="S732" s="8">
        <v>69752</v>
      </c>
      <c r="T732" s="9">
        <v>17</v>
      </c>
      <c r="U732" s="9">
        <f t="shared" si="160"/>
        <v>69734</v>
      </c>
      <c r="V732" s="9">
        <f t="shared" si="16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52"/>
        <v>0.77900000000000003</v>
      </c>
      <c r="AR732" s="39">
        <v>0.221</v>
      </c>
      <c r="AS732" s="38">
        <f t="shared" si="153"/>
        <v>0.78700000000000003</v>
      </c>
      <c r="AT732" s="39">
        <v>0.21299999999999999</v>
      </c>
      <c r="AU732">
        <v>0</v>
      </c>
      <c r="AV732" s="17">
        <v>1</v>
      </c>
      <c r="AW732">
        <f t="shared" si="154"/>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W732+X732+6</f>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55"/>
        <v>3.62</v>
      </c>
      <c r="H733" s="15">
        <f t="shared" si="156"/>
        <v>3.7</v>
      </c>
      <c r="I733" s="11">
        <f t="shared" si="157"/>
        <v>6.9992598169546796E-2</v>
      </c>
      <c r="J733" s="32">
        <f t="shared" si="158"/>
        <v>1.8488610837238757E-3</v>
      </c>
      <c r="K733" s="32">
        <f t="shared" si="159"/>
        <v>540.87351873178818</v>
      </c>
      <c r="L733" s="8">
        <v>0</v>
      </c>
      <c r="M733" s="9">
        <v>1</v>
      </c>
      <c r="N733" s="8">
        <v>0</v>
      </c>
      <c r="O733" s="9">
        <v>0</v>
      </c>
      <c r="P733" s="9">
        <v>1</v>
      </c>
      <c r="Q733" s="9">
        <v>0</v>
      </c>
      <c r="R733" s="9">
        <v>0</v>
      </c>
      <c r="S733" s="8">
        <v>291130</v>
      </c>
      <c r="T733" s="9">
        <v>18</v>
      </c>
      <c r="U733" s="9">
        <f t="shared" si="160"/>
        <v>291111</v>
      </c>
      <c r="V733" s="9">
        <f t="shared" si="16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52"/>
        <v>0.77900000000000003</v>
      </c>
      <c r="AR733" s="39">
        <v>0.221</v>
      </c>
      <c r="AS733" s="38">
        <f t="shared" si="153"/>
        <v>0.78700000000000003</v>
      </c>
      <c r="AT733" s="39">
        <v>0.21299999999999999</v>
      </c>
      <c r="AU733">
        <v>0</v>
      </c>
      <c r="AV733" s="17">
        <v>1</v>
      </c>
      <c r="AW733">
        <f t="shared" si="154"/>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W733+X733+6</f>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55"/>
        <v>5.8</v>
      </c>
      <c r="H734" s="141">
        <f t="shared" si="156"/>
        <v>5.88</v>
      </c>
      <c r="I734" s="142">
        <f t="shared" si="157"/>
        <v>6.8099630283182694E-2</v>
      </c>
      <c r="J734" s="143">
        <f t="shared" si="158"/>
        <v>1.7525640146407295E-3</v>
      </c>
      <c r="K734" s="143">
        <f t="shared" si="159"/>
        <v>570.59256703099493</v>
      </c>
      <c r="L734" s="144">
        <v>0</v>
      </c>
      <c r="M734" s="145">
        <v>1</v>
      </c>
      <c r="N734" s="144">
        <v>0</v>
      </c>
      <c r="O734" s="145">
        <v>0</v>
      </c>
      <c r="P734" s="145">
        <v>1</v>
      </c>
      <c r="Q734" s="145">
        <v>0</v>
      </c>
      <c r="R734" s="145">
        <v>0</v>
      </c>
      <c r="S734" s="144">
        <v>324084</v>
      </c>
      <c r="T734" s="145">
        <v>17</v>
      </c>
      <c r="U734" s="145">
        <f t="shared" si="160"/>
        <v>324066</v>
      </c>
      <c r="V734" s="145">
        <f t="shared" si="16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52"/>
        <v>0.77900000000000003</v>
      </c>
      <c r="AR734" s="151">
        <v>0.221</v>
      </c>
      <c r="AS734" s="163">
        <f t="shared" si="153"/>
        <v>0.78700000000000003</v>
      </c>
      <c r="AT734" s="151">
        <v>0.21299999999999999</v>
      </c>
      <c r="AU734">
        <v>0</v>
      </c>
      <c r="AV734" s="150">
        <v>1</v>
      </c>
      <c r="AW734" s="136">
        <f t="shared" si="154"/>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W734+X734+6</f>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62">D735/E735</f>
        <v>5.3125</v>
      </c>
      <c r="G735" s="7">
        <f t="shared" si="155"/>
        <v>6.9</v>
      </c>
      <c r="H735" s="15">
        <f t="shared" si="156"/>
        <v>10.1</v>
      </c>
      <c r="I735" s="11">
        <f t="shared" si="157"/>
        <v>0.3708397595494462</v>
      </c>
      <c r="J735" s="32">
        <f t="shared" si="158"/>
        <v>6.9805131209307508E-2</v>
      </c>
      <c r="K735" s="32">
        <f t="shared" si="159"/>
        <v>14.325594446653865</v>
      </c>
      <c r="L735" s="8">
        <v>1</v>
      </c>
      <c r="M735" s="9">
        <v>0</v>
      </c>
      <c r="N735" s="8">
        <v>1</v>
      </c>
      <c r="O735" s="9">
        <v>0</v>
      </c>
      <c r="P735" s="9">
        <v>0</v>
      </c>
      <c r="Q735" s="9">
        <v>0</v>
      </c>
      <c r="R735" s="9">
        <v>0</v>
      </c>
      <c r="S735" s="8">
        <v>180</v>
      </c>
      <c r="T735" s="9">
        <v>2</v>
      </c>
      <c r="U735" s="9">
        <f t="shared" si="160"/>
        <v>177</v>
      </c>
      <c r="V735" s="9">
        <f t="shared" si="161"/>
        <v>14</v>
      </c>
      <c r="W735" s="7">
        <v>7.8</v>
      </c>
      <c r="X735" s="7">
        <f>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63">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62"/>
        <v>4.7647058823529411</v>
      </c>
      <c r="G736" s="7">
        <f t="shared" si="155"/>
        <v>6.3999999999999995</v>
      </c>
      <c r="H736" s="15">
        <f t="shared" si="156"/>
        <v>9.7999999999999989</v>
      </c>
      <c r="I736" s="11">
        <f t="shared" si="157"/>
        <v>0.34323574598937379</v>
      </c>
      <c r="J736" s="32">
        <f t="shared" si="158"/>
        <v>7.2037131874313015E-2</v>
      </c>
      <c r="K736" s="32">
        <f t="shared" si="159"/>
        <v>13.881729796582585</v>
      </c>
      <c r="L736" s="8">
        <v>1</v>
      </c>
      <c r="M736" s="9">
        <v>0</v>
      </c>
      <c r="N736" s="8">
        <v>1</v>
      </c>
      <c r="O736" s="9">
        <v>0</v>
      </c>
      <c r="P736" s="9">
        <v>0</v>
      </c>
      <c r="Q736" s="9">
        <v>0</v>
      </c>
      <c r="R736" s="9">
        <v>0</v>
      </c>
      <c r="S736" s="8">
        <v>180</v>
      </c>
      <c r="T736" s="9">
        <v>9</v>
      </c>
      <c r="U736" s="9">
        <f t="shared" si="160"/>
        <v>170</v>
      </c>
      <c r="V736" s="9">
        <f t="shared" si="161"/>
        <v>14</v>
      </c>
      <c r="W736" s="7">
        <v>7.8</v>
      </c>
      <c r="X736" s="7">
        <f>BM736-W736-7</f>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63"/>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62"/>
        <v>4.5625</v>
      </c>
      <c r="G737" s="7">
        <f t="shared" si="155"/>
        <v>5.6999999999999993</v>
      </c>
      <c r="H737" s="15">
        <f t="shared" si="156"/>
        <v>8.9</v>
      </c>
      <c r="I737" s="11">
        <f t="shared" si="157"/>
        <v>0.33115857421468636</v>
      </c>
      <c r="J737" s="32">
        <f t="shared" si="158"/>
        <v>7.2582701197739477E-2</v>
      </c>
      <c r="K737" s="32">
        <f t="shared" si="159"/>
        <v>13.777387497272478</v>
      </c>
      <c r="L737" s="8">
        <v>1</v>
      </c>
      <c r="M737" s="9">
        <v>0</v>
      </c>
      <c r="N737" s="8">
        <v>1</v>
      </c>
      <c r="O737" s="9">
        <v>0</v>
      </c>
      <c r="P737" s="9">
        <v>0</v>
      </c>
      <c r="Q737" s="9">
        <v>0</v>
      </c>
      <c r="R737" s="9">
        <v>0</v>
      </c>
      <c r="S737" s="8">
        <v>180</v>
      </c>
      <c r="T737" s="9">
        <v>10</v>
      </c>
      <c r="U737" s="9">
        <f t="shared" si="160"/>
        <v>169</v>
      </c>
      <c r="V737" s="9">
        <f t="shared" si="161"/>
        <v>14</v>
      </c>
      <c r="W737" s="7">
        <v>7.8</v>
      </c>
      <c r="X737" s="7">
        <f>BM737-W737-7</f>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63"/>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62"/>
        <v>3.7</v>
      </c>
      <c r="G738" s="7">
        <f t="shared" si="155"/>
        <v>5.4</v>
      </c>
      <c r="H738" s="15">
        <f t="shared" si="156"/>
        <v>9.4</v>
      </c>
      <c r="I738" s="11">
        <f t="shared" si="157"/>
        <v>0.27374382805481862</v>
      </c>
      <c r="J738" s="32">
        <f t="shared" si="158"/>
        <v>7.3984818393194207E-2</v>
      </c>
      <c r="K738" s="32">
        <f t="shared" si="159"/>
        <v>13.516286472252652</v>
      </c>
      <c r="L738" s="8">
        <v>1</v>
      </c>
      <c r="M738" s="9">
        <v>0</v>
      </c>
      <c r="N738" s="8">
        <v>1</v>
      </c>
      <c r="O738" s="9">
        <v>0</v>
      </c>
      <c r="P738" s="9">
        <v>0</v>
      </c>
      <c r="Q738" s="9">
        <v>0</v>
      </c>
      <c r="R738" s="9">
        <v>0</v>
      </c>
      <c r="S738" s="8">
        <v>180</v>
      </c>
      <c r="T738" s="9">
        <v>10</v>
      </c>
      <c r="U738" s="9">
        <f t="shared" si="160"/>
        <v>169</v>
      </c>
      <c r="V738" s="9">
        <f t="shared" si="161"/>
        <v>14</v>
      </c>
      <c r="W738" s="7">
        <v>7.8</v>
      </c>
      <c r="X738" s="7">
        <f>BM738-W738-7</f>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63"/>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62"/>
        <v>12.749999999999998</v>
      </c>
      <c r="G739" s="7">
        <f t="shared" si="155"/>
        <v>9.3999999999999986</v>
      </c>
      <c r="H739" s="15">
        <f t="shared" si="156"/>
        <v>11</v>
      </c>
      <c r="I739" s="11">
        <f t="shared" si="157"/>
        <v>0.32484076433121012</v>
      </c>
      <c r="J739" s="32">
        <f t="shared" si="158"/>
        <v>2.5477707006369425E-2</v>
      </c>
      <c r="K739" s="32">
        <f t="shared" si="159"/>
        <v>39.25</v>
      </c>
      <c r="L739" s="8">
        <v>1</v>
      </c>
      <c r="M739" s="9">
        <v>0</v>
      </c>
      <c r="N739" s="8">
        <v>1</v>
      </c>
      <c r="O739" s="9">
        <v>0</v>
      </c>
      <c r="P739" s="9">
        <v>0</v>
      </c>
      <c r="Q739" s="9">
        <v>0</v>
      </c>
      <c r="R739" s="9">
        <v>0</v>
      </c>
      <c r="S739" s="8">
        <v>1381</v>
      </c>
      <c r="T739" s="9">
        <v>2</v>
      </c>
      <c r="U739" s="9">
        <f t="shared" si="160"/>
        <v>1378</v>
      </c>
      <c r="V739" s="9">
        <f t="shared" si="161"/>
        <v>14</v>
      </c>
      <c r="W739" s="7">
        <v>8.75</v>
      </c>
      <c r="X739" s="7">
        <f>BM739-W739-7</f>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63"/>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62"/>
        <v>11.625</v>
      </c>
      <c r="G740" s="7">
        <f t="shared" si="155"/>
        <v>8.5</v>
      </c>
      <c r="H740" s="15">
        <f t="shared" si="156"/>
        <v>10.100000000000001</v>
      </c>
      <c r="I740" s="11">
        <f t="shared" si="157"/>
        <v>0.29954370702335192</v>
      </c>
      <c r="J740" s="32">
        <f t="shared" si="158"/>
        <v>2.5767200604159306E-2</v>
      </c>
      <c r="K740" s="32">
        <f t="shared" si="159"/>
        <v>38.80902762244888</v>
      </c>
      <c r="L740" s="8">
        <v>1</v>
      </c>
      <c r="M740" s="9">
        <v>0</v>
      </c>
      <c r="N740" s="8">
        <v>1</v>
      </c>
      <c r="O740" s="9">
        <v>0</v>
      </c>
      <c r="P740" s="9">
        <v>0</v>
      </c>
      <c r="Q740" s="9">
        <v>0</v>
      </c>
      <c r="R740" s="9">
        <v>0</v>
      </c>
      <c r="S740" s="8">
        <v>1381</v>
      </c>
      <c r="T740" s="9">
        <v>9</v>
      </c>
      <c r="U740" s="9">
        <f t="shared" si="160"/>
        <v>1371</v>
      </c>
      <c r="V740" s="9">
        <f t="shared" si="161"/>
        <v>14</v>
      </c>
      <c r="W740" s="7">
        <v>8.75</v>
      </c>
      <c r="X740" s="7">
        <f>BM740-W740-7</f>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63"/>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62"/>
        <v>10.111111111111111</v>
      </c>
      <c r="G741" s="7">
        <f t="shared" si="155"/>
        <v>8.1999999999999993</v>
      </c>
      <c r="H741" s="15">
        <f t="shared" si="156"/>
        <v>10</v>
      </c>
      <c r="I741" s="11">
        <f t="shared" si="157"/>
        <v>0.26351805571440351</v>
      </c>
      <c r="J741" s="32">
        <f t="shared" si="158"/>
        <v>2.6062225290435514E-2</v>
      </c>
      <c r="K741" s="32">
        <f t="shared" si="159"/>
        <v>38.369708989008956</v>
      </c>
      <c r="L741" s="8">
        <v>1</v>
      </c>
      <c r="M741" s="9">
        <v>0</v>
      </c>
      <c r="N741" s="8">
        <v>1</v>
      </c>
      <c r="O741" s="9">
        <v>0</v>
      </c>
      <c r="P741" s="9">
        <v>0</v>
      </c>
      <c r="Q741" s="9">
        <v>0</v>
      </c>
      <c r="R741" s="9">
        <v>0</v>
      </c>
      <c r="S741" s="8">
        <v>1381</v>
      </c>
      <c r="T741" s="9">
        <v>10</v>
      </c>
      <c r="U741" s="9">
        <f t="shared" si="160"/>
        <v>1370</v>
      </c>
      <c r="V741" s="9">
        <f t="shared" si="161"/>
        <v>14</v>
      </c>
      <c r="W741" s="7">
        <v>8.75</v>
      </c>
      <c r="X741" s="7">
        <f>BM741-W741-7</f>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63"/>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62"/>
        <v>11.25</v>
      </c>
      <c r="G742" s="7">
        <f t="shared" si="155"/>
        <v>8.1999999999999993</v>
      </c>
      <c r="H742" s="15">
        <f t="shared" si="156"/>
        <v>9.8000000000000007</v>
      </c>
      <c r="I742" s="11">
        <f t="shared" si="157"/>
        <v>0.29080715862584822</v>
      </c>
      <c r="J742" s="32">
        <f t="shared" si="158"/>
        <v>2.5849525211186511E-2</v>
      </c>
      <c r="K742" s="32">
        <f t="shared" si="159"/>
        <v>38.685430073866307</v>
      </c>
      <c r="L742" s="8">
        <v>1</v>
      </c>
      <c r="M742" s="9">
        <v>0</v>
      </c>
      <c r="N742" s="8">
        <v>1</v>
      </c>
      <c r="O742" s="9">
        <v>0</v>
      </c>
      <c r="P742" s="9">
        <v>0</v>
      </c>
      <c r="Q742" s="9">
        <v>0</v>
      </c>
      <c r="R742" s="9">
        <v>0</v>
      </c>
      <c r="S742" s="8">
        <v>1381</v>
      </c>
      <c r="T742" s="9">
        <v>10</v>
      </c>
      <c r="U742" s="9">
        <f t="shared" si="160"/>
        <v>1370</v>
      </c>
      <c r="V742" s="9">
        <f t="shared" si="161"/>
        <v>14</v>
      </c>
      <c r="W742" s="7">
        <v>8.75</v>
      </c>
      <c r="X742" s="7">
        <f>BM742-W742-7</f>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63"/>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62"/>
        <v>4.2666666666666666</v>
      </c>
      <c r="G743" s="7">
        <f t="shared" si="155"/>
        <v>4.9000000000000004</v>
      </c>
      <c r="H743" s="15">
        <f t="shared" si="156"/>
        <v>7.9</v>
      </c>
      <c r="I743" s="11">
        <f t="shared" si="157"/>
        <v>0.2388109576210887</v>
      </c>
      <c r="J743" s="32">
        <f t="shared" si="158"/>
        <v>5.5971318192442665E-2</v>
      </c>
      <c r="K743" s="32">
        <f t="shared" si="159"/>
        <v>17.866293528441886</v>
      </c>
      <c r="L743" s="8">
        <v>1</v>
      </c>
      <c r="M743" s="9">
        <v>0</v>
      </c>
      <c r="N743" s="8">
        <v>1</v>
      </c>
      <c r="O743" s="9">
        <v>0</v>
      </c>
      <c r="P743" s="9">
        <v>0</v>
      </c>
      <c r="Q743" s="9">
        <v>0</v>
      </c>
      <c r="R743" s="9">
        <v>0</v>
      </c>
      <c r="S743" s="8">
        <v>304</v>
      </c>
      <c r="T743" s="9">
        <v>2</v>
      </c>
      <c r="U743" s="9">
        <f t="shared" si="160"/>
        <v>301</v>
      </c>
      <c r="V743" s="9">
        <f t="shared" si="161"/>
        <v>14</v>
      </c>
      <c r="W743" s="7">
        <v>7.8</v>
      </c>
      <c r="X743" s="7">
        <f>BM743-W743-7</f>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63"/>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62"/>
        <v>3.6875</v>
      </c>
      <c r="G744" s="7">
        <f t="shared" si="155"/>
        <v>4.3000000000000007</v>
      </c>
      <c r="H744" s="15">
        <f t="shared" si="156"/>
        <v>7.5</v>
      </c>
      <c r="I744" s="11">
        <f t="shared" si="157"/>
        <v>0.21059478558883832</v>
      </c>
      <c r="J744" s="32">
        <f t="shared" si="158"/>
        <v>5.7110450329176492E-2</v>
      </c>
      <c r="K744" s="32">
        <f t="shared" si="159"/>
        <v>17.509930218307552</v>
      </c>
      <c r="L744" s="8">
        <v>1</v>
      </c>
      <c r="M744" s="9">
        <v>0</v>
      </c>
      <c r="N744" s="8">
        <v>1</v>
      </c>
      <c r="O744" s="9">
        <v>0</v>
      </c>
      <c r="P744" s="9">
        <v>0</v>
      </c>
      <c r="Q744" s="9">
        <v>0</v>
      </c>
      <c r="R744" s="9">
        <v>0</v>
      </c>
      <c r="S744" s="8">
        <v>304</v>
      </c>
      <c r="T744" s="9">
        <v>10</v>
      </c>
      <c r="U744" s="9">
        <f t="shared" si="160"/>
        <v>293</v>
      </c>
      <c r="V744" s="9">
        <f t="shared" si="161"/>
        <v>14</v>
      </c>
      <c r="W744" s="7">
        <v>7.8</v>
      </c>
      <c r="X744" s="7">
        <f>BM744-W744-7</f>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63"/>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62"/>
        <v>2.2666666666666666</v>
      </c>
      <c r="G745" s="7">
        <f t="shared" si="155"/>
        <v>1.9</v>
      </c>
      <c r="H745" s="15">
        <f t="shared" si="156"/>
        <v>4.9000000000000004</v>
      </c>
      <c r="I745" s="11">
        <f t="shared" si="157"/>
        <v>0.13127413127413129</v>
      </c>
      <c r="J745" s="32">
        <f t="shared" si="158"/>
        <v>5.7915057915057917E-2</v>
      </c>
      <c r="K745" s="32">
        <f t="shared" si="159"/>
        <v>17.266666666666666</v>
      </c>
      <c r="L745" s="8">
        <v>1</v>
      </c>
      <c r="M745" s="9">
        <v>0</v>
      </c>
      <c r="N745" s="8">
        <v>1</v>
      </c>
      <c r="O745" s="9">
        <v>0</v>
      </c>
      <c r="P745" s="9">
        <v>0</v>
      </c>
      <c r="Q745" s="9">
        <v>0</v>
      </c>
      <c r="R745" s="9">
        <v>0</v>
      </c>
      <c r="S745" s="8">
        <v>304</v>
      </c>
      <c r="T745" s="9">
        <v>10</v>
      </c>
      <c r="U745" s="9">
        <f t="shared" si="160"/>
        <v>293</v>
      </c>
      <c r="V745" s="9">
        <f t="shared" si="161"/>
        <v>14</v>
      </c>
      <c r="W745" s="7">
        <v>7.8</v>
      </c>
      <c r="X745" s="7">
        <f>BM745-W745-7</f>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63"/>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62"/>
        <v>6.333333333333333</v>
      </c>
      <c r="G746" s="7">
        <f t="shared" si="155"/>
        <v>4.8</v>
      </c>
      <c r="H746" s="15">
        <f t="shared" si="156"/>
        <v>6.6000000000000005</v>
      </c>
      <c r="I746" s="11">
        <f t="shared" si="157"/>
        <v>0.14776263744368376</v>
      </c>
      <c r="J746" s="32">
        <f t="shared" si="158"/>
        <v>2.3330942754265858E-2</v>
      </c>
      <c r="K746" s="32">
        <f t="shared" si="159"/>
        <v>42.861534166559075</v>
      </c>
      <c r="L746" s="8">
        <v>1</v>
      </c>
      <c r="M746" s="9">
        <v>0</v>
      </c>
      <c r="N746" s="8">
        <v>1</v>
      </c>
      <c r="O746" s="9">
        <v>0</v>
      </c>
      <c r="P746" s="9">
        <v>0</v>
      </c>
      <c r="Q746" s="9">
        <v>0</v>
      </c>
      <c r="R746" s="9">
        <v>0</v>
      </c>
      <c r="S746" s="8">
        <v>1800</v>
      </c>
      <c r="T746" s="9">
        <v>2</v>
      </c>
      <c r="U746" s="9">
        <f t="shared" si="160"/>
        <v>1797</v>
      </c>
      <c r="V746" s="9">
        <f t="shared" si="161"/>
        <v>14</v>
      </c>
      <c r="W746" s="7">
        <v>8.75</v>
      </c>
      <c r="X746" s="7">
        <f>BM746-W746-7</f>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63"/>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62"/>
        <v>8.1428571428571441</v>
      </c>
      <c r="G747" s="7">
        <f t="shared" si="155"/>
        <v>5</v>
      </c>
      <c r="H747" s="15">
        <f t="shared" si="156"/>
        <v>6.4</v>
      </c>
      <c r="I747" s="11">
        <f t="shared" si="157"/>
        <v>0.18904666781928181</v>
      </c>
      <c r="J747" s="32">
        <f t="shared" si="158"/>
        <v>2.3216257451490741E-2</v>
      </c>
      <c r="K747" s="32">
        <f t="shared" si="159"/>
        <v>43.073264590102525</v>
      </c>
      <c r="L747" s="8">
        <v>1</v>
      </c>
      <c r="M747" s="9">
        <v>0</v>
      </c>
      <c r="N747" s="8">
        <v>1</v>
      </c>
      <c r="O747" s="9">
        <v>0</v>
      </c>
      <c r="P747" s="9">
        <v>0</v>
      </c>
      <c r="Q747" s="9">
        <v>0</v>
      </c>
      <c r="R747" s="9">
        <v>0</v>
      </c>
      <c r="S747" s="8">
        <v>1800</v>
      </c>
      <c r="T747" s="9">
        <v>10</v>
      </c>
      <c r="U747" s="9">
        <f t="shared" si="160"/>
        <v>1789</v>
      </c>
      <c r="V747" s="9">
        <f t="shared" si="161"/>
        <v>14</v>
      </c>
      <c r="W747" s="7">
        <v>8.75</v>
      </c>
      <c r="X747" s="7">
        <f>BM747-W747-7</f>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63"/>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62"/>
        <v>5.3749999999999991</v>
      </c>
      <c r="G748" s="140">
        <f t="shared" si="155"/>
        <v>3.5</v>
      </c>
      <c r="H748" s="141">
        <f t="shared" si="156"/>
        <v>5.0999999999999996</v>
      </c>
      <c r="I748" s="142">
        <f t="shared" si="157"/>
        <v>0.12606501899983297</v>
      </c>
      <c r="J748" s="143">
        <f t="shared" si="158"/>
        <v>2.3453957023224743E-2</v>
      </c>
      <c r="K748" s="143">
        <f t="shared" si="159"/>
        <v>42.636728591673162</v>
      </c>
      <c r="L748" s="144">
        <v>1</v>
      </c>
      <c r="M748" s="145">
        <v>0</v>
      </c>
      <c r="N748" s="144">
        <v>1</v>
      </c>
      <c r="O748" s="145">
        <v>0</v>
      </c>
      <c r="P748" s="145">
        <v>0</v>
      </c>
      <c r="Q748" s="145">
        <v>0</v>
      </c>
      <c r="R748" s="145">
        <v>0</v>
      </c>
      <c r="S748" s="144">
        <v>1800</v>
      </c>
      <c r="T748" s="145">
        <v>10</v>
      </c>
      <c r="U748" s="145">
        <f t="shared" si="160"/>
        <v>1789</v>
      </c>
      <c r="V748" s="145">
        <f t="shared" si="161"/>
        <v>14</v>
      </c>
      <c r="W748" s="140">
        <v>8.75</v>
      </c>
      <c r="X748" s="140">
        <f>BM748-W748-7</f>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63"/>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62"/>
        <v>45.999999999999993</v>
      </c>
      <c r="G749" s="7">
        <f t="shared" si="155"/>
        <v>18</v>
      </c>
      <c r="H749" s="15">
        <f t="shared" si="156"/>
        <v>18.799999999999997</v>
      </c>
      <c r="I749" s="11">
        <f t="shared" si="157"/>
        <v>0.56442779993810444</v>
      </c>
      <c r="J749" s="32">
        <f t="shared" si="158"/>
        <v>1.2270169563871839E-2</v>
      </c>
      <c r="K749" s="32">
        <f t="shared" si="159"/>
        <v>81.498466243236749</v>
      </c>
      <c r="L749" s="8">
        <v>0</v>
      </c>
      <c r="M749" s="9">
        <v>1</v>
      </c>
      <c r="N749" s="8">
        <v>0</v>
      </c>
      <c r="O749" s="9">
        <v>0</v>
      </c>
      <c r="P749" s="9">
        <v>1</v>
      </c>
      <c r="Q749" s="9">
        <v>0</v>
      </c>
      <c r="R749" s="9">
        <v>0</v>
      </c>
      <c r="S749" s="8">
        <v>4530</v>
      </c>
      <c r="T749" s="9">
        <v>3</v>
      </c>
      <c r="U749" s="9">
        <f t="shared" si="160"/>
        <v>4526</v>
      </c>
      <c r="V749" s="9">
        <f t="shared" si="161"/>
        <v>9</v>
      </c>
      <c r="W749" s="7">
        <f t="shared" ref="W749:W757" si="164">(0*AK749+9*AL749+15*AM749+18*AN749)</f>
        <v>10.29</v>
      </c>
      <c r="X749" s="7">
        <f>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65">1-AR749</f>
        <v>0.61</v>
      </c>
      <c r="AR749" s="39">
        <v>0.39</v>
      </c>
      <c r="AS749" s="38">
        <f t="shared" ref="AS749:AS757" si="166">1-AT749</f>
        <v>0.78800000000000003</v>
      </c>
      <c r="AT749" s="39">
        <v>0.21199999999999999</v>
      </c>
      <c r="AU749">
        <v>0</v>
      </c>
      <c r="AV749" s="17">
        <v>1</v>
      </c>
      <c r="AW749">
        <v>0.36820000000000003</v>
      </c>
      <c r="AX749" s="17">
        <f t="shared" ref="AX749:AX757" si="167">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62"/>
        <v>40</v>
      </c>
      <c r="G750" s="7">
        <f t="shared" si="155"/>
        <v>15.6</v>
      </c>
      <c r="H750" s="15">
        <f t="shared" si="156"/>
        <v>16.399999999999999</v>
      </c>
      <c r="I750" s="11">
        <f t="shared" si="157"/>
        <v>0.36366641995444088</v>
      </c>
      <c r="J750" s="32">
        <f t="shared" si="158"/>
        <v>9.0916604988610216E-3</v>
      </c>
      <c r="K750" s="32">
        <f t="shared" si="159"/>
        <v>109.99090871522064</v>
      </c>
      <c r="L750" s="8">
        <v>0</v>
      </c>
      <c r="M750" s="9">
        <v>1</v>
      </c>
      <c r="N750" s="8">
        <v>0</v>
      </c>
      <c r="O750" s="9">
        <v>0</v>
      </c>
      <c r="P750" s="9">
        <v>1</v>
      </c>
      <c r="Q750" s="9">
        <v>0</v>
      </c>
      <c r="R750" s="9">
        <v>0</v>
      </c>
      <c r="S750" s="8">
        <v>10502</v>
      </c>
      <c r="T750" s="9">
        <v>3</v>
      </c>
      <c r="U750" s="9">
        <f t="shared" si="160"/>
        <v>10498</v>
      </c>
      <c r="V750" s="9">
        <f t="shared" si="161"/>
        <v>9</v>
      </c>
      <c r="W750" s="7">
        <f t="shared" si="164"/>
        <v>10.079999999999998</v>
      </c>
      <c r="X750" s="7">
        <f>BM750-W750-6</f>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65"/>
        <v>0.62</v>
      </c>
      <c r="AR750" s="39">
        <v>0.38</v>
      </c>
      <c r="AS750" s="38">
        <f t="shared" si="166"/>
        <v>0.80259999999999998</v>
      </c>
      <c r="AT750" s="39">
        <v>0.19739999999999999</v>
      </c>
      <c r="AU750">
        <v>0</v>
      </c>
      <c r="AV750" s="17">
        <v>1</v>
      </c>
      <c r="AW750">
        <v>0.39300000000000002</v>
      </c>
      <c r="AX750" s="17">
        <f t="shared" si="167"/>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62"/>
        <v>40.999999999999993</v>
      </c>
      <c r="G751" s="7">
        <f t="shared" si="155"/>
        <v>15.999999999999998</v>
      </c>
      <c r="H751" s="15">
        <f t="shared" si="156"/>
        <v>16.799999999999997</v>
      </c>
      <c r="I751" s="11">
        <f t="shared" si="157"/>
        <v>0.32424493852851566</v>
      </c>
      <c r="J751" s="32">
        <f t="shared" si="158"/>
        <v>7.9084131348418473E-3</v>
      </c>
      <c r="K751" s="32">
        <f t="shared" si="159"/>
        <v>126.44761761298628</v>
      </c>
      <c r="L751" s="8">
        <v>0</v>
      </c>
      <c r="M751" s="9">
        <v>1</v>
      </c>
      <c r="N751" s="8">
        <v>0</v>
      </c>
      <c r="O751" s="9">
        <v>0</v>
      </c>
      <c r="P751" s="9">
        <v>1</v>
      </c>
      <c r="Q751" s="9">
        <v>0</v>
      </c>
      <c r="R751" s="9">
        <v>0</v>
      </c>
      <c r="S751" s="8">
        <v>14312</v>
      </c>
      <c r="T751" s="9">
        <v>3</v>
      </c>
      <c r="U751" s="9">
        <f t="shared" si="160"/>
        <v>14308</v>
      </c>
      <c r="V751" s="9">
        <f t="shared" si="161"/>
        <v>9</v>
      </c>
      <c r="W751" s="7">
        <f t="shared" si="164"/>
        <v>11.01</v>
      </c>
      <c r="X751" s="7">
        <f>BM751-W751-6</f>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65"/>
        <v>0.59000000000000008</v>
      </c>
      <c r="AR751" s="39">
        <v>0.41</v>
      </c>
      <c r="AS751" s="38">
        <f t="shared" si="166"/>
        <v>0.79889999999999994</v>
      </c>
      <c r="AT751" s="39">
        <v>0.2011</v>
      </c>
      <c r="AU751">
        <v>0</v>
      </c>
      <c r="AV751" s="17">
        <v>1</v>
      </c>
      <c r="AW751">
        <v>0.1943</v>
      </c>
      <c r="AX751" s="17">
        <f t="shared" si="167"/>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62"/>
        <v>23.999999999999996</v>
      </c>
      <c r="G752" s="7">
        <f t="shared" si="155"/>
        <v>9.1999999999999993</v>
      </c>
      <c r="H752" s="15">
        <f t="shared" si="156"/>
        <v>10</v>
      </c>
      <c r="I752" s="11">
        <f t="shared" si="157"/>
        <v>0.26153475390982339</v>
      </c>
      <c r="J752" s="32">
        <f t="shared" si="158"/>
        <v>1.0897281412909309E-2</v>
      </c>
      <c r="K752" s="32">
        <f t="shared" si="159"/>
        <v>91.766006778109286</v>
      </c>
      <c r="L752" s="8">
        <v>0</v>
      </c>
      <c r="M752" s="9">
        <v>1</v>
      </c>
      <c r="N752" s="8">
        <v>0</v>
      </c>
      <c r="O752" s="9">
        <v>0</v>
      </c>
      <c r="P752" s="9">
        <v>1</v>
      </c>
      <c r="Q752" s="9">
        <v>0</v>
      </c>
      <c r="R752" s="9">
        <v>0</v>
      </c>
      <c r="S752" s="8">
        <v>7860</v>
      </c>
      <c r="T752" s="9">
        <v>14</v>
      </c>
      <c r="U752" s="9">
        <f t="shared" si="160"/>
        <v>7845</v>
      </c>
      <c r="V752" s="9">
        <f t="shared" si="161"/>
        <v>9</v>
      </c>
      <c r="W752" s="7">
        <f t="shared" si="164"/>
        <v>10.29</v>
      </c>
      <c r="X752" s="7">
        <f>BM752-W752-6</f>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65"/>
        <v>0.61</v>
      </c>
      <c r="AR752" s="39">
        <v>0.39</v>
      </c>
      <c r="AS752" s="38">
        <f t="shared" si="166"/>
        <v>0.78800000000000003</v>
      </c>
      <c r="AT752" s="39">
        <v>0.21199999999999999</v>
      </c>
      <c r="AU752">
        <v>0</v>
      </c>
      <c r="AV752" s="17">
        <v>1</v>
      </c>
      <c r="AW752">
        <v>0.36820000000000003</v>
      </c>
      <c r="AX752" s="17">
        <f t="shared" si="167"/>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62"/>
        <v>22.25</v>
      </c>
      <c r="G753" s="7">
        <f t="shared" si="155"/>
        <v>8.5</v>
      </c>
      <c r="H753" s="15">
        <f t="shared" si="156"/>
        <v>9.3000000000000007</v>
      </c>
      <c r="I753" s="11">
        <f t="shared" si="157"/>
        <v>0.21231860878491449</v>
      </c>
      <c r="J753" s="32">
        <f t="shared" si="158"/>
        <v>9.5424093835916619E-3</v>
      </c>
      <c r="K753" s="32">
        <f t="shared" si="159"/>
        <v>104.79533625119011</v>
      </c>
      <c r="L753" s="8">
        <v>0</v>
      </c>
      <c r="M753" s="9">
        <v>1</v>
      </c>
      <c r="N753" s="8">
        <v>0</v>
      </c>
      <c r="O753" s="9">
        <v>0</v>
      </c>
      <c r="P753" s="9">
        <v>1</v>
      </c>
      <c r="Q753" s="9">
        <v>0</v>
      </c>
      <c r="R753" s="9">
        <v>0</v>
      </c>
      <c r="S753" s="8">
        <v>10502</v>
      </c>
      <c r="T753" s="9">
        <v>14</v>
      </c>
      <c r="U753" s="9">
        <f t="shared" si="160"/>
        <v>10487</v>
      </c>
      <c r="V753" s="9">
        <f t="shared" si="161"/>
        <v>9</v>
      </c>
      <c r="W753" s="7">
        <f t="shared" si="164"/>
        <v>10.079999999999998</v>
      </c>
      <c r="X753" s="7">
        <f>BM753-W753-6</f>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65"/>
        <v>0.62</v>
      </c>
      <c r="AR753" s="39">
        <v>0.38</v>
      </c>
      <c r="AS753" s="38">
        <f t="shared" si="166"/>
        <v>0.80259999999999998</v>
      </c>
      <c r="AT753" s="39">
        <v>0.19739999999999999</v>
      </c>
      <c r="AU753">
        <v>0</v>
      </c>
      <c r="AV753" s="17">
        <v>1</v>
      </c>
      <c r="AW753">
        <v>0.39300000000000002</v>
      </c>
      <c r="AX753" s="17">
        <f t="shared" si="167"/>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62"/>
        <v>36.000000000000007</v>
      </c>
      <c r="G754" s="7">
        <f t="shared" si="155"/>
        <v>10.5</v>
      </c>
      <c r="H754" s="15">
        <f t="shared" si="156"/>
        <v>11.100000000000001</v>
      </c>
      <c r="I754" s="11">
        <f t="shared" si="157"/>
        <v>0.28829536575931408</v>
      </c>
      <c r="J754" s="32">
        <f t="shared" si="158"/>
        <v>8.0082046044253896E-3</v>
      </c>
      <c r="K754" s="32">
        <f t="shared" si="159"/>
        <v>124.87193439680513</v>
      </c>
      <c r="L754" s="8">
        <v>0</v>
      </c>
      <c r="M754" s="9">
        <v>1</v>
      </c>
      <c r="N754" s="8">
        <v>0</v>
      </c>
      <c r="O754" s="9">
        <v>0</v>
      </c>
      <c r="P754" s="9">
        <v>1</v>
      </c>
      <c r="Q754" s="9">
        <v>0</v>
      </c>
      <c r="R754" s="9">
        <v>0</v>
      </c>
      <c r="S754" s="8">
        <v>14312</v>
      </c>
      <c r="T754" s="9">
        <v>14</v>
      </c>
      <c r="U754" s="9">
        <f t="shared" si="160"/>
        <v>14297</v>
      </c>
      <c r="V754" s="9">
        <f t="shared" si="161"/>
        <v>9</v>
      </c>
      <c r="W754" s="7">
        <f t="shared" si="164"/>
        <v>11.01</v>
      </c>
      <c r="X754" s="7">
        <f>BM754-W754-6</f>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65"/>
        <v>0.59000000000000008</v>
      </c>
      <c r="AR754" s="39">
        <v>0.41</v>
      </c>
      <c r="AS754" s="38">
        <f t="shared" si="166"/>
        <v>0.79889999999999994</v>
      </c>
      <c r="AT754" s="39">
        <v>0.2011</v>
      </c>
      <c r="AU754">
        <v>0</v>
      </c>
      <c r="AV754" s="17">
        <v>1</v>
      </c>
      <c r="AW754">
        <v>0.1943</v>
      </c>
      <c r="AX754" s="17">
        <f t="shared" si="167"/>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62"/>
        <v>15.428571428571431</v>
      </c>
      <c r="G755" s="7">
        <f t="shared" si="155"/>
        <v>10.100000000000001</v>
      </c>
      <c r="H755" s="15">
        <f t="shared" si="156"/>
        <v>11.5</v>
      </c>
      <c r="I755" s="11">
        <f t="shared" si="157"/>
        <v>0.17160831599091331</v>
      </c>
      <c r="J755" s="32">
        <f t="shared" si="158"/>
        <v>1.1122761221633269E-2</v>
      </c>
      <c r="K755" s="32">
        <f t="shared" si="159"/>
        <v>89.905732944715666</v>
      </c>
      <c r="L755" s="8">
        <v>0</v>
      </c>
      <c r="M755" s="9">
        <v>1</v>
      </c>
      <c r="N755" s="8">
        <v>0</v>
      </c>
      <c r="O755" s="9">
        <v>0</v>
      </c>
      <c r="P755" s="9">
        <v>1</v>
      </c>
      <c r="Q755" s="9">
        <v>0</v>
      </c>
      <c r="R755" s="9">
        <v>0</v>
      </c>
      <c r="S755" s="8">
        <v>7860</v>
      </c>
      <c r="T755" s="9">
        <v>14</v>
      </c>
      <c r="U755" s="9">
        <f t="shared" si="160"/>
        <v>7845</v>
      </c>
      <c r="V755" s="9">
        <f t="shared" si="161"/>
        <v>9</v>
      </c>
      <c r="W755" s="7">
        <f t="shared" si="164"/>
        <v>10.29</v>
      </c>
      <c r="X755" s="7">
        <f>BM755-W755-6</f>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65"/>
        <v>0.61</v>
      </c>
      <c r="AR755" s="39">
        <v>0.39</v>
      </c>
      <c r="AS755" s="38">
        <f t="shared" si="166"/>
        <v>0.78800000000000003</v>
      </c>
      <c r="AT755" s="39">
        <v>0.21199999999999999</v>
      </c>
      <c r="AU755">
        <v>0</v>
      </c>
      <c r="AV755" s="17">
        <v>1</v>
      </c>
      <c r="AW755">
        <v>0.36820000000000003</v>
      </c>
      <c r="AX755" s="17">
        <f t="shared" si="167"/>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62"/>
        <v>12.3</v>
      </c>
      <c r="G756" s="7">
        <f t="shared" si="155"/>
        <v>11.3</v>
      </c>
      <c r="H756" s="15">
        <f t="shared" si="156"/>
        <v>13.3</v>
      </c>
      <c r="I756" s="11">
        <f t="shared" si="157"/>
        <v>0.11925296861604824</v>
      </c>
      <c r="J756" s="32">
        <f t="shared" si="158"/>
        <v>9.6953633021177425E-3</v>
      </c>
      <c r="K756" s="32">
        <f t="shared" si="159"/>
        <v>103.14208646328618</v>
      </c>
      <c r="L756" s="8">
        <v>0</v>
      </c>
      <c r="M756" s="9">
        <v>1</v>
      </c>
      <c r="N756" s="8">
        <v>0</v>
      </c>
      <c r="O756" s="9">
        <v>0</v>
      </c>
      <c r="P756" s="9">
        <v>1</v>
      </c>
      <c r="Q756" s="9">
        <v>0</v>
      </c>
      <c r="R756" s="9">
        <v>0</v>
      </c>
      <c r="S756" s="8">
        <v>10502</v>
      </c>
      <c r="T756" s="9">
        <v>14</v>
      </c>
      <c r="U756" s="9">
        <f t="shared" si="160"/>
        <v>10487</v>
      </c>
      <c r="V756" s="9">
        <f t="shared" si="161"/>
        <v>9</v>
      </c>
      <c r="W756" s="7">
        <f t="shared" si="164"/>
        <v>10.079999999999998</v>
      </c>
      <c r="X756" s="7">
        <f>BM756-W756-6</f>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65"/>
        <v>0.62</v>
      </c>
      <c r="AR756" s="39">
        <v>0.38</v>
      </c>
      <c r="AS756" s="38">
        <f t="shared" si="166"/>
        <v>0.80259999999999998</v>
      </c>
      <c r="AT756" s="39">
        <v>0.19739999999999999</v>
      </c>
      <c r="AU756">
        <v>0</v>
      </c>
      <c r="AV756" s="17">
        <v>1</v>
      </c>
      <c r="AW756">
        <v>0.39300000000000002</v>
      </c>
      <c r="AX756" s="17">
        <f t="shared" si="167"/>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62"/>
        <v>17.399999999999999</v>
      </c>
      <c r="G757" s="140">
        <f t="shared" si="155"/>
        <v>16.399999999999999</v>
      </c>
      <c r="H757" s="141">
        <f t="shared" si="156"/>
        <v>18.399999999999999</v>
      </c>
      <c r="I757" s="142">
        <f t="shared" si="157"/>
        <v>0.14400460822119579</v>
      </c>
      <c r="J757" s="143">
        <f t="shared" si="158"/>
        <v>8.2761269092641258E-3</v>
      </c>
      <c r="K757" s="143">
        <f t="shared" si="159"/>
        <v>120.82946660479803</v>
      </c>
      <c r="L757" s="144">
        <v>0</v>
      </c>
      <c r="M757" s="145">
        <v>1</v>
      </c>
      <c r="N757" s="144">
        <v>0</v>
      </c>
      <c r="O757" s="145">
        <v>0</v>
      </c>
      <c r="P757" s="145">
        <v>1</v>
      </c>
      <c r="Q757" s="145">
        <v>0</v>
      </c>
      <c r="R757" s="145">
        <v>0</v>
      </c>
      <c r="S757" s="144">
        <v>14312</v>
      </c>
      <c r="T757" s="145">
        <v>14</v>
      </c>
      <c r="U757" s="145">
        <f t="shared" si="160"/>
        <v>14297</v>
      </c>
      <c r="V757" s="145">
        <f t="shared" si="161"/>
        <v>9</v>
      </c>
      <c r="W757" s="140">
        <f t="shared" si="164"/>
        <v>11.01</v>
      </c>
      <c r="X757" s="140">
        <f>BM757-W757-6</f>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65"/>
        <v>0.59000000000000008</v>
      </c>
      <c r="AR757" s="151">
        <v>0.41</v>
      </c>
      <c r="AS757" s="163">
        <f t="shared" si="166"/>
        <v>0.79889999999999994</v>
      </c>
      <c r="AT757" s="151">
        <v>0.2011</v>
      </c>
      <c r="AU757">
        <v>0</v>
      </c>
      <c r="AV757" s="150">
        <v>1</v>
      </c>
      <c r="AW757" s="136">
        <v>0.1943</v>
      </c>
      <c r="AX757" s="150">
        <f t="shared" si="167"/>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62"/>
        <v>39</v>
      </c>
      <c r="G758" s="7">
        <f t="shared" si="155"/>
        <v>11.399999999999999</v>
      </c>
      <c r="H758" s="15">
        <f t="shared" si="156"/>
        <v>12</v>
      </c>
      <c r="I758" s="11">
        <f t="shared" si="157"/>
        <v>0.38390587509210189</v>
      </c>
      <c r="J758" s="32">
        <f t="shared" si="158"/>
        <v>9.8437403869769714E-3</v>
      </c>
      <c r="K758" s="32">
        <f t="shared" si="159"/>
        <v>101.58740079360236</v>
      </c>
      <c r="L758" s="8">
        <v>0</v>
      </c>
      <c r="M758" s="9">
        <v>1</v>
      </c>
      <c r="N758" s="8">
        <v>0</v>
      </c>
      <c r="O758" s="9">
        <v>1</v>
      </c>
      <c r="P758" s="9">
        <v>0</v>
      </c>
      <c r="Q758" s="9">
        <v>0</v>
      </c>
      <c r="R758" s="9">
        <v>0</v>
      </c>
      <c r="S758" s="8">
        <v>8807</v>
      </c>
      <c r="T758" s="9">
        <v>7</v>
      </c>
      <c r="U758" s="9">
        <f t="shared" si="160"/>
        <v>8799</v>
      </c>
      <c r="V758" s="9">
        <f t="shared" si="16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68">1-SUM(AK758,AL758,AN758)</f>
        <v>0.498</v>
      </c>
      <c r="AN758" s="42">
        <v>0.193</v>
      </c>
      <c r="AO758" s="41">
        <v>1</v>
      </c>
      <c r="AP758" s="17">
        <v>0</v>
      </c>
      <c r="AQ758">
        <v>0.6391</v>
      </c>
      <c r="AR758" s="39">
        <f>1-AQ758</f>
        <v>0.3609</v>
      </c>
      <c r="AS758" t="s">
        <v>98</v>
      </c>
      <c r="AT758" s="39" t="s">
        <v>98</v>
      </c>
      <c r="AU758">
        <v>0</v>
      </c>
      <c r="AV758" s="17">
        <v>1</v>
      </c>
      <c r="AW758">
        <f t="shared" ref="AW758:AW771" si="169">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62"/>
        <v>36.333333333333336</v>
      </c>
      <c r="G759" s="7">
        <f t="shared" si="155"/>
        <v>10.6</v>
      </c>
      <c r="H759" s="15">
        <f t="shared" si="156"/>
        <v>11.200000000000001</v>
      </c>
      <c r="I759" s="11">
        <f t="shared" si="157"/>
        <v>0.43610467768547451</v>
      </c>
      <c r="J759" s="32">
        <f t="shared" si="158"/>
        <v>1.2002881037214894E-2</v>
      </c>
      <c r="K759" s="32">
        <f t="shared" si="159"/>
        <v>83.313330932757154</v>
      </c>
      <c r="L759" s="8">
        <v>0</v>
      </c>
      <c r="M759" s="9">
        <v>1</v>
      </c>
      <c r="N759" s="8">
        <v>0</v>
      </c>
      <c r="O759" s="9">
        <v>1</v>
      </c>
      <c r="P759" s="9">
        <v>0</v>
      </c>
      <c r="Q759" s="9">
        <v>0</v>
      </c>
      <c r="R759" s="9">
        <v>0</v>
      </c>
      <c r="S759" s="8">
        <v>5629</v>
      </c>
      <c r="T759" s="9">
        <v>7</v>
      </c>
      <c r="U759" s="9">
        <f t="shared" si="160"/>
        <v>5621</v>
      </c>
      <c r="V759" s="9">
        <f t="shared" si="16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68"/>
        <v>0.54899999999999993</v>
      </c>
      <c r="AN759" s="42">
        <v>0.16200000000000001</v>
      </c>
      <c r="AO759" s="41">
        <v>1</v>
      </c>
      <c r="AP759" s="17">
        <v>0</v>
      </c>
      <c r="AQ759">
        <v>1</v>
      </c>
      <c r="AR759" s="39">
        <v>0</v>
      </c>
      <c r="AS759" t="s">
        <v>98</v>
      </c>
      <c r="AT759" s="39" t="s">
        <v>98</v>
      </c>
      <c r="AU759">
        <v>0</v>
      </c>
      <c r="AV759" s="17">
        <v>1</v>
      </c>
      <c r="AW759">
        <f t="shared" si="169"/>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W759+X759+6</f>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62"/>
        <v>29.5</v>
      </c>
      <c r="G760" s="7">
        <f t="shared" si="155"/>
        <v>11.4</v>
      </c>
      <c r="H760" s="15">
        <f t="shared" si="156"/>
        <v>12.200000000000001</v>
      </c>
      <c r="I760" s="11">
        <f t="shared" si="157"/>
        <v>0.46410676243477589</v>
      </c>
      <c r="J760" s="32">
        <f t="shared" si="158"/>
        <v>1.5732432624907658E-2</v>
      </c>
      <c r="K760" s="32">
        <f t="shared" si="159"/>
        <v>63.562960912783161</v>
      </c>
      <c r="L760" s="8">
        <v>0</v>
      </c>
      <c r="M760" s="9">
        <v>1</v>
      </c>
      <c r="N760" s="8">
        <v>0</v>
      </c>
      <c r="O760" s="9">
        <v>1</v>
      </c>
      <c r="P760" s="9">
        <v>0</v>
      </c>
      <c r="Q760" s="9">
        <v>0</v>
      </c>
      <c r="R760" s="9">
        <v>0</v>
      </c>
      <c r="S760" s="8">
        <v>3178</v>
      </c>
      <c r="T760" s="9">
        <v>7</v>
      </c>
      <c r="U760" s="9">
        <f t="shared" si="160"/>
        <v>3170</v>
      </c>
      <c r="V760" s="9">
        <f t="shared" si="16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68"/>
        <v>0.40800000000000003</v>
      </c>
      <c r="AN760" s="42">
        <v>0.249</v>
      </c>
      <c r="AO760" s="41">
        <v>1</v>
      </c>
      <c r="AP760" s="17">
        <v>0</v>
      </c>
      <c r="AQ760">
        <v>0</v>
      </c>
      <c r="AR760" s="39">
        <v>1</v>
      </c>
      <c r="AS760" t="s">
        <v>98</v>
      </c>
      <c r="AT760" s="39" t="s">
        <v>98</v>
      </c>
      <c r="AU760">
        <v>0</v>
      </c>
      <c r="AV760" s="17">
        <v>1</v>
      </c>
      <c r="AW760">
        <f t="shared" si="169"/>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W760+X760+6</f>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62"/>
        <v>9</v>
      </c>
      <c r="G761" s="7">
        <f t="shared" si="155"/>
        <v>4</v>
      </c>
      <c r="H761" s="15">
        <f t="shared" si="156"/>
        <v>5</v>
      </c>
      <c r="I761" s="11">
        <f t="shared" si="157"/>
        <v>0.12928579327743625</v>
      </c>
      <c r="J761" s="32">
        <f t="shared" si="158"/>
        <v>1.4365088141937361E-2</v>
      </c>
      <c r="K761" s="32">
        <f t="shared" si="159"/>
        <v>69.613217135828449</v>
      </c>
      <c r="L761" s="8">
        <v>0</v>
      </c>
      <c r="M761" s="9">
        <v>1</v>
      </c>
      <c r="N761" s="8">
        <v>0</v>
      </c>
      <c r="O761" s="9">
        <v>1</v>
      </c>
      <c r="P761" s="9">
        <v>0</v>
      </c>
      <c r="Q761" s="9">
        <v>0</v>
      </c>
      <c r="R761" s="9">
        <v>0</v>
      </c>
      <c r="S761" s="8">
        <v>4777</v>
      </c>
      <c r="T761" s="9">
        <v>11</v>
      </c>
      <c r="U761" s="9">
        <f t="shared" si="160"/>
        <v>4765</v>
      </c>
      <c r="V761" s="9">
        <f t="shared" si="16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68"/>
        <v>0.40800000000000003</v>
      </c>
      <c r="AN761" s="42">
        <v>0.249</v>
      </c>
      <c r="AO761" s="41">
        <v>1</v>
      </c>
      <c r="AP761" s="17">
        <v>0</v>
      </c>
      <c r="AQ761">
        <v>0</v>
      </c>
      <c r="AR761" s="39">
        <v>1</v>
      </c>
      <c r="AS761" t="s">
        <v>98</v>
      </c>
      <c r="AT761" s="39" t="s">
        <v>98</v>
      </c>
      <c r="AU761">
        <v>0</v>
      </c>
      <c r="AV761" s="17">
        <v>1</v>
      </c>
      <c r="AW761">
        <f t="shared" si="169"/>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W761+X761+6</f>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62"/>
        <v>22</v>
      </c>
      <c r="G762" s="7">
        <f t="shared" si="155"/>
        <v>10.5</v>
      </c>
      <c r="H762" s="15">
        <f t="shared" si="156"/>
        <v>11.5</v>
      </c>
      <c r="I762" s="11">
        <f t="shared" si="157"/>
        <v>0.30354213217309406</v>
      </c>
      <c r="J762" s="32">
        <f t="shared" si="158"/>
        <v>1.3797369644231547E-2</v>
      </c>
      <c r="K762" s="32">
        <f t="shared" si="159"/>
        <v>72.477582741148311</v>
      </c>
      <c r="L762" s="8">
        <v>0</v>
      </c>
      <c r="M762" s="9">
        <v>1</v>
      </c>
      <c r="N762" s="8">
        <v>0</v>
      </c>
      <c r="O762" s="9">
        <v>1</v>
      </c>
      <c r="P762" s="9">
        <v>0</v>
      </c>
      <c r="Q762" s="9">
        <v>0</v>
      </c>
      <c r="R762" s="9">
        <v>0</v>
      </c>
      <c r="S762" s="8">
        <v>4777</v>
      </c>
      <c r="T762" s="9">
        <v>7</v>
      </c>
      <c r="U762" s="9">
        <f t="shared" si="160"/>
        <v>4769</v>
      </c>
      <c r="V762" s="9">
        <f t="shared" si="16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68"/>
        <v>0.40800000000000003</v>
      </c>
      <c r="AN762" s="42">
        <v>0.249</v>
      </c>
      <c r="AO762" s="41">
        <v>1</v>
      </c>
      <c r="AP762" s="17">
        <v>0</v>
      </c>
      <c r="AQ762">
        <v>0</v>
      </c>
      <c r="AR762" s="39">
        <v>1</v>
      </c>
      <c r="AS762" t="s">
        <v>98</v>
      </c>
      <c r="AT762" s="39" t="s">
        <v>98</v>
      </c>
      <c r="AU762">
        <v>0</v>
      </c>
      <c r="AV762" s="17">
        <v>1</v>
      </c>
      <c r="AW762">
        <f t="shared" si="169"/>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W762+X762+6</f>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62"/>
        <v>21.625</v>
      </c>
      <c r="G763" s="7">
        <f t="shared" si="155"/>
        <v>16.5</v>
      </c>
      <c r="H763" s="15">
        <f t="shared" si="156"/>
        <v>18.100000000000001</v>
      </c>
      <c r="I763" s="11">
        <f t="shared" si="157"/>
        <v>0.29280132979162882</v>
      </c>
      <c r="J763" s="32">
        <f t="shared" si="158"/>
        <v>1.3539945886318095E-2</v>
      </c>
      <c r="K763" s="32">
        <f t="shared" si="159"/>
        <v>73.855538891812301</v>
      </c>
      <c r="L763" s="8">
        <v>0</v>
      </c>
      <c r="M763" s="9">
        <v>1</v>
      </c>
      <c r="N763" s="8">
        <v>0</v>
      </c>
      <c r="O763" s="9">
        <v>1</v>
      </c>
      <c r="P763" s="9">
        <v>0</v>
      </c>
      <c r="Q763" s="9">
        <v>0</v>
      </c>
      <c r="R763" s="9">
        <v>0</v>
      </c>
      <c r="S763" s="8">
        <v>4994</v>
      </c>
      <c r="T763" s="9">
        <v>6</v>
      </c>
      <c r="U763" s="9">
        <f t="shared" si="160"/>
        <v>4987</v>
      </c>
      <c r="V763" s="9">
        <f t="shared" si="16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68"/>
        <v>0.498</v>
      </c>
      <c r="AN763" s="42">
        <v>0.193</v>
      </c>
      <c r="AO763" s="41">
        <v>1</v>
      </c>
      <c r="AP763" s="17">
        <v>0</v>
      </c>
      <c r="AQ763">
        <v>0.65210000000000001</v>
      </c>
      <c r="AR763" s="39">
        <f>1-AQ763</f>
        <v>0.34789999999999999</v>
      </c>
      <c r="AS763" t="s">
        <v>98</v>
      </c>
      <c r="AT763" s="39" t="s">
        <v>98</v>
      </c>
      <c r="AU763">
        <v>0</v>
      </c>
      <c r="AV763" s="17">
        <v>1</v>
      </c>
      <c r="AW763">
        <f t="shared" si="169"/>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W763+X763+6</f>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62"/>
        <v>16.3</v>
      </c>
      <c r="G764" s="7">
        <f t="shared" si="155"/>
        <v>15.3</v>
      </c>
      <c r="H764" s="15">
        <f t="shared" si="156"/>
        <v>17.3</v>
      </c>
      <c r="I764" s="11">
        <f t="shared" si="157"/>
        <v>0.27490479659359807</v>
      </c>
      <c r="J764" s="32">
        <f t="shared" si="158"/>
        <v>1.6865324944392517E-2</v>
      </c>
      <c r="K764" s="32">
        <f t="shared" si="159"/>
        <v>59.293254253751329</v>
      </c>
      <c r="L764" s="8">
        <v>0</v>
      </c>
      <c r="M764" s="9">
        <v>1</v>
      </c>
      <c r="N764" s="8">
        <v>0</v>
      </c>
      <c r="O764" s="9">
        <v>1</v>
      </c>
      <c r="P764" s="9">
        <v>0</v>
      </c>
      <c r="Q764" s="9">
        <v>0</v>
      </c>
      <c r="R764" s="9">
        <v>0</v>
      </c>
      <c r="S764" s="8">
        <v>3257</v>
      </c>
      <c r="T764" s="9">
        <v>6</v>
      </c>
      <c r="U764" s="9">
        <f t="shared" si="160"/>
        <v>3250</v>
      </c>
      <c r="V764" s="9">
        <f t="shared" si="16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68"/>
        <v>0.54899999999999993</v>
      </c>
      <c r="AN764" s="42">
        <v>0.16200000000000001</v>
      </c>
      <c r="AO764" s="41">
        <v>1</v>
      </c>
      <c r="AP764" s="17">
        <v>0</v>
      </c>
      <c r="AQ764">
        <v>1</v>
      </c>
      <c r="AR764" s="39">
        <v>0</v>
      </c>
      <c r="AS764" t="s">
        <v>98</v>
      </c>
      <c r="AT764" s="39" t="s">
        <v>98</v>
      </c>
      <c r="AU764">
        <v>0</v>
      </c>
      <c r="AV764" s="17">
        <v>1</v>
      </c>
      <c r="AW764">
        <f t="shared" si="169"/>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W764+X764+6</f>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62"/>
        <v>15.583333333333334</v>
      </c>
      <c r="G765" s="7">
        <f t="shared" si="155"/>
        <v>17.5</v>
      </c>
      <c r="H765" s="15">
        <f t="shared" si="156"/>
        <v>19.899999999999999</v>
      </c>
      <c r="I765" s="11">
        <f t="shared" si="157"/>
        <v>0.35084427767354598</v>
      </c>
      <c r="J765" s="32">
        <f t="shared" si="158"/>
        <v>2.2514071294559099E-2</v>
      </c>
      <c r="K765" s="32">
        <f t="shared" si="159"/>
        <v>44.416666666666664</v>
      </c>
      <c r="L765" s="8">
        <v>0</v>
      </c>
      <c r="M765" s="9">
        <v>1</v>
      </c>
      <c r="N765" s="8">
        <v>0</v>
      </c>
      <c r="O765" s="9">
        <v>1</v>
      </c>
      <c r="P765" s="9">
        <v>0</v>
      </c>
      <c r="Q765" s="9">
        <v>0</v>
      </c>
      <c r="R765" s="9">
        <v>0</v>
      </c>
      <c r="S765" s="8">
        <v>1737</v>
      </c>
      <c r="T765" s="9">
        <v>6</v>
      </c>
      <c r="U765" s="9">
        <f t="shared" si="160"/>
        <v>1730</v>
      </c>
      <c r="V765" s="9">
        <f t="shared" si="16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68"/>
        <v>0.40800000000000003</v>
      </c>
      <c r="AN765" s="42">
        <v>0.249</v>
      </c>
      <c r="AO765" s="41">
        <v>1</v>
      </c>
      <c r="AP765" s="17">
        <v>0</v>
      </c>
      <c r="AQ765">
        <v>0</v>
      </c>
      <c r="AR765" s="39">
        <v>1</v>
      </c>
      <c r="AS765" t="s">
        <v>98</v>
      </c>
      <c r="AT765" s="39" t="s">
        <v>98</v>
      </c>
      <c r="AU765">
        <v>0</v>
      </c>
      <c r="AV765" s="17">
        <v>1</v>
      </c>
      <c r="AW765">
        <f t="shared" si="169"/>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W765+X765+6</f>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62"/>
        <v>9.8181818181818183</v>
      </c>
      <c r="G766" s="7">
        <f t="shared" si="155"/>
        <v>9.7000000000000011</v>
      </c>
      <c r="H766" s="15">
        <f t="shared" si="156"/>
        <v>11.9</v>
      </c>
      <c r="I766" s="11">
        <f t="shared" si="157"/>
        <v>0.36180549224905884</v>
      </c>
      <c r="J766" s="32">
        <f t="shared" si="158"/>
        <v>3.6850559395737476E-2</v>
      </c>
      <c r="K766" s="32">
        <f t="shared" si="159"/>
        <v>27.136630118990013</v>
      </c>
      <c r="L766" s="8">
        <v>0</v>
      </c>
      <c r="M766" s="9">
        <v>1</v>
      </c>
      <c r="N766" s="8">
        <v>0</v>
      </c>
      <c r="O766" s="9">
        <v>1</v>
      </c>
      <c r="P766" s="9">
        <v>0</v>
      </c>
      <c r="Q766" s="9">
        <v>0</v>
      </c>
      <c r="R766" s="9">
        <v>0</v>
      </c>
      <c r="S766" s="8">
        <v>648</v>
      </c>
      <c r="T766" s="9">
        <v>7</v>
      </c>
      <c r="U766" s="9">
        <f t="shared" si="160"/>
        <v>640</v>
      </c>
      <c r="V766" s="9">
        <f t="shared" si="16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68"/>
        <v>0.498</v>
      </c>
      <c r="AN766" s="42">
        <v>0.193</v>
      </c>
      <c r="AO766" s="41">
        <v>1</v>
      </c>
      <c r="AP766" s="17">
        <v>0</v>
      </c>
      <c r="AQ766">
        <v>0.6391</v>
      </c>
      <c r="AR766" s="39">
        <f>1-AQ766</f>
        <v>0.3609</v>
      </c>
      <c r="AS766" t="s">
        <v>98</v>
      </c>
      <c r="AT766" s="39" t="s">
        <v>98</v>
      </c>
      <c r="AU766">
        <v>0</v>
      </c>
      <c r="AV766" s="17">
        <v>1</v>
      </c>
      <c r="AW766">
        <f t="shared" si="169"/>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W766+X766+6</f>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70">D767/E767</f>
        <v>2.0833333333333335</v>
      </c>
      <c r="G767" s="140">
        <f t="shared" si="155"/>
        <v>2.6</v>
      </c>
      <c r="H767" s="141">
        <f t="shared" si="156"/>
        <v>7.4</v>
      </c>
      <c r="I767" s="142">
        <f t="shared" si="157"/>
        <v>8.1946074150553536E-2</v>
      </c>
      <c r="J767" s="143">
        <f t="shared" si="158"/>
        <v>3.9334115592265698E-2</v>
      </c>
      <c r="K767" s="143">
        <f t="shared" si="159"/>
        <v>25.423223198048234</v>
      </c>
      <c r="L767" s="144">
        <v>0</v>
      </c>
      <c r="M767" s="145">
        <v>1</v>
      </c>
      <c r="N767" s="144">
        <v>0</v>
      </c>
      <c r="O767" s="145">
        <v>1</v>
      </c>
      <c r="P767" s="145">
        <v>0</v>
      </c>
      <c r="Q767" s="145">
        <v>0</v>
      </c>
      <c r="R767" s="145">
        <v>0</v>
      </c>
      <c r="S767" s="144">
        <v>648</v>
      </c>
      <c r="T767" s="145">
        <v>5</v>
      </c>
      <c r="U767" s="145">
        <f t="shared" si="160"/>
        <v>642</v>
      </c>
      <c r="V767" s="145">
        <f t="shared" si="16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68"/>
        <v>0.498</v>
      </c>
      <c r="AN767" s="148">
        <v>0.193</v>
      </c>
      <c r="AO767" s="149">
        <v>1</v>
      </c>
      <c r="AP767" s="150">
        <v>0</v>
      </c>
      <c r="AQ767" s="136">
        <v>0.6391</v>
      </c>
      <c r="AR767" s="151">
        <f>1-AQ767</f>
        <v>0.3609</v>
      </c>
      <c r="AS767" s="136" t="s">
        <v>98</v>
      </c>
      <c r="AT767" s="151" t="s">
        <v>98</v>
      </c>
      <c r="AU767">
        <v>0</v>
      </c>
      <c r="AV767" s="150">
        <v>1</v>
      </c>
      <c r="AW767" s="136">
        <f t="shared" si="169"/>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W767+X767+6</f>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70"/>
        <v>7.5</v>
      </c>
      <c r="G768" s="7">
        <f t="shared" si="155"/>
        <v>1.3</v>
      </c>
      <c r="H768" s="15">
        <f t="shared" si="156"/>
        <v>1.7</v>
      </c>
      <c r="I768" s="11">
        <f t="shared" si="157"/>
        <v>3.4257559150632909E-2</v>
      </c>
      <c r="J768" s="32">
        <f t="shared" si="158"/>
        <v>4.5676745534177212E-3</v>
      </c>
      <c r="K768" s="32">
        <f t="shared" si="159"/>
        <v>218.9297832639497</v>
      </c>
      <c r="L768" s="8">
        <v>0</v>
      </c>
      <c r="M768" s="9">
        <v>1</v>
      </c>
      <c r="N768" s="8">
        <v>0</v>
      </c>
      <c r="O768" s="9">
        <v>0</v>
      </c>
      <c r="P768" s="9">
        <v>0</v>
      </c>
      <c r="Q768" s="9">
        <v>1</v>
      </c>
      <c r="R768" s="9">
        <v>0</v>
      </c>
      <c r="S768" s="8">
        <v>47881</v>
      </c>
      <c r="T768" s="9">
        <v>6</v>
      </c>
      <c r="U768" s="9">
        <f t="shared" si="160"/>
        <v>47874</v>
      </c>
      <c r="V768" s="9">
        <f t="shared" si="161"/>
        <v>4</v>
      </c>
      <c r="W768" s="7">
        <f>(6*AL768+11*AM768)</f>
        <v>9.8500000000000014</v>
      </c>
      <c r="X768" s="7">
        <f>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69"/>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70"/>
        <v>13.5</v>
      </c>
      <c r="G769" s="7">
        <f t="shared" si="155"/>
        <v>2.5</v>
      </c>
      <c r="H769" s="15">
        <f t="shared" si="156"/>
        <v>2.9000000000000004</v>
      </c>
      <c r="I769" s="11">
        <f t="shared" si="157"/>
        <v>6.1583355408391327E-2</v>
      </c>
      <c r="J769" s="32">
        <f t="shared" si="158"/>
        <v>4.5617300302512095E-3</v>
      </c>
      <c r="K769" s="32">
        <f t="shared" si="159"/>
        <v>219.21507703622942</v>
      </c>
      <c r="L769" s="8">
        <v>0</v>
      </c>
      <c r="M769" s="9">
        <v>1</v>
      </c>
      <c r="N769" s="8">
        <v>0</v>
      </c>
      <c r="O769" s="9">
        <v>0</v>
      </c>
      <c r="P769" s="9">
        <v>0</v>
      </c>
      <c r="Q769" s="9">
        <v>1</v>
      </c>
      <c r="R769" s="9">
        <v>0</v>
      </c>
      <c r="S769" s="8">
        <v>47881</v>
      </c>
      <c r="T769" s="9">
        <v>7</v>
      </c>
      <c r="U769" s="9">
        <f t="shared" si="160"/>
        <v>47873</v>
      </c>
      <c r="V769" s="9">
        <f t="shared" si="161"/>
        <v>4</v>
      </c>
      <c r="W769" s="7">
        <f>(6*AL769+11*AM769)</f>
        <v>9.8500000000000014</v>
      </c>
      <c r="X769" s="7">
        <f>BM769-W769-6</f>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69"/>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70"/>
        <v>1.625</v>
      </c>
      <c r="G770" s="7">
        <f t="shared" ref="G770:G833" si="171">D770-E770</f>
        <v>1</v>
      </c>
      <c r="H770" s="15">
        <f t="shared" ref="H770:H833" si="172">D770+E770</f>
        <v>4.2</v>
      </c>
      <c r="I770" s="11">
        <f t="shared" ref="I770:I833" si="173">IFERROR(F770/SQRT(F770^2+U770), "X")</f>
        <v>7.4267031656713844E-3</v>
      </c>
      <c r="J770" s="32">
        <f t="shared" ref="J770:J833" si="174">IFERROR(SQRT((1-I770^2)/U770), "X")</f>
        <v>4.5702788711823898E-3</v>
      </c>
      <c r="K770" s="32">
        <f t="shared" ref="K770:K833" si="175">IFERROR(1/J770, "X")</f>
        <v>218.8050287927588</v>
      </c>
      <c r="L770" s="8">
        <v>0</v>
      </c>
      <c r="M770" s="9">
        <v>1</v>
      </c>
      <c r="N770" s="8">
        <v>0</v>
      </c>
      <c r="O770" s="9">
        <v>0</v>
      </c>
      <c r="P770" s="9">
        <v>0</v>
      </c>
      <c r="Q770" s="9">
        <v>1</v>
      </c>
      <c r="R770" s="9">
        <v>0</v>
      </c>
      <c r="S770" s="8">
        <v>47881</v>
      </c>
      <c r="T770" s="9">
        <v>7</v>
      </c>
      <c r="U770" s="9">
        <f t="shared" ref="U770:U833" si="176">S770-T770-1</f>
        <v>47873</v>
      </c>
      <c r="V770" s="9">
        <f t="shared" ref="V770:V833" si="177">COUNTIF(B:B,B770)</f>
        <v>4</v>
      </c>
      <c r="W770" s="7">
        <f>(6*AL770+11*AM770)</f>
        <v>9.8500000000000014</v>
      </c>
      <c r="X770" s="7">
        <f>BM770-W770-6</f>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69"/>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70"/>
        <v>2.2777777777777777</v>
      </c>
      <c r="G771" s="140">
        <f t="shared" si="171"/>
        <v>2.2999999999999998</v>
      </c>
      <c r="H771" s="141">
        <f t="shared" si="172"/>
        <v>5.8999999999999995</v>
      </c>
      <c r="I771" s="142">
        <f t="shared" si="173"/>
        <v>1.0409802681932152E-2</v>
      </c>
      <c r="J771" s="143">
        <f t="shared" si="174"/>
        <v>4.5701572749946035E-3</v>
      </c>
      <c r="K771" s="143">
        <f t="shared" si="175"/>
        <v>218.81085044303663</v>
      </c>
      <c r="L771" s="144">
        <v>0</v>
      </c>
      <c r="M771" s="145">
        <v>1</v>
      </c>
      <c r="N771" s="144">
        <v>0</v>
      </c>
      <c r="O771" s="145">
        <v>0</v>
      </c>
      <c r="P771" s="145">
        <v>0</v>
      </c>
      <c r="Q771" s="145">
        <v>1</v>
      </c>
      <c r="R771" s="145">
        <v>0</v>
      </c>
      <c r="S771" s="144">
        <v>47881</v>
      </c>
      <c r="T771" s="145">
        <v>7</v>
      </c>
      <c r="U771" s="145">
        <f t="shared" si="176"/>
        <v>47873</v>
      </c>
      <c r="V771" s="145">
        <f t="shared" si="177"/>
        <v>4</v>
      </c>
      <c r="W771" s="140">
        <f>(6*AL771+11*AM771)</f>
        <v>9.8500000000000014</v>
      </c>
      <c r="X771" s="140">
        <f>BM771-W771-6</f>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69"/>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70"/>
        <v>17.2</v>
      </c>
      <c r="G772" s="7">
        <f t="shared" si="171"/>
        <v>8.1</v>
      </c>
      <c r="H772" s="15">
        <f t="shared" si="172"/>
        <v>9.1</v>
      </c>
      <c r="I772" s="11">
        <f t="shared" si="173"/>
        <v>9.4587141279251663E-2</v>
      </c>
      <c r="J772" s="32">
        <f t="shared" si="174"/>
        <v>5.499252399956492E-3</v>
      </c>
      <c r="K772" s="32">
        <f t="shared" si="175"/>
        <v>181.8428992289773</v>
      </c>
      <c r="L772" s="8">
        <v>0</v>
      </c>
      <c r="M772" s="9">
        <v>1</v>
      </c>
      <c r="N772" s="8">
        <v>0</v>
      </c>
      <c r="O772" s="9">
        <v>0</v>
      </c>
      <c r="P772" s="9">
        <v>0</v>
      </c>
      <c r="Q772" s="9">
        <v>1</v>
      </c>
      <c r="R772" s="9">
        <v>0</v>
      </c>
      <c r="S772" s="8">
        <v>32775</v>
      </c>
      <c r="T772" s="9">
        <v>3</v>
      </c>
      <c r="U772" s="9">
        <f t="shared" si="176"/>
        <v>32771</v>
      </c>
      <c r="V772" s="9">
        <f t="shared" si="177"/>
        <v>6</v>
      </c>
      <c r="W772" s="7">
        <v>12.6</v>
      </c>
      <c r="X772" s="7">
        <f>BM772-W772-6</f>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70"/>
        <v>12.857142857142858</v>
      </c>
      <c r="G773" s="7">
        <f t="shared" si="171"/>
        <v>8.3000000000000007</v>
      </c>
      <c r="H773" s="15">
        <f t="shared" si="172"/>
        <v>9.6999999999999993</v>
      </c>
      <c r="I773" s="11">
        <f t="shared" si="173"/>
        <v>7.0813475985194219E-2</v>
      </c>
      <c r="J773" s="32">
        <f t="shared" si="174"/>
        <v>5.5077147988484383E-3</v>
      </c>
      <c r="K773" s="32">
        <f t="shared" si="175"/>
        <v>181.5635043791813</v>
      </c>
      <c r="L773" s="8">
        <v>0</v>
      </c>
      <c r="M773" s="9">
        <v>1</v>
      </c>
      <c r="N773" s="8">
        <v>0</v>
      </c>
      <c r="O773" s="9">
        <v>0</v>
      </c>
      <c r="P773" s="9">
        <v>0</v>
      </c>
      <c r="Q773" s="9">
        <v>1</v>
      </c>
      <c r="R773" s="9">
        <v>0</v>
      </c>
      <c r="S773" s="8">
        <v>32804</v>
      </c>
      <c r="T773" s="9">
        <v>3</v>
      </c>
      <c r="U773" s="9">
        <f t="shared" si="176"/>
        <v>32800</v>
      </c>
      <c r="V773" s="9">
        <f t="shared" si="177"/>
        <v>6</v>
      </c>
      <c r="W773" s="7">
        <v>12.6</v>
      </c>
      <c r="X773" s="7">
        <f>BM773-W773-6</f>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70"/>
        <v>14.714285714285717</v>
      </c>
      <c r="G774" s="7">
        <f t="shared" si="171"/>
        <v>9.6000000000000014</v>
      </c>
      <c r="H774" s="15">
        <f t="shared" si="172"/>
        <v>11</v>
      </c>
      <c r="I774" s="11">
        <f t="shared" si="173"/>
        <v>8.0004977370878347E-2</v>
      </c>
      <c r="J774" s="32">
        <f t="shared" si="174"/>
        <v>5.4372314718072658E-3</v>
      </c>
      <c r="K774" s="32">
        <f t="shared" si="175"/>
        <v>183.91712863157045</v>
      </c>
      <c r="L774" s="8">
        <v>0</v>
      </c>
      <c r="M774" s="9">
        <v>1</v>
      </c>
      <c r="N774" s="8">
        <v>0</v>
      </c>
      <c r="O774" s="9">
        <v>0</v>
      </c>
      <c r="P774" s="9">
        <v>0</v>
      </c>
      <c r="Q774" s="9">
        <v>1</v>
      </c>
      <c r="R774" s="9">
        <v>0</v>
      </c>
      <c r="S774" s="8">
        <v>33613</v>
      </c>
      <c r="T774" s="9">
        <v>3</v>
      </c>
      <c r="U774" s="9">
        <f t="shared" si="176"/>
        <v>33609</v>
      </c>
      <c r="V774" s="9">
        <f t="shared" si="177"/>
        <v>6</v>
      </c>
      <c r="W774" s="7">
        <v>12.6</v>
      </c>
      <c r="X774" s="7">
        <f>BM774-W774-6</f>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70"/>
        <v>25.333333333333332</v>
      </c>
      <c r="G775" s="7">
        <f t="shared" si="171"/>
        <v>7.3</v>
      </c>
      <c r="H775" s="15">
        <f t="shared" si="172"/>
        <v>7.8999999999999995</v>
      </c>
      <c r="I775" s="11">
        <f t="shared" si="173"/>
        <v>0.13855815394052531</v>
      </c>
      <c r="J775" s="32">
        <f t="shared" si="174"/>
        <v>5.4694008134417889E-3</v>
      </c>
      <c r="K775" s="32">
        <f t="shared" si="175"/>
        <v>182.83538437014258</v>
      </c>
      <c r="L775" s="8">
        <v>0</v>
      </c>
      <c r="M775" s="9">
        <v>1</v>
      </c>
      <c r="N775" s="8">
        <v>0</v>
      </c>
      <c r="O775" s="9">
        <v>0</v>
      </c>
      <c r="P775" s="9">
        <v>0</v>
      </c>
      <c r="Q775" s="9">
        <v>1</v>
      </c>
      <c r="R775" s="9">
        <v>0</v>
      </c>
      <c r="S775" s="8">
        <v>32791</v>
      </c>
      <c r="T775" s="9">
        <v>3</v>
      </c>
      <c r="U775" s="9">
        <f t="shared" si="176"/>
        <v>32787</v>
      </c>
      <c r="V775" s="9">
        <f t="shared" si="177"/>
        <v>6</v>
      </c>
      <c r="W775" s="7">
        <v>12.8</v>
      </c>
      <c r="X775" s="7">
        <f>BM775-W775-6</f>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70"/>
        <v>22.4</v>
      </c>
      <c r="G776" s="7">
        <f t="shared" si="171"/>
        <v>10.7</v>
      </c>
      <c r="H776" s="15">
        <f t="shared" si="172"/>
        <v>11.7</v>
      </c>
      <c r="I776" s="11">
        <f t="shared" si="173"/>
        <v>0.12271852327728827</v>
      </c>
      <c r="J776" s="32">
        <f t="shared" si="174"/>
        <v>5.4785055034503698E-3</v>
      </c>
      <c r="K776" s="32">
        <f t="shared" si="175"/>
        <v>182.53153152263857</v>
      </c>
      <c r="L776" s="8">
        <v>0</v>
      </c>
      <c r="M776" s="9">
        <v>1</v>
      </c>
      <c r="N776" s="8">
        <v>0</v>
      </c>
      <c r="O776" s="9">
        <v>0</v>
      </c>
      <c r="P776" s="9">
        <v>0</v>
      </c>
      <c r="Q776" s="9">
        <v>1</v>
      </c>
      <c r="R776" s="9">
        <v>0</v>
      </c>
      <c r="S776" s="8">
        <v>32820</v>
      </c>
      <c r="T776" s="9">
        <v>3</v>
      </c>
      <c r="U776" s="9">
        <f t="shared" si="176"/>
        <v>32816</v>
      </c>
      <c r="V776" s="9">
        <f t="shared" si="177"/>
        <v>6</v>
      </c>
      <c r="W776" s="7">
        <v>12.8</v>
      </c>
      <c r="X776" s="7">
        <f>BM776-W776-6</f>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70"/>
        <v>22.8</v>
      </c>
      <c r="G777" s="140">
        <f t="shared" si="171"/>
        <v>10.9</v>
      </c>
      <c r="H777" s="141">
        <f t="shared" si="172"/>
        <v>11.9</v>
      </c>
      <c r="I777" s="142">
        <f t="shared" si="173"/>
        <v>0.12474327691742701</v>
      </c>
      <c r="J777" s="143">
        <f t="shared" si="174"/>
        <v>5.4711963560275002E-3</v>
      </c>
      <c r="K777" s="143">
        <f t="shared" si="175"/>
        <v>182.77538127439374</v>
      </c>
      <c r="L777" s="144">
        <v>0</v>
      </c>
      <c r="M777" s="145">
        <v>1</v>
      </c>
      <c r="N777" s="144">
        <v>0</v>
      </c>
      <c r="O777" s="145">
        <v>0</v>
      </c>
      <c r="P777" s="145">
        <v>0</v>
      </c>
      <c r="Q777" s="145">
        <v>1</v>
      </c>
      <c r="R777" s="145">
        <v>0</v>
      </c>
      <c r="S777" s="144">
        <v>32891</v>
      </c>
      <c r="T777" s="145">
        <v>3</v>
      </c>
      <c r="U777" s="145">
        <f t="shared" si="176"/>
        <v>32887</v>
      </c>
      <c r="V777" s="145">
        <f t="shared" si="177"/>
        <v>6</v>
      </c>
      <c r="W777" s="140">
        <v>12.8</v>
      </c>
      <c r="X777" s="140">
        <f>BM777-W777-6</f>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70"/>
        <v>19.740740740740744</v>
      </c>
      <c r="G778" s="124">
        <f t="shared" si="171"/>
        <v>6.5780000000000003</v>
      </c>
      <c r="H778" s="125">
        <f t="shared" si="172"/>
        <v>7.28</v>
      </c>
      <c r="I778" s="126">
        <f t="shared" si="173"/>
        <v>0.27982908448508376</v>
      </c>
      <c r="J778" s="127">
        <f t="shared" si="174"/>
        <v>1.4175206906373847E-2</v>
      </c>
      <c r="K778" s="127">
        <f t="shared" si="175"/>
        <v>70.545707488075706</v>
      </c>
      <c r="L778" s="128">
        <v>1</v>
      </c>
      <c r="M778" s="129">
        <v>0</v>
      </c>
      <c r="N778" s="128">
        <v>0</v>
      </c>
      <c r="O778" s="129">
        <v>0</v>
      </c>
      <c r="P778" s="129">
        <v>1</v>
      </c>
      <c r="Q778" s="129">
        <v>0</v>
      </c>
      <c r="R778" s="129">
        <v>0</v>
      </c>
      <c r="S778" s="128">
        <v>4596</v>
      </c>
      <c r="T778" s="129">
        <v>8</v>
      </c>
      <c r="U778" s="129">
        <f t="shared" si="176"/>
        <v>4587</v>
      </c>
      <c r="V778" s="129">
        <f t="shared" si="177"/>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70"/>
        <v>218.33333333333334</v>
      </c>
      <c r="G779" s="7">
        <f t="shared" si="171"/>
        <v>6.52</v>
      </c>
      <c r="H779" s="15">
        <f t="shared" si="172"/>
        <v>6.58</v>
      </c>
      <c r="I779" s="11">
        <f t="shared" si="173"/>
        <v>0.38170020583238862</v>
      </c>
      <c r="J779" s="32">
        <f t="shared" si="174"/>
        <v>1.7482452175529249E-3</v>
      </c>
      <c r="K779" s="32">
        <f t="shared" si="175"/>
        <v>572.00213674814574</v>
      </c>
      <c r="L779" s="8">
        <v>1</v>
      </c>
      <c r="M779" s="9">
        <v>0</v>
      </c>
      <c r="N779" s="8">
        <v>0</v>
      </c>
      <c r="O779" s="9">
        <v>0</v>
      </c>
      <c r="P779" s="9">
        <v>0</v>
      </c>
      <c r="Q779" s="9">
        <v>1</v>
      </c>
      <c r="R779" s="9">
        <v>0</v>
      </c>
      <c r="S779" s="8">
        <v>279522</v>
      </c>
      <c r="T779" s="9">
        <v>4</v>
      </c>
      <c r="U779" s="9">
        <f t="shared" si="176"/>
        <v>279517</v>
      </c>
      <c r="V779" s="9">
        <f t="shared" si="177"/>
        <v>8</v>
      </c>
      <c r="W779" s="7">
        <v>13.04</v>
      </c>
      <c r="X779" s="7">
        <f>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70"/>
        <v>2.1818181818181817</v>
      </c>
      <c r="G780" s="7">
        <f t="shared" si="171"/>
        <v>5.1999999999999993</v>
      </c>
      <c r="H780" s="15">
        <f t="shared" si="172"/>
        <v>14</v>
      </c>
      <c r="I780" s="11">
        <f t="shared" si="173"/>
        <v>4.1267745656530536E-3</v>
      </c>
      <c r="J780" s="32">
        <f t="shared" si="174"/>
        <v>1.891438342590983E-3</v>
      </c>
      <c r="K780" s="32">
        <f t="shared" si="175"/>
        <v>528.69817507778339</v>
      </c>
      <c r="L780" s="8">
        <v>1</v>
      </c>
      <c r="M780" s="9">
        <v>0</v>
      </c>
      <c r="N780" s="8">
        <v>0</v>
      </c>
      <c r="O780" s="9">
        <v>0</v>
      </c>
      <c r="P780" s="9">
        <v>0</v>
      </c>
      <c r="Q780" s="9">
        <v>1</v>
      </c>
      <c r="R780" s="9">
        <v>0</v>
      </c>
      <c r="S780" s="8">
        <v>279522</v>
      </c>
      <c r="T780" s="9">
        <v>4</v>
      </c>
      <c r="U780" s="9">
        <f t="shared" si="176"/>
        <v>279517</v>
      </c>
      <c r="V780" s="9">
        <f t="shared" si="177"/>
        <v>8</v>
      </c>
      <c r="W780" s="7">
        <v>13.04</v>
      </c>
      <c r="X780" s="7">
        <f>BM780-W780-6</f>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70"/>
        <v>4.9000000000000004</v>
      </c>
      <c r="G781" s="7">
        <f t="shared" si="171"/>
        <v>7.8000000000000007</v>
      </c>
      <c r="H781" s="15">
        <f t="shared" si="172"/>
        <v>11.8</v>
      </c>
      <c r="I781" s="11">
        <f t="shared" si="173"/>
        <v>9.2677287664315669E-3</v>
      </c>
      <c r="J781" s="32">
        <f t="shared" si="174"/>
        <v>1.8913732176390956E-3</v>
      </c>
      <c r="K781" s="32">
        <f t="shared" si="175"/>
        <v>528.7163795457825</v>
      </c>
      <c r="L781" s="8">
        <v>1</v>
      </c>
      <c r="M781" s="9">
        <v>0</v>
      </c>
      <c r="N781" s="8">
        <v>0</v>
      </c>
      <c r="O781" s="9">
        <v>0</v>
      </c>
      <c r="P781" s="9">
        <v>0</v>
      </c>
      <c r="Q781" s="9">
        <v>1</v>
      </c>
      <c r="R781" s="9">
        <v>0</v>
      </c>
      <c r="S781" s="8">
        <v>279522</v>
      </c>
      <c r="T781" s="9">
        <v>4</v>
      </c>
      <c r="U781" s="9">
        <f t="shared" si="176"/>
        <v>279517</v>
      </c>
      <c r="V781" s="9">
        <f t="shared" si="177"/>
        <v>8</v>
      </c>
      <c r="W781" s="7">
        <v>13.04</v>
      </c>
      <c r="X781" s="7">
        <f>BM781-W781-6</f>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70"/>
        <v>5.4444444444444446</v>
      </c>
      <c r="G782" s="7">
        <f t="shared" si="171"/>
        <v>8</v>
      </c>
      <c r="H782" s="15">
        <f t="shared" si="172"/>
        <v>11.600000000000001</v>
      </c>
      <c r="I782" s="11">
        <f t="shared" si="173"/>
        <v>1.0297372675932382E-2</v>
      </c>
      <c r="J782" s="32">
        <f t="shared" si="174"/>
        <v>1.8913541649671723E-3</v>
      </c>
      <c r="K782" s="32">
        <f t="shared" si="175"/>
        <v>528.72170560258701</v>
      </c>
      <c r="L782" s="8">
        <v>1</v>
      </c>
      <c r="M782" s="9">
        <v>0</v>
      </c>
      <c r="N782" s="8">
        <v>0</v>
      </c>
      <c r="O782" s="9">
        <v>0</v>
      </c>
      <c r="P782" s="9">
        <v>0</v>
      </c>
      <c r="Q782" s="9">
        <v>1</v>
      </c>
      <c r="R782" s="9">
        <v>0</v>
      </c>
      <c r="S782" s="8">
        <v>279522</v>
      </c>
      <c r="T782" s="9">
        <v>4</v>
      </c>
      <c r="U782" s="9">
        <f t="shared" si="176"/>
        <v>279517</v>
      </c>
      <c r="V782" s="9">
        <f t="shared" si="177"/>
        <v>8</v>
      </c>
      <c r="W782" s="7">
        <v>13.04</v>
      </c>
      <c r="X782" s="7">
        <f>BM782-W782-6</f>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70"/>
        <v>185.75</v>
      </c>
      <c r="G783" s="7">
        <f t="shared" si="171"/>
        <v>7.39</v>
      </c>
      <c r="H783" s="15">
        <f t="shared" si="172"/>
        <v>7.47</v>
      </c>
      <c r="I783" s="11">
        <f t="shared" si="173"/>
        <v>0.33147450030132436</v>
      </c>
      <c r="J783" s="32">
        <f t="shared" si="174"/>
        <v>1.7845195170999963E-3</v>
      </c>
      <c r="K783" s="32">
        <f t="shared" si="175"/>
        <v>560.37493029221071</v>
      </c>
      <c r="L783" s="8">
        <v>1</v>
      </c>
      <c r="M783" s="9">
        <v>0</v>
      </c>
      <c r="N783" s="8">
        <v>0</v>
      </c>
      <c r="O783" s="9">
        <v>0</v>
      </c>
      <c r="P783" s="9">
        <v>0</v>
      </c>
      <c r="Q783" s="9">
        <v>1</v>
      </c>
      <c r="R783" s="9">
        <v>0</v>
      </c>
      <c r="S783" s="8">
        <v>279522</v>
      </c>
      <c r="T783" s="9">
        <v>4</v>
      </c>
      <c r="U783" s="9">
        <f t="shared" si="176"/>
        <v>279517</v>
      </c>
      <c r="V783" s="9">
        <f t="shared" si="177"/>
        <v>8</v>
      </c>
      <c r="W783" s="7">
        <v>13.04</v>
      </c>
      <c r="X783" s="7">
        <f>BM783-W783-6</f>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70"/>
        <v>2.1071428571428572</v>
      </c>
      <c r="G784" s="7">
        <f t="shared" si="171"/>
        <v>6.2000000000000011</v>
      </c>
      <c r="H784" s="15">
        <f t="shared" si="172"/>
        <v>17.399999999999999</v>
      </c>
      <c r="I784" s="11">
        <f t="shared" si="173"/>
        <v>3.9855330766543993E-3</v>
      </c>
      <c r="J784" s="32">
        <f t="shared" si="174"/>
        <v>1.8914394262088674E-3</v>
      </c>
      <c r="K784" s="32">
        <f t="shared" si="175"/>
        <v>528.69787218317833</v>
      </c>
      <c r="L784" s="8">
        <v>1</v>
      </c>
      <c r="M784" s="9">
        <v>0</v>
      </c>
      <c r="N784" s="8">
        <v>0</v>
      </c>
      <c r="O784" s="9">
        <v>0</v>
      </c>
      <c r="P784" s="9">
        <v>0</v>
      </c>
      <c r="Q784" s="9">
        <v>1</v>
      </c>
      <c r="R784" s="9">
        <v>0</v>
      </c>
      <c r="S784" s="8">
        <v>279522</v>
      </c>
      <c r="T784" s="9">
        <v>4</v>
      </c>
      <c r="U784" s="9">
        <f t="shared" si="176"/>
        <v>279517</v>
      </c>
      <c r="V784" s="9">
        <f t="shared" si="177"/>
        <v>8</v>
      </c>
      <c r="W784" s="7">
        <v>13.04</v>
      </c>
      <c r="X784" s="7">
        <f>BM784-W784-6</f>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70"/>
        <v>4.9130434782608701</v>
      </c>
      <c r="G785" s="7">
        <f t="shared" si="171"/>
        <v>9</v>
      </c>
      <c r="H785" s="15">
        <f t="shared" si="172"/>
        <v>13.600000000000001</v>
      </c>
      <c r="I785" s="11">
        <f t="shared" si="173"/>
        <v>9.2923967244782774E-3</v>
      </c>
      <c r="J785" s="32">
        <f t="shared" si="174"/>
        <v>1.8913727846283218E-3</v>
      </c>
      <c r="K785" s="32">
        <f t="shared" si="175"/>
        <v>528.71650059007925</v>
      </c>
      <c r="L785" s="8">
        <v>1</v>
      </c>
      <c r="M785" s="9">
        <v>0</v>
      </c>
      <c r="N785" s="8">
        <v>0</v>
      </c>
      <c r="O785" s="9">
        <v>0</v>
      </c>
      <c r="P785" s="9">
        <v>0</v>
      </c>
      <c r="Q785" s="9">
        <v>1</v>
      </c>
      <c r="R785" s="9">
        <v>0</v>
      </c>
      <c r="S785" s="8">
        <v>279522</v>
      </c>
      <c r="T785" s="9">
        <v>4</v>
      </c>
      <c r="U785" s="9">
        <f t="shared" si="176"/>
        <v>279517</v>
      </c>
      <c r="V785" s="9">
        <f t="shared" si="177"/>
        <v>8</v>
      </c>
      <c r="W785" s="7">
        <v>13.04</v>
      </c>
      <c r="X785" s="7">
        <f>BM785-W785-6</f>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70"/>
        <v>5.333333333333333</v>
      </c>
      <c r="G786" s="7">
        <f t="shared" si="171"/>
        <v>9.1</v>
      </c>
      <c r="H786" s="15">
        <f t="shared" si="172"/>
        <v>13.299999999999999</v>
      </c>
      <c r="I786" s="11">
        <f t="shared" si="173"/>
        <v>1.0087243819210572E-2</v>
      </c>
      <c r="J786" s="32">
        <f t="shared" si="174"/>
        <v>1.8913582161019823E-3</v>
      </c>
      <c r="K786" s="32">
        <f t="shared" si="175"/>
        <v>528.72057312388029</v>
      </c>
      <c r="L786" s="8">
        <v>1</v>
      </c>
      <c r="M786" s="9">
        <v>0</v>
      </c>
      <c r="N786" s="8">
        <v>0</v>
      </c>
      <c r="O786" s="9">
        <v>0</v>
      </c>
      <c r="P786" s="9">
        <v>0</v>
      </c>
      <c r="Q786" s="9">
        <v>1</v>
      </c>
      <c r="R786" s="9">
        <v>0</v>
      </c>
      <c r="S786" s="8">
        <v>279522</v>
      </c>
      <c r="T786" s="9">
        <v>4</v>
      </c>
      <c r="U786" s="9">
        <f t="shared" si="176"/>
        <v>279517</v>
      </c>
      <c r="V786" s="9">
        <f t="shared" si="177"/>
        <v>8</v>
      </c>
      <c r="W786" s="7">
        <v>13.04</v>
      </c>
      <c r="X786" s="7">
        <f>BM786-W786-6</f>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178">D787/F787</f>
        <v>0.92818280739934711</v>
      </c>
      <c r="F787" s="7">
        <v>9.19</v>
      </c>
      <c r="G787" s="7">
        <f t="shared" si="171"/>
        <v>7.6018171926006524</v>
      </c>
      <c r="H787" s="15">
        <f t="shared" si="172"/>
        <v>9.4581828073993464</v>
      </c>
      <c r="I787" s="11">
        <f t="shared" si="173"/>
        <v>0.4255103448500257</v>
      </c>
      <c r="J787" s="32">
        <f t="shared" si="174"/>
        <v>4.630145210555231E-2</v>
      </c>
      <c r="K787" s="32">
        <f t="shared" si="175"/>
        <v>21.59759477349272</v>
      </c>
      <c r="L787" s="8">
        <v>1</v>
      </c>
      <c r="M787" s="9">
        <v>0</v>
      </c>
      <c r="N787" s="8">
        <v>0</v>
      </c>
      <c r="O787" s="9">
        <v>1</v>
      </c>
      <c r="P787" s="9">
        <v>0</v>
      </c>
      <c r="Q787" s="9">
        <v>0</v>
      </c>
      <c r="R787" s="9">
        <v>0</v>
      </c>
      <c r="S787" s="8">
        <v>389</v>
      </c>
      <c r="T787" s="9">
        <v>6</v>
      </c>
      <c r="U787" s="9">
        <f t="shared" si="176"/>
        <v>382</v>
      </c>
      <c r="V787" s="9">
        <f t="shared" si="177"/>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178"/>
        <v>1.0080536912751676</v>
      </c>
      <c r="F788" s="7">
        <v>7.45</v>
      </c>
      <c r="G788" s="7">
        <f t="shared" si="171"/>
        <v>6.5019463087248326</v>
      </c>
      <c r="H788" s="15">
        <f t="shared" si="172"/>
        <v>8.518053691275167</v>
      </c>
      <c r="I788" s="11">
        <f t="shared" si="173"/>
        <v>0.4409113869173576</v>
      </c>
      <c r="J788" s="32">
        <f t="shared" si="174"/>
        <v>5.9182736498974167E-2</v>
      </c>
      <c r="K788" s="32">
        <f t="shared" si="175"/>
        <v>16.896819227298376</v>
      </c>
      <c r="L788" s="8">
        <v>1</v>
      </c>
      <c r="M788" s="9">
        <v>0</v>
      </c>
      <c r="N788" s="8">
        <v>0</v>
      </c>
      <c r="O788" s="9">
        <v>1</v>
      </c>
      <c r="P788" s="9">
        <v>0</v>
      </c>
      <c r="Q788" s="9">
        <v>0</v>
      </c>
      <c r="R788" s="9">
        <v>0</v>
      </c>
      <c r="S788" s="8">
        <v>237</v>
      </c>
      <c r="T788" s="9">
        <v>6</v>
      </c>
      <c r="U788" s="9">
        <f t="shared" si="176"/>
        <v>230</v>
      </c>
      <c r="V788" s="9">
        <f t="shared" si="177"/>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W788+X788+6</f>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178"/>
        <v>1.6547945205479453</v>
      </c>
      <c r="F789" s="7">
        <v>3.65</v>
      </c>
      <c r="G789" s="7">
        <f t="shared" si="171"/>
        <v>4.385205479452055</v>
      </c>
      <c r="H789" s="15">
        <f t="shared" si="172"/>
        <v>7.6947945205479451</v>
      </c>
      <c r="I789" s="11">
        <f t="shared" si="173"/>
        <v>0.23447470277510901</v>
      </c>
      <c r="J789" s="32">
        <f t="shared" si="174"/>
        <v>6.4239644595920284E-2</v>
      </c>
      <c r="K789" s="32">
        <f t="shared" si="175"/>
        <v>15.566711277594891</v>
      </c>
      <c r="L789" s="8">
        <v>1</v>
      </c>
      <c r="M789" s="9">
        <v>0</v>
      </c>
      <c r="N789" s="8">
        <v>0</v>
      </c>
      <c r="O789" s="9">
        <v>1</v>
      </c>
      <c r="P789" s="9">
        <v>0</v>
      </c>
      <c r="Q789" s="9">
        <v>0</v>
      </c>
      <c r="R789" s="9">
        <v>0</v>
      </c>
      <c r="S789" s="8">
        <v>237</v>
      </c>
      <c r="T789" s="9">
        <v>7</v>
      </c>
      <c r="U789" s="9">
        <f t="shared" si="176"/>
        <v>229</v>
      </c>
      <c r="V789" s="9">
        <f t="shared" si="177"/>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W789+X789+6</f>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178"/>
        <v>1.3253424657534247</v>
      </c>
      <c r="F790" s="7">
        <v>2.92</v>
      </c>
      <c r="G790" s="7">
        <f t="shared" si="171"/>
        <v>2.5446575342465754</v>
      </c>
      <c r="H790" s="15">
        <f t="shared" si="172"/>
        <v>5.1953424657534253</v>
      </c>
      <c r="I790" s="11">
        <f t="shared" si="173"/>
        <v>0.18946408995865949</v>
      </c>
      <c r="J790" s="32">
        <f t="shared" si="174"/>
        <v>6.4884962314609412E-2</v>
      </c>
      <c r="K790" s="32">
        <f t="shared" si="175"/>
        <v>15.411891512724841</v>
      </c>
      <c r="L790" s="8">
        <v>1</v>
      </c>
      <c r="M790" s="9">
        <v>0</v>
      </c>
      <c r="N790" s="8">
        <v>0</v>
      </c>
      <c r="O790" s="9">
        <v>1</v>
      </c>
      <c r="P790" s="9">
        <v>0</v>
      </c>
      <c r="Q790" s="9">
        <v>0</v>
      </c>
      <c r="R790" s="9">
        <v>0</v>
      </c>
      <c r="S790" s="8">
        <v>237</v>
      </c>
      <c r="T790" s="9">
        <v>7</v>
      </c>
      <c r="U790" s="9">
        <f t="shared" si="176"/>
        <v>229</v>
      </c>
      <c r="V790" s="9">
        <f t="shared" si="177"/>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W790+X790+6</f>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178"/>
        <v>2.1927710843373496</v>
      </c>
      <c r="F791" s="7">
        <v>3.32</v>
      </c>
      <c r="G791" s="7">
        <f t="shared" si="171"/>
        <v>5.0872289156626511</v>
      </c>
      <c r="H791" s="15">
        <f t="shared" si="172"/>
        <v>9.4727710843373494</v>
      </c>
      <c r="I791" s="11">
        <f t="shared" si="173"/>
        <v>0.26579365338014427</v>
      </c>
      <c r="J791" s="32">
        <f t="shared" si="174"/>
        <v>8.0058329331368777E-2</v>
      </c>
      <c r="K791" s="32">
        <f t="shared" si="175"/>
        <v>12.49089268227055</v>
      </c>
      <c r="L791" s="8">
        <v>1</v>
      </c>
      <c r="M791" s="9">
        <v>0</v>
      </c>
      <c r="N791" s="8">
        <v>0</v>
      </c>
      <c r="O791" s="9">
        <v>1</v>
      </c>
      <c r="P791" s="9">
        <v>0</v>
      </c>
      <c r="Q791" s="9">
        <v>0</v>
      </c>
      <c r="R791" s="9">
        <v>0</v>
      </c>
      <c r="S791" s="8">
        <v>152</v>
      </c>
      <c r="T791" s="9">
        <v>6</v>
      </c>
      <c r="U791" s="9">
        <f t="shared" si="176"/>
        <v>145</v>
      </c>
      <c r="V791" s="9">
        <f t="shared" si="177"/>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W791+X791+6</f>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178"/>
        <v>4</v>
      </c>
      <c r="F792" s="7">
        <v>0.08</v>
      </c>
      <c r="G792" s="7">
        <f t="shared" si="171"/>
        <v>-3.68</v>
      </c>
      <c r="H792" s="15">
        <f t="shared" si="172"/>
        <v>4.32</v>
      </c>
      <c r="I792" s="11">
        <f t="shared" si="173"/>
        <v>6.6665185234566068E-3</v>
      </c>
      <c r="J792" s="32">
        <f t="shared" si="174"/>
        <v>8.3331481543207589E-2</v>
      </c>
      <c r="K792" s="32">
        <f t="shared" si="175"/>
        <v>12.000266663703769</v>
      </c>
      <c r="L792" s="8">
        <v>1</v>
      </c>
      <c r="M792" s="9">
        <v>0</v>
      </c>
      <c r="N792" s="8">
        <v>0</v>
      </c>
      <c r="O792" s="9">
        <v>1</v>
      </c>
      <c r="P792" s="9">
        <v>0</v>
      </c>
      <c r="Q792" s="9">
        <v>0</v>
      </c>
      <c r="R792" s="9">
        <v>0</v>
      </c>
      <c r="S792" s="8">
        <v>152</v>
      </c>
      <c r="T792" s="9">
        <v>7</v>
      </c>
      <c r="U792" s="9">
        <f t="shared" si="176"/>
        <v>144</v>
      </c>
      <c r="V792" s="9">
        <f t="shared" si="177"/>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W792+X792+6</f>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178"/>
        <v>10</v>
      </c>
      <c r="F793" s="7">
        <v>-4.4999999999999998E-2</v>
      </c>
      <c r="G793" s="7">
        <f t="shared" si="171"/>
        <v>-10.45</v>
      </c>
      <c r="H793" s="15">
        <f t="shared" si="172"/>
        <v>9.5500000000000007</v>
      </c>
      <c r="I793" s="11">
        <f t="shared" si="173"/>
        <v>-3.749973633090588E-3</v>
      </c>
      <c r="J793" s="32">
        <f t="shared" si="174"/>
        <v>8.3332747402013074E-2</v>
      </c>
      <c r="K793" s="32">
        <f t="shared" si="175"/>
        <v>12.00008437470337</v>
      </c>
      <c r="L793" s="8">
        <v>1</v>
      </c>
      <c r="M793" s="9">
        <v>0</v>
      </c>
      <c r="N793" s="8">
        <v>0</v>
      </c>
      <c r="O793" s="9">
        <v>1</v>
      </c>
      <c r="P793" s="9">
        <v>0</v>
      </c>
      <c r="Q793" s="9">
        <v>0</v>
      </c>
      <c r="R793" s="9">
        <v>0</v>
      </c>
      <c r="S793" s="8">
        <v>152</v>
      </c>
      <c r="T793" s="9">
        <v>7</v>
      </c>
      <c r="U793" s="9">
        <f t="shared" si="176"/>
        <v>144</v>
      </c>
      <c r="V793" s="9">
        <f t="shared" si="177"/>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W793+X793+6</f>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178"/>
        <v>2.3368421052631581</v>
      </c>
      <c r="F794" s="7">
        <v>0.95</v>
      </c>
      <c r="G794" s="7">
        <f t="shared" si="171"/>
        <v>-0.11684210526315786</v>
      </c>
      <c r="H794" s="15">
        <f t="shared" si="172"/>
        <v>4.5568421052631578</v>
      </c>
      <c r="I794" s="11">
        <f t="shared" si="173"/>
        <v>6.3918016547565334E-2</v>
      </c>
      <c r="J794" s="32">
        <f t="shared" si="174"/>
        <v>6.7282122681647724E-2</v>
      </c>
      <c r="K794" s="32">
        <f t="shared" si="175"/>
        <v>14.86278910568269</v>
      </c>
      <c r="L794" s="8">
        <v>1</v>
      </c>
      <c r="M794" s="9">
        <v>0</v>
      </c>
      <c r="N794" s="8">
        <v>0</v>
      </c>
      <c r="O794" s="9">
        <v>1</v>
      </c>
      <c r="P794" s="9">
        <v>0</v>
      </c>
      <c r="Q794" s="9">
        <v>0</v>
      </c>
      <c r="R794" s="9">
        <v>0</v>
      </c>
      <c r="S794" s="8">
        <v>237</v>
      </c>
      <c r="T794" s="9">
        <v>16</v>
      </c>
      <c r="U794" s="9">
        <f t="shared" si="176"/>
        <v>220</v>
      </c>
      <c r="V794" s="9">
        <f t="shared" si="177"/>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W794+X794+6</f>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178"/>
        <v>2.9036144578313254</v>
      </c>
      <c r="F795" s="7">
        <v>1.66</v>
      </c>
      <c r="G795" s="7">
        <f t="shared" si="171"/>
        <v>1.9163855421686748</v>
      </c>
      <c r="H795" s="15">
        <f t="shared" si="172"/>
        <v>7.7236144578313262</v>
      </c>
      <c r="I795" s="11">
        <f t="shared" si="173"/>
        <v>0.1112227868108151</v>
      </c>
      <c r="J795" s="32">
        <f t="shared" si="174"/>
        <v>6.7001678801695844E-2</v>
      </c>
      <c r="K795" s="32">
        <f t="shared" si="175"/>
        <v>14.924999162479038</v>
      </c>
      <c r="L795" s="8">
        <v>1</v>
      </c>
      <c r="M795" s="9">
        <v>0</v>
      </c>
      <c r="N795" s="8">
        <v>0</v>
      </c>
      <c r="O795" s="9">
        <v>1</v>
      </c>
      <c r="P795" s="9">
        <v>0</v>
      </c>
      <c r="Q795" s="9">
        <v>0</v>
      </c>
      <c r="R795" s="9">
        <v>0</v>
      </c>
      <c r="S795" s="8">
        <v>237</v>
      </c>
      <c r="T795" s="9">
        <v>16</v>
      </c>
      <c r="U795" s="9">
        <f t="shared" si="176"/>
        <v>220</v>
      </c>
      <c r="V795" s="9">
        <f t="shared" si="177"/>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W795+X795+6</f>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178"/>
        <v>2.8208092485549132</v>
      </c>
      <c r="F796" s="7">
        <v>3.46</v>
      </c>
      <c r="G796" s="7">
        <f t="shared" si="171"/>
        <v>6.9391907514450866</v>
      </c>
      <c r="H796" s="15">
        <f t="shared" si="172"/>
        <v>12.580809248554914</v>
      </c>
      <c r="I796" s="11">
        <f t="shared" si="173"/>
        <v>0.17611584209363634</v>
      </c>
      <c r="J796" s="32">
        <f t="shared" si="174"/>
        <v>5.0900532397004726E-2</v>
      </c>
      <c r="K796" s="32">
        <f t="shared" si="175"/>
        <v>19.646159930123748</v>
      </c>
      <c r="L796" s="8">
        <v>1</v>
      </c>
      <c r="M796" s="9">
        <v>0</v>
      </c>
      <c r="N796" s="8">
        <v>0</v>
      </c>
      <c r="O796" s="9">
        <v>1</v>
      </c>
      <c r="P796" s="9">
        <v>0</v>
      </c>
      <c r="Q796" s="9">
        <v>0</v>
      </c>
      <c r="R796" s="9">
        <v>0</v>
      </c>
      <c r="S796" s="8">
        <v>389</v>
      </c>
      <c r="T796" s="9">
        <v>14</v>
      </c>
      <c r="U796" s="9">
        <f t="shared" si="176"/>
        <v>374</v>
      </c>
      <c r="V796" s="9">
        <f t="shared" si="177"/>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W796+X796+6</f>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178"/>
        <v>3.8113207547169807</v>
      </c>
      <c r="F797" s="7">
        <v>3.18</v>
      </c>
      <c r="G797" s="7">
        <f t="shared" si="171"/>
        <v>8.3086792452830185</v>
      </c>
      <c r="H797" s="15">
        <f t="shared" si="172"/>
        <v>15.93132075471698</v>
      </c>
      <c r="I797" s="11">
        <f t="shared" si="173"/>
        <v>6.4694677588783278E-2</v>
      </c>
      <c r="J797" s="32">
        <f t="shared" si="174"/>
        <v>2.0344238235466439E-2</v>
      </c>
      <c r="K797" s="32">
        <f t="shared" si="175"/>
        <v>49.153966269264579</v>
      </c>
      <c r="L797" s="8">
        <v>1</v>
      </c>
      <c r="M797" s="9">
        <v>0</v>
      </c>
      <c r="N797" s="8">
        <v>0</v>
      </c>
      <c r="O797" s="9">
        <v>1</v>
      </c>
      <c r="P797" s="9">
        <v>0</v>
      </c>
      <c r="Q797" s="9">
        <v>0</v>
      </c>
      <c r="R797" s="9">
        <v>0</v>
      </c>
      <c r="S797" s="8">
        <v>2421</v>
      </c>
      <c r="T797" s="9">
        <v>14</v>
      </c>
      <c r="U797" s="9">
        <f t="shared" si="176"/>
        <v>2406</v>
      </c>
      <c r="V797" s="9">
        <f t="shared" si="177"/>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W797+X797+6</f>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6.4720844936184907</v>
      </c>
      <c r="E798" s="13">
        <v>0.52927299665427563</v>
      </c>
      <c r="F798" s="7">
        <v>12.22825372639613</v>
      </c>
      <c r="G798" s="7">
        <f t="shared" si="171"/>
        <v>5.9428114969642154</v>
      </c>
      <c r="H798" s="15">
        <f t="shared" si="172"/>
        <v>7.001357490272766</v>
      </c>
      <c r="I798" s="11">
        <f t="shared" si="173"/>
        <v>0.198773486083865</v>
      </c>
      <c r="J798" s="32">
        <f t="shared" si="174"/>
        <v>1.6255263468633215E-2</v>
      </c>
      <c r="K798" s="32">
        <f t="shared" si="175"/>
        <v>61.518535330395515</v>
      </c>
      <c r="L798" s="8">
        <v>1</v>
      </c>
      <c r="M798" s="9">
        <v>0</v>
      </c>
      <c r="N798" s="8">
        <v>0</v>
      </c>
      <c r="O798" s="9">
        <v>0</v>
      </c>
      <c r="P798" s="9">
        <v>1</v>
      </c>
      <c r="Q798" s="9">
        <v>0</v>
      </c>
      <c r="R798" s="9">
        <v>0</v>
      </c>
      <c r="S798" s="8">
        <v>3639</v>
      </c>
      <c r="T798" s="9">
        <v>3</v>
      </c>
      <c r="U798" s="9">
        <f t="shared" si="176"/>
        <v>3635</v>
      </c>
      <c r="V798" s="9">
        <f t="shared" si="177"/>
        <v>15</v>
      </c>
      <c r="W798" s="7">
        <f t="shared" ref="W798:W812" si="179">AM798*13+AN798*16</f>
        <v>13.849</v>
      </c>
      <c r="X798" s="7">
        <f>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3.0399819644272301</v>
      </c>
      <c r="E799" s="13">
        <v>0.50232776094784748</v>
      </c>
      <c r="F799" s="7">
        <v>6.0517896894470971</v>
      </c>
      <c r="G799" s="7">
        <f t="shared" si="171"/>
        <v>2.5376542034793825</v>
      </c>
      <c r="H799" s="15">
        <f t="shared" si="172"/>
        <v>3.5423097253750777</v>
      </c>
      <c r="I799" s="11">
        <f t="shared" si="173"/>
        <v>9.9874522904482302E-2</v>
      </c>
      <c r="J799" s="32">
        <f t="shared" si="174"/>
        <v>1.650330365555169E-2</v>
      </c>
      <c r="K799" s="32">
        <f t="shared" si="175"/>
        <v>60.593928395882195</v>
      </c>
      <c r="L799" s="8">
        <v>1</v>
      </c>
      <c r="M799" s="9">
        <v>0</v>
      </c>
      <c r="N799" s="8">
        <v>0</v>
      </c>
      <c r="O799" s="9">
        <v>0</v>
      </c>
      <c r="P799" s="9">
        <v>1</v>
      </c>
      <c r="Q799" s="9">
        <v>0</v>
      </c>
      <c r="R799" s="9">
        <v>0</v>
      </c>
      <c r="S799" s="8">
        <v>3639</v>
      </c>
      <c r="T799" s="9">
        <v>3</v>
      </c>
      <c r="U799" s="9">
        <f t="shared" si="176"/>
        <v>3635</v>
      </c>
      <c r="V799" s="9">
        <f t="shared" si="177"/>
        <v>15</v>
      </c>
      <c r="W799" s="7">
        <f t="shared" si="179"/>
        <v>13.849</v>
      </c>
      <c r="X799" s="7">
        <f>BM799-W799-6</f>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4.4429464893505077</v>
      </c>
      <c r="E800" s="13">
        <v>0.21457205236641089</v>
      </c>
      <c r="F800" s="7">
        <v>20.70608189813823</v>
      </c>
      <c r="G800" s="7">
        <f t="shared" si="171"/>
        <v>4.2283744369840965</v>
      </c>
      <c r="H800" s="15">
        <f t="shared" si="172"/>
        <v>4.6575185417169189</v>
      </c>
      <c r="I800" s="11">
        <f t="shared" si="173"/>
        <v>0.32481409956086765</v>
      </c>
      <c r="J800" s="32">
        <f t="shared" si="174"/>
        <v>1.5686893404496437E-2</v>
      </c>
      <c r="K800" s="32">
        <f t="shared" si="175"/>
        <v>63.747484872521888</v>
      </c>
      <c r="L800" s="8">
        <v>1</v>
      </c>
      <c r="M800" s="9">
        <v>0</v>
      </c>
      <c r="N800" s="8">
        <v>0</v>
      </c>
      <c r="O800" s="9">
        <v>0</v>
      </c>
      <c r="P800" s="9">
        <v>1</v>
      </c>
      <c r="Q800" s="9">
        <v>0</v>
      </c>
      <c r="R800" s="9">
        <v>0</v>
      </c>
      <c r="S800" s="8">
        <v>3639</v>
      </c>
      <c r="T800" s="9">
        <v>3</v>
      </c>
      <c r="U800" s="9">
        <f t="shared" si="176"/>
        <v>3635</v>
      </c>
      <c r="V800" s="9">
        <f t="shared" si="177"/>
        <v>15</v>
      </c>
      <c r="W800" s="7">
        <f t="shared" si="179"/>
        <v>13.849</v>
      </c>
      <c r="X800" s="7">
        <f>BM800-W800-6</f>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5.2526042050797814</v>
      </c>
      <c r="E801" s="13">
        <v>0.54160859796782046</v>
      </c>
      <c r="F801" s="7">
        <v>9.698155134147008</v>
      </c>
      <c r="G801" s="7">
        <f t="shared" si="171"/>
        <v>4.7109956071119612</v>
      </c>
      <c r="H801" s="15">
        <f t="shared" si="172"/>
        <v>5.7942128030476017</v>
      </c>
      <c r="I801" s="11">
        <f t="shared" si="173"/>
        <v>0.15881436348852035</v>
      </c>
      <c r="J801" s="32">
        <f t="shared" si="174"/>
        <v>1.6375729331173327E-2</v>
      </c>
      <c r="K801" s="32">
        <f t="shared" si="175"/>
        <v>61.065982453457515</v>
      </c>
      <c r="L801" s="8">
        <v>1</v>
      </c>
      <c r="M801" s="9">
        <v>0</v>
      </c>
      <c r="N801" s="8">
        <v>0</v>
      </c>
      <c r="O801" s="9">
        <v>0</v>
      </c>
      <c r="P801" s="9">
        <v>1</v>
      </c>
      <c r="Q801" s="9">
        <v>0</v>
      </c>
      <c r="R801" s="9">
        <v>0</v>
      </c>
      <c r="S801" s="8">
        <v>3639</v>
      </c>
      <c r="T801" s="9">
        <v>3</v>
      </c>
      <c r="U801" s="9">
        <f t="shared" si="176"/>
        <v>3635</v>
      </c>
      <c r="V801" s="9">
        <f t="shared" si="177"/>
        <v>15</v>
      </c>
      <c r="W801" s="7">
        <f t="shared" si="179"/>
        <v>13.849</v>
      </c>
      <c r="X801" s="7">
        <f>BM801-W801-6</f>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2.503470039176614</v>
      </c>
      <c r="E802" s="13">
        <v>0.50759997543386748</v>
      </c>
      <c r="F802" s="7">
        <v>4.9319743111429251</v>
      </c>
      <c r="G802" s="7">
        <f t="shared" si="171"/>
        <v>1.9958700637427467</v>
      </c>
      <c r="H802" s="15">
        <f t="shared" si="172"/>
        <v>3.0110700146104814</v>
      </c>
      <c r="I802" s="11">
        <f t="shared" si="173"/>
        <v>8.1530546204514789E-2</v>
      </c>
      <c r="J802" s="32">
        <f t="shared" si="174"/>
        <v>1.6531015990961451E-2</v>
      </c>
      <c r="K802" s="32">
        <f t="shared" si="175"/>
        <v>60.492349686598999</v>
      </c>
      <c r="L802" s="8">
        <v>1</v>
      </c>
      <c r="M802" s="9">
        <v>0</v>
      </c>
      <c r="N802" s="8">
        <v>0</v>
      </c>
      <c r="O802" s="9">
        <v>0</v>
      </c>
      <c r="P802" s="9">
        <v>1</v>
      </c>
      <c r="Q802" s="9">
        <v>0</v>
      </c>
      <c r="R802" s="9">
        <v>0</v>
      </c>
      <c r="S802" s="8">
        <v>3639</v>
      </c>
      <c r="T802" s="9">
        <v>3</v>
      </c>
      <c r="U802" s="9">
        <f t="shared" si="176"/>
        <v>3635</v>
      </c>
      <c r="V802" s="9">
        <f t="shared" si="177"/>
        <v>15</v>
      </c>
      <c r="W802" s="7">
        <f t="shared" si="179"/>
        <v>13.849</v>
      </c>
      <c r="X802" s="7">
        <f>BM802-W802-6</f>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3.775238396309422</v>
      </c>
      <c r="E803" s="13">
        <v>0.22156442678688951</v>
      </c>
      <c r="F803" s="7">
        <v>17.039009605727969</v>
      </c>
      <c r="G803" s="7">
        <f t="shared" si="171"/>
        <v>3.5536739695225323</v>
      </c>
      <c r="H803" s="15">
        <f t="shared" si="172"/>
        <v>3.9968028230963117</v>
      </c>
      <c r="I803" s="11">
        <f t="shared" si="173"/>
        <v>0.27196084384476921</v>
      </c>
      <c r="J803" s="32">
        <f t="shared" si="174"/>
        <v>1.5961071103178712E-2</v>
      </c>
      <c r="K803" s="32">
        <f t="shared" si="175"/>
        <v>62.652436890707534</v>
      </c>
      <c r="L803" s="8">
        <v>1</v>
      </c>
      <c r="M803" s="9">
        <v>0</v>
      </c>
      <c r="N803" s="8">
        <v>0</v>
      </c>
      <c r="O803" s="9">
        <v>0</v>
      </c>
      <c r="P803" s="9">
        <v>1</v>
      </c>
      <c r="Q803" s="9">
        <v>0</v>
      </c>
      <c r="R803" s="9">
        <v>0</v>
      </c>
      <c r="S803" s="8">
        <v>3639</v>
      </c>
      <c r="T803" s="9">
        <v>3</v>
      </c>
      <c r="U803" s="9">
        <f t="shared" si="176"/>
        <v>3635</v>
      </c>
      <c r="V803" s="9">
        <f t="shared" si="177"/>
        <v>15</v>
      </c>
      <c r="W803" s="7">
        <f t="shared" si="179"/>
        <v>13.849</v>
      </c>
      <c r="X803" s="7">
        <f>BM803-W803-6</f>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9.5574505834125745</v>
      </c>
      <c r="E804" s="13">
        <v>1.471874494530004</v>
      </c>
      <c r="F804" s="7">
        <v>6.4933869150741952</v>
      </c>
      <c r="G804" s="7">
        <f t="shared" si="171"/>
        <v>8.0855760888825703</v>
      </c>
      <c r="H804" s="15">
        <f t="shared" si="172"/>
        <v>11.029325077942579</v>
      </c>
      <c r="I804" s="11">
        <f t="shared" si="173"/>
        <v>0.10708158165788492</v>
      </c>
      <c r="J804" s="32">
        <f t="shared" si="174"/>
        <v>1.649086725593055E-2</v>
      </c>
      <c r="K804" s="32">
        <f t="shared" si="175"/>
        <v>60.639624616490295</v>
      </c>
      <c r="L804" s="8">
        <v>1</v>
      </c>
      <c r="M804" s="9">
        <v>0</v>
      </c>
      <c r="N804" s="8">
        <v>0</v>
      </c>
      <c r="O804" s="9">
        <v>0</v>
      </c>
      <c r="P804" s="9">
        <v>1</v>
      </c>
      <c r="Q804" s="9">
        <v>0</v>
      </c>
      <c r="R804" s="9">
        <v>0</v>
      </c>
      <c r="S804" s="8">
        <v>3639</v>
      </c>
      <c r="T804" s="9">
        <v>3</v>
      </c>
      <c r="U804" s="9">
        <f t="shared" si="176"/>
        <v>3635</v>
      </c>
      <c r="V804" s="9">
        <f t="shared" si="177"/>
        <v>15</v>
      </c>
      <c r="W804" s="7">
        <f t="shared" si="179"/>
        <v>13.849</v>
      </c>
      <c r="X804" s="7">
        <f>BM804-W804-6</f>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5.3728243029631084</v>
      </c>
      <c r="E805" s="13">
        <v>1.050726168263165</v>
      </c>
      <c r="F805" s="7">
        <v>5.1134391292874239</v>
      </c>
      <c r="G805" s="7">
        <f t="shared" si="171"/>
        <v>4.3220981346999432</v>
      </c>
      <c r="H805" s="15">
        <f t="shared" si="172"/>
        <v>6.4235504712262737</v>
      </c>
      <c r="I805" s="11">
        <f t="shared" si="173"/>
        <v>8.4509297520769883E-2</v>
      </c>
      <c r="J805" s="32">
        <f t="shared" si="174"/>
        <v>1.6526900073326297E-2</v>
      </c>
      <c r="K805" s="32">
        <f t="shared" si="175"/>
        <v>60.507414915272392</v>
      </c>
      <c r="L805" s="8">
        <v>1</v>
      </c>
      <c r="M805" s="9">
        <v>0</v>
      </c>
      <c r="N805" s="8">
        <v>0</v>
      </c>
      <c r="O805" s="9">
        <v>0</v>
      </c>
      <c r="P805" s="9">
        <v>1</v>
      </c>
      <c r="Q805" s="9">
        <v>0</v>
      </c>
      <c r="R805" s="9">
        <v>0</v>
      </c>
      <c r="S805" s="8">
        <v>3639</v>
      </c>
      <c r="T805" s="9">
        <v>3</v>
      </c>
      <c r="U805" s="9">
        <f t="shared" si="176"/>
        <v>3635</v>
      </c>
      <c r="V805" s="9">
        <f t="shared" si="177"/>
        <v>15</v>
      </c>
      <c r="W805" s="7">
        <f t="shared" si="179"/>
        <v>13.849</v>
      </c>
      <c r="X805" s="7">
        <f>BM805-W805-6</f>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5.6797683750887007</v>
      </c>
      <c r="E806" s="13">
        <v>0.36668022049265042</v>
      </c>
      <c r="F806" s="7">
        <v>15.489704809977731</v>
      </c>
      <c r="G806" s="7">
        <f t="shared" si="171"/>
        <v>5.3130881545960502</v>
      </c>
      <c r="H806" s="15">
        <f t="shared" si="172"/>
        <v>6.0464485955813512</v>
      </c>
      <c r="I806" s="11">
        <f t="shared" si="173"/>
        <v>0.24883482293148335</v>
      </c>
      <c r="J806" s="32">
        <f t="shared" si="174"/>
        <v>1.6064529697893001E-2</v>
      </c>
      <c r="K806" s="32">
        <f t="shared" si="175"/>
        <v>62.24894340549281</v>
      </c>
      <c r="L806" s="8">
        <v>1</v>
      </c>
      <c r="M806" s="9">
        <v>0</v>
      </c>
      <c r="N806" s="8">
        <v>0</v>
      </c>
      <c r="O806" s="9">
        <v>0</v>
      </c>
      <c r="P806" s="9">
        <v>1</v>
      </c>
      <c r="Q806" s="9">
        <v>0</v>
      </c>
      <c r="R806" s="9">
        <v>0</v>
      </c>
      <c r="S806" s="8">
        <v>3639</v>
      </c>
      <c r="T806" s="9">
        <v>3</v>
      </c>
      <c r="U806" s="9">
        <f t="shared" si="176"/>
        <v>3635</v>
      </c>
      <c r="V806" s="9">
        <f t="shared" si="177"/>
        <v>15</v>
      </c>
      <c r="W806" s="7">
        <f t="shared" si="179"/>
        <v>13.849</v>
      </c>
      <c r="X806" s="7">
        <f>BM806-W806-6</f>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8.8305872046383183</v>
      </c>
      <c r="E807" s="13">
        <v>0.2814341536194423</v>
      </c>
      <c r="F807" s="7">
        <v>31.37709866080829</v>
      </c>
      <c r="G807" s="7">
        <f t="shared" si="171"/>
        <v>8.5491530510188767</v>
      </c>
      <c r="H807" s="15">
        <f t="shared" si="172"/>
        <v>9.1120213582577598</v>
      </c>
      <c r="I807" s="11">
        <f t="shared" si="173"/>
        <v>0.46165149719360565</v>
      </c>
      <c r="J807" s="32">
        <f t="shared" si="174"/>
        <v>1.4713007795403136E-2</v>
      </c>
      <c r="K807" s="32">
        <f t="shared" si="175"/>
        <v>67.967067910644033</v>
      </c>
      <c r="L807" s="8">
        <v>1</v>
      </c>
      <c r="M807" s="9">
        <v>0</v>
      </c>
      <c r="N807" s="8">
        <v>0</v>
      </c>
      <c r="O807" s="9">
        <v>0</v>
      </c>
      <c r="P807" s="9">
        <v>1</v>
      </c>
      <c r="Q807" s="9">
        <v>0</v>
      </c>
      <c r="R807" s="9">
        <v>0</v>
      </c>
      <c r="S807" s="8">
        <v>3639</v>
      </c>
      <c r="T807" s="9">
        <v>3</v>
      </c>
      <c r="U807" s="9">
        <f t="shared" si="176"/>
        <v>3635</v>
      </c>
      <c r="V807" s="9">
        <f t="shared" si="177"/>
        <v>15</v>
      </c>
      <c r="W807" s="7">
        <f t="shared" si="179"/>
        <v>13.849</v>
      </c>
      <c r="X807" s="7">
        <f>BM807-W807-6</f>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5.2526042050797814</v>
      </c>
      <c r="E808" s="13">
        <v>2.046076925656211</v>
      </c>
      <c r="F808" s="7">
        <v>2.56715871198009</v>
      </c>
      <c r="G808" s="7">
        <f t="shared" si="171"/>
        <v>3.2065272794235704</v>
      </c>
      <c r="H808" s="15">
        <f t="shared" si="172"/>
        <v>7.2986811307359929</v>
      </c>
      <c r="I808" s="11">
        <f t="shared" si="173"/>
        <v>4.254094933551289E-2</v>
      </c>
      <c r="J808" s="32">
        <f t="shared" si="174"/>
        <v>1.6571219043446047E-2</v>
      </c>
      <c r="K808" s="32">
        <f t="shared" si="175"/>
        <v>60.345590591628934</v>
      </c>
      <c r="L808" s="8">
        <v>1</v>
      </c>
      <c r="M808" s="9">
        <v>0</v>
      </c>
      <c r="N808" s="8">
        <v>0</v>
      </c>
      <c r="O808" s="9">
        <v>0</v>
      </c>
      <c r="P808" s="9">
        <v>1</v>
      </c>
      <c r="Q808" s="9">
        <v>0</v>
      </c>
      <c r="R808" s="9">
        <v>0</v>
      </c>
      <c r="S808" s="8">
        <v>3639</v>
      </c>
      <c r="T808" s="9">
        <v>3</v>
      </c>
      <c r="U808" s="9">
        <f t="shared" si="176"/>
        <v>3635</v>
      </c>
      <c r="V808" s="9">
        <f t="shared" si="177"/>
        <v>15</v>
      </c>
      <c r="W808" s="7">
        <f t="shared" si="179"/>
        <v>13.849</v>
      </c>
      <c r="X808" s="7">
        <f>BM808-W808-6</f>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5.4253592348699966</v>
      </c>
      <c r="E809" s="13">
        <v>0.8062390910168501</v>
      </c>
      <c r="F809" s="7">
        <v>6.7292187830131018</v>
      </c>
      <c r="G809" s="7">
        <f t="shared" si="171"/>
        <v>4.6191201438531468</v>
      </c>
      <c r="H809" s="15">
        <f t="shared" si="172"/>
        <v>6.2315983258868464</v>
      </c>
      <c r="I809" s="11">
        <f t="shared" si="173"/>
        <v>0.1109236308779183</v>
      </c>
      <c r="J809" s="32">
        <f t="shared" si="174"/>
        <v>1.6483879400373828E-2</v>
      </c>
      <c r="K809" s="32">
        <f t="shared" si="175"/>
        <v>60.665331000742555</v>
      </c>
      <c r="L809" s="8">
        <v>1</v>
      </c>
      <c r="M809" s="9">
        <v>0</v>
      </c>
      <c r="N809" s="8">
        <v>0</v>
      </c>
      <c r="O809" s="9">
        <v>0</v>
      </c>
      <c r="P809" s="9">
        <v>1</v>
      </c>
      <c r="Q809" s="9">
        <v>0</v>
      </c>
      <c r="R809" s="9">
        <v>0</v>
      </c>
      <c r="S809" s="8">
        <v>3639</v>
      </c>
      <c r="T809" s="9">
        <v>3</v>
      </c>
      <c r="U809" s="9">
        <f t="shared" si="176"/>
        <v>3635</v>
      </c>
      <c r="V809" s="9">
        <f t="shared" si="177"/>
        <v>15</v>
      </c>
      <c r="W809" s="7">
        <f t="shared" si="179"/>
        <v>13.849</v>
      </c>
      <c r="X809" s="7">
        <f>BM809-W809-6</f>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6.8821598431665576</v>
      </c>
      <c r="E810" s="13">
        <v>0.29178858816043279</v>
      </c>
      <c r="F810" s="7">
        <v>23.586117217793898</v>
      </c>
      <c r="G810" s="7">
        <f t="shared" si="171"/>
        <v>6.5903712550061249</v>
      </c>
      <c r="H810" s="15">
        <f t="shared" si="172"/>
        <v>7.1739484313269903</v>
      </c>
      <c r="I810" s="11">
        <f t="shared" si="173"/>
        <v>0.36431900208824103</v>
      </c>
      <c r="J810" s="32">
        <f t="shared" si="174"/>
        <v>1.5446332209923494E-2</v>
      </c>
      <c r="K810" s="32">
        <f t="shared" si="175"/>
        <v>64.740288270994853</v>
      </c>
      <c r="L810" s="8">
        <v>1</v>
      </c>
      <c r="M810" s="9">
        <v>0</v>
      </c>
      <c r="N810" s="8">
        <v>0</v>
      </c>
      <c r="O810" s="9">
        <v>0</v>
      </c>
      <c r="P810" s="9">
        <v>1</v>
      </c>
      <c r="Q810" s="9">
        <v>0</v>
      </c>
      <c r="R810" s="9">
        <v>0</v>
      </c>
      <c r="S810" s="8">
        <v>3639</v>
      </c>
      <c r="T810" s="9">
        <v>3</v>
      </c>
      <c r="U810" s="9">
        <f t="shared" si="176"/>
        <v>3635</v>
      </c>
      <c r="V810" s="9">
        <f t="shared" si="177"/>
        <v>15</v>
      </c>
      <c r="W810" s="7">
        <f t="shared" si="179"/>
        <v>13.849</v>
      </c>
      <c r="X810" s="7">
        <f>BM810-W810-6</f>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4.9205748562267893</v>
      </c>
      <c r="E811" s="13">
        <v>4.1483748211552864</v>
      </c>
      <c r="F811" s="7">
        <v>1.1861451938078369</v>
      </c>
      <c r="G811" s="7">
        <f t="shared" si="171"/>
        <v>0.77220003507150281</v>
      </c>
      <c r="H811" s="15">
        <f t="shared" si="172"/>
        <v>9.0689496773820757</v>
      </c>
      <c r="I811" s="11">
        <f t="shared" si="173"/>
        <v>1.9669875653573404E-2</v>
      </c>
      <c r="J811" s="32">
        <f t="shared" si="174"/>
        <v>1.6583025211633618E-2</v>
      </c>
      <c r="K811" s="32">
        <f t="shared" si="175"/>
        <v>60.302627972757485</v>
      </c>
      <c r="L811" s="8">
        <v>1</v>
      </c>
      <c r="M811" s="9">
        <v>0</v>
      </c>
      <c r="N811" s="8">
        <v>0</v>
      </c>
      <c r="O811" s="9">
        <v>0</v>
      </c>
      <c r="P811" s="9">
        <v>1</v>
      </c>
      <c r="Q811" s="9">
        <v>0</v>
      </c>
      <c r="R811" s="9">
        <v>0</v>
      </c>
      <c r="S811" s="8">
        <v>3639</v>
      </c>
      <c r="T811" s="9">
        <v>3</v>
      </c>
      <c r="U811" s="9">
        <f t="shared" si="176"/>
        <v>3635</v>
      </c>
      <c r="V811" s="9">
        <f t="shared" si="177"/>
        <v>15</v>
      </c>
      <c r="W811" s="7">
        <f t="shared" si="179"/>
        <v>13.849</v>
      </c>
      <c r="X811" s="7">
        <f>BM811-W811-6</f>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4.8808848170151631</v>
      </c>
      <c r="E812" s="139">
        <v>2.0093633079142652</v>
      </c>
      <c r="F812" s="140">
        <v>2.4290703417300681</v>
      </c>
      <c r="G812" s="140">
        <f t="shared" si="171"/>
        <v>2.8715215091008979</v>
      </c>
      <c r="H812" s="141">
        <f t="shared" si="172"/>
        <v>6.8902481249294283</v>
      </c>
      <c r="I812" s="142">
        <f t="shared" si="173"/>
        <v>4.0256470300272941E-2</v>
      </c>
      <c r="J812" s="143">
        <f t="shared" si="174"/>
        <v>1.6572789024957131E-2</v>
      </c>
      <c r="K812" s="143">
        <f t="shared" si="175"/>
        <v>60.339873903788302</v>
      </c>
      <c r="L812" s="144">
        <v>1</v>
      </c>
      <c r="M812" s="145">
        <v>0</v>
      </c>
      <c r="N812" s="144">
        <v>0</v>
      </c>
      <c r="O812" s="145">
        <v>0</v>
      </c>
      <c r="P812" s="145">
        <v>1</v>
      </c>
      <c r="Q812" s="145">
        <v>0</v>
      </c>
      <c r="R812" s="145">
        <v>0</v>
      </c>
      <c r="S812" s="144">
        <v>3639</v>
      </c>
      <c r="T812" s="145">
        <v>3</v>
      </c>
      <c r="U812" s="145">
        <f t="shared" si="176"/>
        <v>3635</v>
      </c>
      <c r="V812" s="145">
        <f t="shared" si="177"/>
        <v>15</v>
      </c>
      <c r="W812" s="140">
        <f t="shared" si="179"/>
        <v>13.849</v>
      </c>
      <c r="X812" s="140">
        <f>BM812-W812-6</f>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71"/>
        <v>2.7489035141655598</v>
      </c>
      <c r="H813" s="15">
        <f t="shared" si="172"/>
        <v>3.9102361337096743</v>
      </c>
      <c r="I813" s="11">
        <f t="shared" si="173"/>
        <v>5.25863193228438E-2</v>
      </c>
      <c r="J813" s="32">
        <f t="shared" si="174"/>
        <v>9.1708856099552549E-3</v>
      </c>
      <c r="K813" s="32">
        <f t="shared" si="175"/>
        <v>109.0407232769834</v>
      </c>
      <c r="L813" s="8">
        <v>1</v>
      </c>
      <c r="M813" s="9">
        <v>0</v>
      </c>
      <c r="N813" s="8">
        <v>0</v>
      </c>
      <c r="O813" s="9">
        <v>1</v>
      </c>
      <c r="P813" s="9">
        <v>0</v>
      </c>
      <c r="Q813" s="9">
        <v>0</v>
      </c>
      <c r="R813" s="9">
        <v>0</v>
      </c>
      <c r="S813" s="8">
        <v>11878</v>
      </c>
      <c r="T813" s="9">
        <v>20</v>
      </c>
      <c r="U813" s="9">
        <f t="shared" si="176"/>
        <v>11857</v>
      </c>
      <c r="V813" s="9">
        <f t="shared" si="177"/>
        <v>12</v>
      </c>
      <c r="W813" s="7">
        <v>12</v>
      </c>
      <c r="X813" s="7">
        <f>BM813-W813-6</f>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80">1-AP813</f>
        <v>0.48699999999999999</v>
      </c>
      <c r="AP813" s="17">
        <v>0.51300000000000001</v>
      </c>
      <c r="AQ813">
        <v>1</v>
      </c>
      <c r="AR813" s="39">
        <f t="shared" ref="AR813:AR836" si="181">1-AQ813</f>
        <v>0</v>
      </c>
      <c r="AS813" t="s">
        <v>98</v>
      </c>
      <c r="AT813" s="39" t="s">
        <v>98</v>
      </c>
      <c r="AU813">
        <v>0</v>
      </c>
      <c r="AV813" s="17">
        <v>1</v>
      </c>
      <c r="AW813">
        <f t="shared" ref="AW813:AW824" si="182">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71"/>
        <v>1.0460234028713697</v>
      </c>
      <c r="H814" s="15">
        <f t="shared" si="172"/>
        <v>1.8600225488927002</v>
      </c>
      <c r="I814" s="11">
        <f t="shared" si="173"/>
        <v>3.2768595262258268E-2</v>
      </c>
      <c r="J814" s="32">
        <f t="shared" si="174"/>
        <v>9.1786602836080589E-3</v>
      </c>
      <c r="K814" s="32">
        <f t="shared" si="175"/>
        <v>108.94836164553068</v>
      </c>
      <c r="L814" s="8">
        <v>1</v>
      </c>
      <c r="M814" s="9">
        <v>0</v>
      </c>
      <c r="N814" s="8">
        <v>0</v>
      </c>
      <c r="O814" s="9">
        <v>1</v>
      </c>
      <c r="P814" s="9">
        <v>0</v>
      </c>
      <c r="Q814" s="9">
        <v>0</v>
      </c>
      <c r="R814" s="9">
        <v>0</v>
      </c>
      <c r="S814" s="8">
        <v>11878</v>
      </c>
      <c r="T814" s="9">
        <v>20</v>
      </c>
      <c r="U814" s="9">
        <f t="shared" si="176"/>
        <v>11857</v>
      </c>
      <c r="V814" s="9">
        <f t="shared" si="177"/>
        <v>12</v>
      </c>
      <c r="W814" s="7">
        <v>14</v>
      </c>
      <c r="X814" s="7">
        <f>BM814-W814-6</f>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80"/>
        <v>0.48699999999999999</v>
      </c>
      <c r="AP814" s="17">
        <v>0.51300000000000001</v>
      </c>
      <c r="AQ814">
        <v>1</v>
      </c>
      <c r="AR814" s="39">
        <f t="shared" si="181"/>
        <v>0</v>
      </c>
      <c r="AS814" t="s">
        <v>98</v>
      </c>
      <c r="AT814" s="39" t="s">
        <v>98</v>
      </c>
      <c r="AU814">
        <v>0</v>
      </c>
      <c r="AV814" s="17">
        <v>1</v>
      </c>
      <c r="AW814">
        <f t="shared" si="182"/>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71"/>
        <v>3.1664465073550585</v>
      </c>
      <c r="H815" s="15">
        <f t="shared" si="172"/>
        <v>3.5899193195517376</v>
      </c>
      <c r="I815" s="11">
        <f t="shared" si="173"/>
        <v>0.14497320423182122</v>
      </c>
      <c r="J815" s="32">
        <f t="shared" si="174"/>
        <v>9.0865728798642503E-3</v>
      </c>
      <c r="K815" s="32">
        <f t="shared" si="175"/>
        <v>110.05249319201405</v>
      </c>
      <c r="L815" s="8">
        <v>1</v>
      </c>
      <c r="M815" s="9">
        <v>0</v>
      </c>
      <c r="N815" s="8">
        <v>0</v>
      </c>
      <c r="O815" s="9">
        <v>1</v>
      </c>
      <c r="P815" s="9">
        <v>0</v>
      </c>
      <c r="Q815" s="9">
        <v>0</v>
      </c>
      <c r="R815" s="9">
        <v>0</v>
      </c>
      <c r="S815" s="8">
        <v>11878</v>
      </c>
      <c r="T815" s="9">
        <v>20</v>
      </c>
      <c r="U815" s="9">
        <f t="shared" si="176"/>
        <v>11857</v>
      </c>
      <c r="V815" s="9">
        <f t="shared" si="177"/>
        <v>12</v>
      </c>
      <c r="W815" s="7">
        <v>16</v>
      </c>
      <c r="X815" s="7">
        <f>BM815-W815-6</f>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80"/>
        <v>0.48699999999999999</v>
      </c>
      <c r="AP815" s="17">
        <v>0.51300000000000001</v>
      </c>
      <c r="AQ815">
        <v>1</v>
      </c>
      <c r="AR815" s="39">
        <f t="shared" si="181"/>
        <v>0</v>
      </c>
      <c r="AS815" t="s">
        <v>98</v>
      </c>
      <c r="AT815" s="39" t="s">
        <v>98</v>
      </c>
      <c r="AU815">
        <v>0</v>
      </c>
      <c r="AV815" s="17">
        <v>1</v>
      </c>
      <c r="AW815">
        <f t="shared" si="182"/>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71"/>
        <v>3.0333906110233153</v>
      </c>
      <c r="H816" s="15">
        <f t="shared" si="172"/>
        <v>4.7191964963739865</v>
      </c>
      <c r="I816" s="11">
        <f t="shared" si="173"/>
        <v>4.2195361789301451E-2</v>
      </c>
      <c r="J816" s="32">
        <f t="shared" si="174"/>
        <v>9.1754130915900223E-3</v>
      </c>
      <c r="K816" s="32">
        <f t="shared" si="175"/>
        <v>108.98691862893645</v>
      </c>
      <c r="L816" s="8">
        <v>1</v>
      </c>
      <c r="M816" s="9">
        <v>0</v>
      </c>
      <c r="N816" s="8">
        <v>0</v>
      </c>
      <c r="O816" s="9">
        <v>1</v>
      </c>
      <c r="P816" s="9">
        <v>0</v>
      </c>
      <c r="Q816" s="9">
        <v>0</v>
      </c>
      <c r="R816" s="9">
        <v>0</v>
      </c>
      <c r="S816" s="8">
        <v>11878</v>
      </c>
      <c r="T816" s="9">
        <v>20</v>
      </c>
      <c r="U816" s="9">
        <f t="shared" si="176"/>
        <v>11857</v>
      </c>
      <c r="V816" s="9">
        <f t="shared" si="177"/>
        <v>12</v>
      </c>
      <c r="W816" s="7">
        <v>18</v>
      </c>
      <c r="X816" s="7">
        <f>BM816-W816-6</f>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80"/>
        <v>0.48699999999999999</v>
      </c>
      <c r="AP816" s="17">
        <v>0.51300000000000001</v>
      </c>
      <c r="AQ816">
        <v>1</v>
      </c>
      <c r="AR816" s="39">
        <f t="shared" si="181"/>
        <v>0</v>
      </c>
      <c r="AS816" t="s">
        <v>98</v>
      </c>
      <c r="AT816" s="39" t="s">
        <v>98</v>
      </c>
      <c r="AU816">
        <v>0</v>
      </c>
      <c r="AV816" s="17">
        <v>1</v>
      </c>
      <c r="AW816">
        <f t="shared" si="182"/>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71"/>
        <v>5.0590225179537276</v>
      </c>
      <c r="H817" s="15">
        <f t="shared" si="172"/>
        <v>5.7169616154325906</v>
      </c>
      <c r="I817" s="11">
        <f t="shared" si="173"/>
        <v>0.14873934581894072</v>
      </c>
      <c r="J817" s="32">
        <f t="shared" si="174"/>
        <v>9.0814379212488319E-3</v>
      </c>
      <c r="K817" s="32">
        <f t="shared" si="175"/>
        <v>110.1147206721736</v>
      </c>
      <c r="L817" s="8">
        <v>1</v>
      </c>
      <c r="M817" s="9">
        <v>0</v>
      </c>
      <c r="N817" s="8">
        <v>0</v>
      </c>
      <c r="O817" s="9">
        <v>1</v>
      </c>
      <c r="P817" s="9">
        <v>0</v>
      </c>
      <c r="Q817" s="9">
        <v>0</v>
      </c>
      <c r="R817" s="9">
        <v>0</v>
      </c>
      <c r="S817" s="8">
        <v>11878</v>
      </c>
      <c r="T817" s="9">
        <v>20</v>
      </c>
      <c r="U817" s="9">
        <f t="shared" si="176"/>
        <v>11857</v>
      </c>
      <c r="V817" s="9">
        <f t="shared" si="177"/>
        <v>12</v>
      </c>
      <c r="W817" s="7">
        <v>18</v>
      </c>
      <c r="X817" s="7">
        <f>BM817-W817-6</f>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80"/>
        <v>0.48699999999999999</v>
      </c>
      <c r="AP817" s="17">
        <v>0.51300000000000001</v>
      </c>
      <c r="AQ817">
        <v>1</v>
      </c>
      <c r="AR817" s="39">
        <f t="shared" si="181"/>
        <v>0</v>
      </c>
      <c r="AS817" t="s">
        <v>98</v>
      </c>
      <c r="AT817" s="39" t="s">
        <v>98</v>
      </c>
      <c r="AU817">
        <v>0</v>
      </c>
      <c r="AV817" s="17">
        <v>1</v>
      </c>
      <c r="AW817">
        <f t="shared" si="182"/>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71"/>
        <v>5.8243486240840836</v>
      </c>
      <c r="H818" s="15">
        <f t="shared" si="172"/>
        <v>6.4978281032602192</v>
      </c>
      <c r="I818" s="11">
        <f t="shared" si="173"/>
        <v>0.16570284516562894</v>
      </c>
      <c r="J818" s="32">
        <f t="shared" si="174"/>
        <v>9.0566357170080419E-3</v>
      </c>
      <c r="K818" s="32">
        <f t="shared" si="175"/>
        <v>110.41627721892748</v>
      </c>
      <c r="L818" s="8">
        <v>1</v>
      </c>
      <c r="M818" s="9">
        <v>0</v>
      </c>
      <c r="N818" s="8">
        <v>0</v>
      </c>
      <c r="O818" s="9">
        <v>1</v>
      </c>
      <c r="P818" s="9">
        <v>0</v>
      </c>
      <c r="Q818" s="9">
        <v>0</v>
      </c>
      <c r="R818" s="9">
        <v>0</v>
      </c>
      <c r="S818" s="8">
        <v>11878</v>
      </c>
      <c r="T818" s="9">
        <v>20</v>
      </c>
      <c r="U818" s="9">
        <f t="shared" si="176"/>
        <v>11857</v>
      </c>
      <c r="V818" s="9">
        <f t="shared" si="177"/>
        <v>12</v>
      </c>
      <c r="W818" s="7">
        <v>22</v>
      </c>
      <c r="X818" s="7">
        <f>BM818-W818-6</f>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80"/>
        <v>0.48699999999999999</v>
      </c>
      <c r="AP818" s="17">
        <v>0.51300000000000001</v>
      </c>
      <c r="AQ818">
        <v>1</v>
      </c>
      <c r="AR818" s="39">
        <f t="shared" si="181"/>
        <v>0</v>
      </c>
      <c r="AS818" t="s">
        <v>98</v>
      </c>
      <c r="AT818" s="39" t="s">
        <v>98</v>
      </c>
      <c r="AU818">
        <v>0</v>
      </c>
      <c r="AV818" s="17">
        <v>1</v>
      </c>
      <c r="AW818">
        <f t="shared" si="182"/>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71"/>
        <v>-1.1964667401349849</v>
      </c>
      <c r="H819" s="15">
        <f t="shared" si="172"/>
        <v>4.5090339857433186</v>
      </c>
      <c r="I819" s="11">
        <f t="shared" si="173"/>
        <v>5.3318430282836568E-3</v>
      </c>
      <c r="J819" s="32">
        <f t="shared" si="174"/>
        <v>9.1834616515248987E-3</v>
      </c>
      <c r="K819" s="32">
        <f t="shared" si="175"/>
        <v>108.89140042676082</v>
      </c>
      <c r="L819" s="8">
        <v>1</v>
      </c>
      <c r="M819" s="9">
        <v>0</v>
      </c>
      <c r="N819" s="8">
        <v>0</v>
      </c>
      <c r="O819" s="9">
        <v>1</v>
      </c>
      <c r="P819" s="9">
        <v>0</v>
      </c>
      <c r="Q819" s="9">
        <v>0</v>
      </c>
      <c r="R819" s="9">
        <v>0</v>
      </c>
      <c r="S819" s="8">
        <v>11878</v>
      </c>
      <c r="T819" s="9">
        <v>20</v>
      </c>
      <c r="U819" s="9">
        <f t="shared" si="176"/>
        <v>11857</v>
      </c>
      <c r="V819" s="9">
        <f t="shared" si="177"/>
        <v>12</v>
      </c>
      <c r="W819" s="7">
        <v>12</v>
      </c>
      <c r="X819" s="7">
        <f>BM819-W819-6</f>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80"/>
        <v>0.48699999999999999</v>
      </c>
      <c r="AP819" s="17">
        <v>0.51300000000000001</v>
      </c>
      <c r="AQ819">
        <v>0</v>
      </c>
      <c r="AR819" s="39">
        <f t="shared" si="181"/>
        <v>1</v>
      </c>
      <c r="AS819" t="s">
        <v>98</v>
      </c>
      <c r="AT819" s="39" t="s">
        <v>98</v>
      </c>
      <c r="AU819">
        <v>0</v>
      </c>
      <c r="AV819" s="17">
        <v>1</v>
      </c>
      <c r="AW819">
        <f t="shared" si="182"/>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71"/>
        <v>7.296789556308287</v>
      </c>
      <c r="H820" s="15">
        <f t="shared" si="172"/>
        <v>9.6852521928571349</v>
      </c>
      <c r="I820" s="11">
        <f t="shared" si="173"/>
        <v>6.5156867864332307E-2</v>
      </c>
      <c r="J820" s="32">
        <f t="shared" si="174"/>
        <v>9.1640773652058739E-3</v>
      </c>
      <c r="K820" s="32">
        <f t="shared" si="175"/>
        <v>109.12173262491163</v>
      </c>
      <c r="L820" s="8">
        <v>1</v>
      </c>
      <c r="M820" s="9">
        <v>0</v>
      </c>
      <c r="N820" s="8">
        <v>0</v>
      </c>
      <c r="O820" s="9">
        <v>1</v>
      </c>
      <c r="P820" s="9">
        <v>0</v>
      </c>
      <c r="Q820" s="9">
        <v>0</v>
      </c>
      <c r="R820" s="9">
        <v>0</v>
      </c>
      <c r="S820" s="8">
        <v>11878</v>
      </c>
      <c r="T820" s="9">
        <v>20</v>
      </c>
      <c r="U820" s="9">
        <f t="shared" si="176"/>
        <v>11857</v>
      </c>
      <c r="V820" s="9">
        <f t="shared" si="177"/>
        <v>12</v>
      </c>
      <c r="W820" s="7">
        <v>14</v>
      </c>
      <c r="X820" s="7">
        <f>BM820-W820-6</f>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80"/>
        <v>0.48699999999999999</v>
      </c>
      <c r="AP820" s="17">
        <v>0.51300000000000001</v>
      </c>
      <c r="AQ820">
        <v>0</v>
      </c>
      <c r="AR820" s="39">
        <f t="shared" si="181"/>
        <v>1</v>
      </c>
      <c r="AS820" t="s">
        <v>98</v>
      </c>
      <c r="AT820" s="39" t="s">
        <v>98</v>
      </c>
      <c r="AU820">
        <v>0</v>
      </c>
      <c r="AV820" s="17">
        <v>1</v>
      </c>
      <c r="AW820">
        <f t="shared" si="182"/>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71"/>
        <v>6.4030499874833957</v>
      </c>
      <c r="H821" s="15">
        <f t="shared" si="172"/>
        <v>7.7528015896747338</v>
      </c>
      <c r="I821" s="11">
        <f t="shared" si="173"/>
        <v>9.5871524584339521E-2</v>
      </c>
      <c r="J821" s="32">
        <f t="shared" si="174"/>
        <v>9.1412899610393318E-3</v>
      </c>
      <c r="K821" s="32">
        <f t="shared" si="175"/>
        <v>109.39375123883539</v>
      </c>
      <c r="L821" s="8">
        <v>1</v>
      </c>
      <c r="M821" s="9">
        <v>0</v>
      </c>
      <c r="N821" s="8">
        <v>0</v>
      </c>
      <c r="O821" s="9">
        <v>1</v>
      </c>
      <c r="P821" s="9">
        <v>0</v>
      </c>
      <c r="Q821" s="9">
        <v>0</v>
      </c>
      <c r="R821" s="9">
        <v>0</v>
      </c>
      <c r="S821" s="8">
        <v>11878</v>
      </c>
      <c r="T821" s="9">
        <v>20</v>
      </c>
      <c r="U821" s="9">
        <f t="shared" si="176"/>
        <v>11857</v>
      </c>
      <c r="V821" s="9">
        <f t="shared" si="177"/>
        <v>12</v>
      </c>
      <c r="W821" s="7">
        <v>16</v>
      </c>
      <c r="X821" s="7">
        <f>BM821-W821-6</f>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80"/>
        <v>0.48699999999999999</v>
      </c>
      <c r="AP821" s="17">
        <v>0.51300000000000001</v>
      </c>
      <c r="AQ821">
        <v>0</v>
      </c>
      <c r="AR821" s="39">
        <f t="shared" si="181"/>
        <v>1</v>
      </c>
      <c r="AS821" t="s">
        <v>98</v>
      </c>
      <c r="AT821" s="39" t="s">
        <v>98</v>
      </c>
      <c r="AU821">
        <v>0</v>
      </c>
      <c r="AV821" s="17">
        <v>1</v>
      </c>
      <c r="AW821">
        <f t="shared" si="182"/>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71"/>
        <v>6.3799563062212989</v>
      </c>
      <c r="H822" s="15">
        <f t="shared" si="172"/>
        <v>8.0531039675603626</v>
      </c>
      <c r="I822" s="11">
        <f t="shared" si="173"/>
        <v>7.8972923726442032E-2</v>
      </c>
      <c r="J822" s="32">
        <f t="shared" si="174"/>
        <v>9.1549096404752988E-3</v>
      </c>
      <c r="K822" s="32">
        <f t="shared" si="175"/>
        <v>109.23100710670505</v>
      </c>
      <c r="L822" s="8">
        <v>1</v>
      </c>
      <c r="M822" s="9">
        <v>0</v>
      </c>
      <c r="N822" s="8">
        <v>0</v>
      </c>
      <c r="O822" s="9">
        <v>1</v>
      </c>
      <c r="P822" s="9">
        <v>0</v>
      </c>
      <c r="Q822" s="9">
        <v>0</v>
      </c>
      <c r="R822" s="9">
        <v>0</v>
      </c>
      <c r="S822" s="8">
        <v>11878</v>
      </c>
      <c r="T822" s="9">
        <v>20</v>
      </c>
      <c r="U822" s="9">
        <f t="shared" si="176"/>
        <v>11857</v>
      </c>
      <c r="V822" s="9">
        <f t="shared" si="177"/>
        <v>12</v>
      </c>
      <c r="W822" s="7">
        <v>18</v>
      </c>
      <c r="X822" s="7">
        <f>BM822-W822-6</f>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80"/>
        <v>0.48699999999999999</v>
      </c>
      <c r="AP822" s="17">
        <v>0.51300000000000001</v>
      </c>
      <c r="AQ822">
        <v>0</v>
      </c>
      <c r="AR822" s="39">
        <f t="shared" si="181"/>
        <v>1</v>
      </c>
      <c r="AS822" t="s">
        <v>98</v>
      </c>
      <c r="AT822" s="39" t="s">
        <v>98</v>
      </c>
      <c r="AU822">
        <v>0</v>
      </c>
      <c r="AV822" s="17">
        <v>1</v>
      </c>
      <c r="AW822">
        <f t="shared" si="182"/>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71"/>
        <v>7.5535052028904852</v>
      </c>
      <c r="H823" s="15">
        <f t="shared" si="172"/>
        <v>8.5479978294724877</v>
      </c>
      <c r="I823" s="11">
        <f t="shared" si="173"/>
        <v>0.1470716579517867</v>
      </c>
      <c r="J823" s="32">
        <f t="shared" si="174"/>
        <v>9.0837283400354504E-3</v>
      </c>
      <c r="K823" s="32">
        <f t="shared" si="175"/>
        <v>110.08695577042073</v>
      </c>
      <c r="L823" s="8">
        <v>1</v>
      </c>
      <c r="M823" s="9">
        <v>0</v>
      </c>
      <c r="N823" s="8">
        <v>0</v>
      </c>
      <c r="O823" s="9">
        <v>1</v>
      </c>
      <c r="P823" s="9">
        <v>0</v>
      </c>
      <c r="Q823" s="9">
        <v>0</v>
      </c>
      <c r="R823" s="9">
        <v>0</v>
      </c>
      <c r="S823" s="8">
        <v>11878</v>
      </c>
      <c r="T823" s="9">
        <v>20</v>
      </c>
      <c r="U823" s="9">
        <f t="shared" si="176"/>
        <v>11857</v>
      </c>
      <c r="V823" s="9">
        <f t="shared" si="177"/>
        <v>12</v>
      </c>
      <c r="W823" s="7">
        <v>18</v>
      </c>
      <c r="X823" s="7">
        <f>BM823-W823-6</f>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80"/>
        <v>0.48699999999999999</v>
      </c>
      <c r="AP823" s="17">
        <v>0.51300000000000001</v>
      </c>
      <c r="AQ823">
        <v>0</v>
      </c>
      <c r="AR823" s="39">
        <f t="shared" si="181"/>
        <v>1</v>
      </c>
      <c r="AS823" t="s">
        <v>98</v>
      </c>
      <c r="AT823" s="39" t="s">
        <v>98</v>
      </c>
      <c r="AU823">
        <v>0</v>
      </c>
      <c r="AV823" s="17">
        <v>1</v>
      </c>
      <c r="AW823">
        <f t="shared" si="182"/>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71"/>
        <v>5.7443808349593706</v>
      </c>
      <c r="H824" s="141">
        <f t="shared" si="172"/>
        <v>6.8912553710209679</v>
      </c>
      <c r="I824" s="142">
        <f t="shared" si="173"/>
        <v>0.10066583093711459</v>
      </c>
      <c r="J824" s="143">
        <f t="shared" si="174"/>
        <v>9.1369422379077754E-3</v>
      </c>
      <c r="K824" s="143">
        <f t="shared" si="175"/>
        <v>109.44580516785506</v>
      </c>
      <c r="L824" s="144">
        <v>1</v>
      </c>
      <c r="M824" s="145">
        <v>0</v>
      </c>
      <c r="N824" s="144">
        <v>0</v>
      </c>
      <c r="O824" s="145">
        <v>1</v>
      </c>
      <c r="P824" s="145">
        <v>0</v>
      </c>
      <c r="Q824" s="145">
        <v>0</v>
      </c>
      <c r="R824" s="145">
        <v>0</v>
      </c>
      <c r="S824" s="144">
        <v>11878</v>
      </c>
      <c r="T824" s="145">
        <v>20</v>
      </c>
      <c r="U824" s="145">
        <f t="shared" si="176"/>
        <v>11857</v>
      </c>
      <c r="V824" s="145">
        <f t="shared" si="177"/>
        <v>12</v>
      </c>
      <c r="W824" s="140">
        <v>22</v>
      </c>
      <c r="X824" s="140">
        <f>BM824-W824-6</f>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180"/>
        <v>0.48699999999999999</v>
      </c>
      <c r="AP824" s="150">
        <v>0.51300000000000001</v>
      </c>
      <c r="AQ824" s="136">
        <v>0</v>
      </c>
      <c r="AR824" s="151">
        <f t="shared" si="181"/>
        <v>1</v>
      </c>
      <c r="AS824" s="136" t="s">
        <v>98</v>
      </c>
      <c r="AT824" s="151" t="s">
        <v>98</v>
      </c>
      <c r="AU824">
        <v>0</v>
      </c>
      <c r="AV824" s="150">
        <v>1</v>
      </c>
      <c r="AW824" s="136">
        <f t="shared" si="182"/>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2.8512636260000002</v>
      </c>
      <c r="E825" s="13">
        <v>6.3021608000000007E-2</v>
      </c>
      <c r="F825" s="7">
        <v>45.242635569999997</v>
      </c>
      <c r="G825" s="7">
        <f t="shared" si="171"/>
        <v>2.788242018</v>
      </c>
      <c r="H825" s="15">
        <f t="shared" si="172"/>
        <v>2.9142852340000003</v>
      </c>
      <c r="I825" s="11">
        <f t="shared" si="173"/>
        <v>0.1824434854343088</v>
      </c>
      <c r="J825" s="32">
        <f t="shared" si="174"/>
        <v>4.0325565284990931E-3</v>
      </c>
      <c r="K825" s="32">
        <f t="shared" si="175"/>
        <v>247.98164462983917</v>
      </c>
      <c r="L825" s="8">
        <v>0</v>
      </c>
      <c r="M825" s="9">
        <v>1</v>
      </c>
      <c r="N825" s="8">
        <v>0</v>
      </c>
      <c r="O825" s="9">
        <v>0</v>
      </c>
      <c r="P825" s="9">
        <v>0</v>
      </c>
      <c r="Q825" s="9">
        <v>1</v>
      </c>
      <c r="R825" s="9">
        <v>0</v>
      </c>
      <c r="S825" s="8">
        <v>59461</v>
      </c>
      <c r="T825" s="9">
        <v>12</v>
      </c>
      <c r="U825" s="9">
        <f t="shared" si="176"/>
        <v>59448</v>
      </c>
      <c r="V825" s="9">
        <f t="shared" si="177"/>
        <v>12</v>
      </c>
      <c r="W825" s="7">
        <f t="shared" ref="W825:W836" si="183">AL825*6+AM825*12</f>
        <v>9.3600000000000012</v>
      </c>
      <c r="X825" s="7">
        <v>1</v>
      </c>
      <c r="Y825" s="9">
        <v>0</v>
      </c>
      <c r="Z825" s="9">
        <v>1</v>
      </c>
      <c r="AA825" s="9">
        <v>0</v>
      </c>
      <c r="AB825" s="9">
        <v>0</v>
      </c>
      <c r="AC825" s="9">
        <v>1</v>
      </c>
      <c r="AD825" s="29">
        <v>0</v>
      </c>
      <c r="AE825" s="9">
        <v>0</v>
      </c>
      <c r="AF825" s="9">
        <v>0</v>
      </c>
      <c r="AG825" s="29">
        <v>1</v>
      </c>
      <c r="AH825" s="9">
        <v>0</v>
      </c>
      <c r="AI825" s="29">
        <v>1</v>
      </c>
      <c r="AJ825" s="20">
        <v>2011</v>
      </c>
      <c r="AK825" s="32">
        <v>0</v>
      </c>
      <c r="AL825" s="32">
        <v>0.44</v>
      </c>
      <c r="AM825" s="32">
        <v>0.56000000000000005</v>
      </c>
      <c r="AN825" s="42">
        <v>0</v>
      </c>
      <c r="AO825" s="41">
        <v>0.96</v>
      </c>
      <c r="AP825" s="17">
        <v>0.04</v>
      </c>
      <c r="AQ825">
        <v>0.66</v>
      </c>
      <c r="AR825" s="39">
        <f t="shared" si="181"/>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4.0349980829999996</v>
      </c>
      <c r="E826" s="13">
        <v>0.36957370499999997</v>
      </c>
      <c r="F826" s="7">
        <v>10.91797935</v>
      </c>
      <c r="G826" s="7">
        <f t="shared" si="171"/>
        <v>3.6654243779999995</v>
      </c>
      <c r="H826" s="15">
        <f t="shared" si="172"/>
        <v>4.4045717879999993</v>
      </c>
      <c r="I826" s="11">
        <f t="shared" si="173"/>
        <v>4.4735222698929641E-2</v>
      </c>
      <c r="J826" s="32">
        <f t="shared" si="174"/>
        <v>4.0973903013408466E-3</v>
      </c>
      <c r="K826" s="32">
        <f t="shared" si="175"/>
        <v>244.05778470085116</v>
      </c>
      <c r="L826" s="8">
        <v>0</v>
      </c>
      <c r="M826" s="9">
        <v>1</v>
      </c>
      <c r="N826" s="8">
        <v>0</v>
      </c>
      <c r="O826" s="9">
        <v>0</v>
      </c>
      <c r="P826" s="9">
        <v>0</v>
      </c>
      <c r="Q826" s="9">
        <v>1</v>
      </c>
      <c r="R826" s="9">
        <v>0</v>
      </c>
      <c r="S826" s="8">
        <v>59461</v>
      </c>
      <c r="T826" s="9">
        <v>15</v>
      </c>
      <c r="U826" s="9">
        <f t="shared" si="176"/>
        <v>59445</v>
      </c>
      <c r="V826" s="9">
        <f t="shared" si="177"/>
        <v>12</v>
      </c>
      <c r="W826" s="7">
        <f t="shared" si="183"/>
        <v>9.3600000000000012</v>
      </c>
      <c r="X826" s="7">
        <v>1</v>
      </c>
      <c r="Y826" s="9">
        <v>0</v>
      </c>
      <c r="Z826" s="9">
        <v>1</v>
      </c>
      <c r="AA826" s="9">
        <v>0</v>
      </c>
      <c r="AB826" s="9">
        <v>0</v>
      </c>
      <c r="AC826" s="9">
        <v>1</v>
      </c>
      <c r="AD826" s="29">
        <v>0</v>
      </c>
      <c r="AE826" s="9">
        <v>0</v>
      </c>
      <c r="AF826" s="9">
        <v>0</v>
      </c>
      <c r="AG826" s="29">
        <v>1</v>
      </c>
      <c r="AH826" s="9">
        <v>0</v>
      </c>
      <c r="AI826" s="29">
        <v>1</v>
      </c>
      <c r="AJ826" s="20">
        <v>2011</v>
      </c>
      <c r="AK826" s="32">
        <v>0</v>
      </c>
      <c r="AL826" s="32">
        <v>0.44</v>
      </c>
      <c r="AM826" s="32">
        <v>0.56000000000000005</v>
      </c>
      <c r="AN826" s="42">
        <v>0</v>
      </c>
      <c r="AO826" s="41">
        <v>0.96</v>
      </c>
      <c r="AP826" s="17">
        <v>0.04</v>
      </c>
      <c r="AQ826">
        <v>0.66</v>
      </c>
      <c r="AR826" s="39">
        <f t="shared" si="181"/>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2.3127654679999998</v>
      </c>
      <c r="E827" s="13">
        <v>6.3686751E-2</v>
      </c>
      <c r="F827" s="7">
        <v>36.31470333</v>
      </c>
      <c r="G827" s="7">
        <f t="shared" si="171"/>
        <v>2.2490787169999997</v>
      </c>
      <c r="H827" s="15">
        <f t="shared" si="172"/>
        <v>2.3764522189999999</v>
      </c>
      <c r="I827" s="11">
        <f t="shared" si="173"/>
        <v>0.14731584743495132</v>
      </c>
      <c r="J827" s="32">
        <f t="shared" si="174"/>
        <v>4.0566446625285241E-3</v>
      </c>
      <c r="K827" s="32">
        <f t="shared" si="175"/>
        <v>246.5091431934035</v>
      </c>
      <c r="L827" s="8">
        <v>0</v>
      </c>
      <c r="M827" s="9">
        <v>1</v>
      </c>
      <c r="N827" s="8">
        <v>0</v>
      </c>
      <c r="O827" s="9">
        <v>0</v>
      </c>
      <c r="P827" s="9">
        <v>0</v>
      </c>
      <c r="Q827" s="9">
        <v>1</v>
      </c>
      <c r="R827" s="9">
        <v>0</v>
      </c>
      <c r="S827" s="8">
        <v>59461</v>
      </c>
      <c r="T827" s="9">
        <v>12</v>
      </c>
      <c r="U827" s="9">
        <f t="shared" si="176"/>
        <v>59448</v>
      </c>
      <c r="V827" s="9">
        <f t="shared" si="177"/>
        <v>12</v>
      </c>
      <c r="W827" s="7">
        <f t="shared" si="183"/>
        <v>9.3600000000000012</v>
      </c>
      <c r="X827" s="7">
        <v>1</v>
      </c>
      <c r="Y827" s="9">
        <v>0</v>
      </c>
      <c r="Z827" s="9">
        <v>1</v>
      </c>
      <c r="AA827" s="9">
        <v>0</v>
      </c>
      <c r="AB827" s="9">
        <v>0</v>
      </c>
      <c r="AC827" s="9">
        <v>1</v>
      </c>
      <c r="AD827" s="29">
        <v>0</v>
      </c>
      <c r="AE827" s="9">
        <v>0</v>
      </c>
      <c r="AF827" s="9">
        <v>0</v>
      </c>
      <c r="AG827" s="29">
        <v>1</v>
      </c>
      <c r="AH827" s="9">
        <v>0</v>
      </c>
      <c r="AI827" s="29">
        <v>1</v>
      </c>
      <c r="AJ827" s="20">
        <v>2011</v>
      </c>
      <c r="AK827" s="32">
        <v>0</v>
      </c>
      <c r="AL827" s="32">
        <v>0.44</v>
      </c>
      <c r="AM827" s="32">
        <v>0.56000000000000005</v>
      </c>
      <c r="AN827" s="42">
        <v>0</v>
      </c>
      <c r="AO827" s="41">
        <v>0.96</v>
      </c>
      <c r="AP827" s="17">
        <v>0.04</v>
      </c>
      <c r="AQ827">
        <v>0.66</v>
      </c>
      <c r="AR827" s="39">
        <f t="shared" si="181"/>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0.29910447299999998</v>
      </c>
      <c r="E828" s="13">
        <v>0.53015714300000005</v>
      </c>
      <c r="F828" s="7">
        <v>0.56418078500000002</v>
      </c>
      <c r="G828" s="7">
        <f t="shared" si="171"/>
        <v>-0.23105267000000007</v>
      </c>
      <c r="H828" s="15">
        <f t="shared" si="172"/>
        <v>0.82926161600000003</v>
      </c>
      <c r="I828" s="11">
        <f t="shared" si="173"/>
        <v>2.3139792614255928E-3</v>
      </c>
      <c r="J828" s="32">
        <f t="shared" si="174"/>
        <v>4.1014854155757771E-3</v>
      </c>
      <c r="K828" s="32">
        <f t="shared" si="175"/>
        <v>243.81410603153819</v>
      </c>
      <c r="L828" s="8">
        <v>0</v>
      </c>
      <c r="M828" s="9">
        <v>1</v>
      </c>
      <c r="N828" s="8">
        <v>0</v>
      </c>
      <c r="O828" s="9">
        <v>0</v>
      </c>
      <c r="P828" s="9">
        <v>0</v>
      </c>
      <c r="Q828" s="9">
        <v>1</v>
      </c>
      <c r="R828" s="9">
        <v>0</v>
      </c>
      <c r="S828" s="8">
        <v>59461</v>
      </c>
      <c r="T828" s="9">
        <v>15</v>
      </c>
      <c r="U828" s="9">
        <f t="shared" si="176"/>
        <v>59445</v>
      </c>
      <c r="V828" s="9">
        <f t="shared" si="177"/>
        <v>12</v>
      </c>
      <c r="W828" s="7">
        <f t="shared" si="183"/>
        <v>9.3600000000000012</v>
      </c>
      <c r="X828" s="7">
        <v>1</v>
      </c>
      <c r="Y828" s="9">
        <v>0</v>
      </c>
      <c r="Z828" s="9">
        <v>1</v>
      </c>
      <c r="AA828" s="9">
        <v>0</v>
      </c>
      <c r="AB828" s="9">
        <v>0</v>
      </c>
      <c r="AC828" s="9">
        <v>1</v>
      </c>
      <c r="AD828" s="29">
        <v>0</v>
      </c>
      <c r="AE828" s="9">
        <v>0</v>
      </c>
      <c r="AF828" s="9">
        <v>0</v>
      </c>
      <c r="AG828" s="29">
        <v>1</v>
      </c>
      <c r="AH828" s="9">
        <v>0</v>
      </c>
      <c r="AI828" s="29">
        <v>1</v>
      </c>
      <c r="AJ828" s="20">
        <v>2011</v>
      </c>
      <c r="AK828" s="32">
        <v>0</v>
      </c>
      <c r="AL828" s="32">
        <v>0.44</v>
      </c>
      <c r="AM828" s="32">
        <v>0.56000000000000005</v>
      </c>
      <c r="AN828" s="42">
        <v>0</v>
      </c>
      <c r="AO828" s="41">
        <v>0.96</v>
      </c>
      <c r="AP828" s="17">
        <v>0.04</v>
      </c>
      <c r="AQ828">
        <v>0.66</v>
      </c>
      <c r="AR828" s="39">
        <f t="shared" si="181"/>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3.0085769089999999</v>
      </c>
      <c r="E829" s="13">
        <v>9.4243894999999994E-2</v>
      </c>
      <c r="F829" s="7">
        <v>31.923308330000001</v>
      </c>
      <c r="G829" s="7">
        <f t="shared" si="171"/>
        <v>2.9143330139999999</v>
      </c>
      <c r="H829" s="15">
        <f t="shared" si="172"/>
        <v>3.1028208039999998</v>
      </c>
      <c r="I829" s="11">
        <f t="shared" si="173"/>
        <v>0.1584539954532746</v>
      </c>
      <c r="J829" s="32">
        <f t="shared" si="174"/>
        <v>4.9635831542048257E-3</v>
      </c>
      <c r="K829" s="32">
        <f t="shared" si="175"/>
        <v>201.46736116486028</v>
      </c>
      <c r="L829" s="8">
        <v>0</v>
      </c>
      <c r="M829" s="9">
        <v>1</v>
      </c>
      <c r="N829" s="8">
        <v>0</v>
      </c>
      <c r="O829" s="9">
        <v>0</v>
      </c>
      <c r="P829" s="9">
        <v>0</v>
      </c>
      <c r="Q829" s="9">
        <v>1</v>
      </c>
      <c r="R829" s="9">
        <v>0</v>
      </c>
      <c r="S829" s="8">
        <v>39583</v>
      </c>
      <c r="T829" s="9">
        <v>12</v>
      </c>
      <c r="U829" s="9">
        <f t="shared" si="176"/>
        <v>39570</v>
      </c>
      <c r="V829" s="9">
        <f t="shared" si="177"/>
        <v>12</v>
      </c>
      <c r="W829" s="7">
        <f t="shared" si="183"/>
        <v>9.3600000000000012</v>
      </c>
      <c r="X829" s="7">
        <v>1</v>
      </c>
      <c r="Y829" s="9">
        <v>0</v>
      </c>
      <c r="Z829" s="9">
        <v>1</v>
      </c>
      <c r="AA829" s="9">
        <v>0</v>
      </c>
      <c r="AB829" s="9">
        <v>0</v>
      </c>
      <c r="AC829" s="9">
        <v>1</v>
      </c>
      <c r="AD829" s="29">
        <v>0</v>
      </c>
      <c r="AE829" s="9">
        <v>0</v>
      </c>
      <c r="AF829" s="9">
        <v>0</v>
      </c>
      <c r="AG829" s="29">
        <v>1</v>
      </c>
      <c r="AH829" s="9">
        <v>0</v>
      </c>
      <c r="AI829" s="29">
        <v>1</v>
      </c>
      <c r="AJ829" s="20">
        <v>2011</v>
      </c>
      <c r="AK829" s="32">
        <v>0</v>
      </c>
      <c r="AL829" s="32">
        <v>0.44</v>
      </c>
      <c r="AM829" s="32">
        <v>0.56000000000000005</v>
      </c>
      <c r="AN829" s="42">
        <v>0</v>
      </c>
      <c r="AO829" s="41">
        <v>0.96</v>
      </c>
      <c r="AP829" s="17">
        <v>0.04</v>
      </c>
      <c r="AQ829">
        <v>1</v>
      </c>
      <c r="AR829" s="39">
        <f t="shared" si="181"/>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-0.368019388</v>
      </c>
      <c r="E830" s="13">
        <v>0.50370060999999999</v>
      </c>
      <c r="F830" s="7">
        <v>-0.73063121399999997</v>
      </c>
      <c r="G830" s="7">
        <f t="shared" si="171"/>
        <v>-0.871719998</v>
      </c>
      <c r="H830" s="15">
        <f t="shared" si="172"/>
        <v>0.13568122199999999</v>
      </c>
      <c r="I830" s="11">
        <f t="shared" si="173"/>
        <v>-3.6730659911810887E-3</v>
      </c>
      <c r="J830" s="32">
        <f t="shared" si="174"/>
        <v>5.0272503019301454E-3</v>
      </c>
      <c r="K830" s="32">
        <f t="shared" si="175"/>
        <v>198.91589635313431</v>
      </c>
      <c r="L830" s="8">
        <v>0</v>
      </c>
      <c r="M830" s="9">
        <v>1</v>
      </c>
      <c r="N830" s="8">
        <v>0</v>
      </c>
      <c r="O830" s="9">
        <v>0</v>
      </c>
      <c r="P830" s="9">
        <v>0</v>
      </c>
      <c r="Q830" s="9">
        <v>1</v>
      </c>
      <c r="R830" s="9">
        <v>0</v>
      </c>
      <c r="S830" s="8">
        <v>39583</v>
      </c>
      <c r="T830" s="9">
        <v>15</v>
      </c>
      <c r="U830" s="9">
        <f t="shared" si="176"/>
        <v>39567</v>
      </c>
      <c r="V830" s="9">
        <f t="shared" si="177"/>
        <v>12</v>
      </c>
      <c r="W830" s="7">
        <f t="shared" si="183"/>
        <v>9.3600000000000012</v>
      </c>
      <c r="X830" s="7">
        <v>1</v>
      </c>
      <c r="Y830" s="9">
        <v>0</v>
      </c>
      <c r="Z830" s="9">
        <v>1</v>
      </c>
      <c r="AA830" s="9">
        <v>0</v>
      </c>
      <c r="AB830" s="9">
        <v>0</v>
      </c>
      <c r="AC830" s="9">
        <v>1</v>
      </c>
      <c r="AD830" s="29">
        <v>0</v>
      </c>
      <c r="AE830" s="9">
        <v>0</v>
      </c>
      <c r="AF830" s="9">
        <v>0</v>
      </c>
      <c r="AG830" s="29">
        <v>1</v>
      </c>
      <c r="AH830" s="9">
        <v>0</v>
      </c>
      <c r="AI830" s="29">
        <v>1</v>
      </c>
      <c r="AJ830" s="20">
        <v>2011</v>
      </c>
      <c r="AK830" s="32">
        <v>0</v>
      </c>
      <c r="AL830" s="32">
        <v>0.44</v>
      </c>
      <c r="AM830" s="32">
        <v>0.56000000000000005</v>
      </c>
      <c r="AN830" s="42">
        <v>0</v>
      </c>
      <c r="AO830" s="41">
        <v>0.96</v>
      </c>
      <c r="AP830" s="17">
        <v>0.04</v>
      </c>
      <c r="AQ830">
        <v>1</v>
      </c>
      <c r="AR830" s="39">
        <f t="shared" si="181"/>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2.7566441949999998</v>
      </c>
      <c r="E831" s="13">
        <v>9.4706584999999996E-2</v>
      </c>
      <c r="F831" s="7">
        <v>29.107207370000001</v>
      </c>
      <c r="G831" s="7">
        <f t="shared" si="171"/>
        <v>2.6619376099999998</v>
      </c>
      <c r="H831" s="15">
        <f t="shared" si="172"/>
        <v>2.8513507799999998</v>
      </c>
      <c r="I831" s="11">
        <f t="shared" si="173"/>
        <v>0.14478289945278078</v>
      </c>
      <c r="J831" s="32">
        <f t="shared" si="174"/>
        <v>4.9741253983027088E-3</v>
      </c>
      <c r="K831" s="32">
        <f t="shared" si="175"/>
        <v>201.04036788884014</v>
      </c>
      <c r="L831" s="8">
        <v>0</v>
      </c>
      <c r="M831" s="9">
        <v>1</v>
      </c>
      <c r="N831" s="8">
        <v>0</v>
      </c>
      <c r="O831" s="9">
        <v>0</v>
      </c>
      <c r="P831" s="9">
        <v>0</v>
      </c>
      <c r="Q831" s="9">
        <v>1</v>
      </c>
      <c r="R831" s="9">
        <v>0</v>
      </c>
      <c r="S831" s="8">
        <v>39583</v>
      </c>
      <c r="T831" s="9">
        <v>12</v>
      </c>
      <c r="U831" s="9">
        <f t="shared" si="176"/>
        <v>39570</v>
      </c>
      <c r="V831" s="9">
        <f t="shared" si="177"/>
        <v>12</v>
      </c>
      <c r="W831" s="7">
        <f t="shared" si="183"/>
        <v>9.3600000000000012</v>
      </c>
      <c r="X831" s="7">
        <v>1</v>
      </c>
      <c r="Y831" s="9">
        <v>0</v>
      </c>
      <c r="Z831" s="9">
        <v>1</v>
      </c>
      <c r="AA831" s="9">
        <v>0</v>
      </c>
      <c r="AB831" s="9">
        <v>0</v>
      </c>
      <c r="AC831" s="9">
        <v>1</v>
      </c>
      <c r="AD831" s="29">
        <v>0</v>
      </c>
      <c r="AE831" s="9">
        <v>0</v>
      </c>
      <c r="AF831" s="9">
        <v>0</v>
      </c>
      <c r="AG831" s="29">
        <v>1</v>
      </c>
      <c r="AH831" s="9">
        <v>0</v>
      </c>
      <c r="AI831" s="29">
        <v>1</v>
      </c>
      <c r="AJ831" s="20">
        <v>2011</v>
      </c>
      <c r="AK831" s="32">
        <v>0</v>
      </c>
      <c r="AL831" s="32">
        <v>0.44</v>
      </c>
      <c r="AM831" s="32">
        <v>0.56000000000000005</v>
      </c>
      <c r="AN831" s="42">
        <v>0</v>
      </c>
      <c r="AO831" s="41">
        <v>0.96</v>
      </c>
      <c r="AP831" s="17">
        <v>0.04</v>
      </c>
      <c r="AQ831">
        <v>1</v>
      </c>
      <c r="AR831" s="39">
        <f t="shared" si="181"/>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-3.1302985900000002</v>
      </c>
      <c r="E832" s="13">
        <v>0.78149374100000002</v>
      </c>
      <c r="F832" s="7">
        <v>-4.0055325169999998</v>
      </c>
      <c r="G832" s="7">
        <f t="shared" si="171"/>
        <v>-3.911792331</v>
      </c>
      <c r="H832" s="15">
        <f t="shared" si="172"/>
        <v>-2.3488048490000004</v>
      </c>
      <c r="I832" s="11">
        <f t="shared" si="173"/>
        <v>-2.013286890095169E-2</v>
      </c>
      <c r="J832" s="32">
        <f t="shared" si="174"/>
        <v>5.0262652507513505E-3</v>
      </c>
      <c r="K832" s="32">
        <f t="shared" si="175"/>
        <v>198.95488003752192</v>
      </c>
      <c r="L832" s="8">
        <v>0</v>
      </c>
      <c r="M832" s="9">
        <v>1</v>
      </c>
      <c r="N832" s="8">
        <v>0</v>
      </c>
      <c r="O832" s="9">
        <v>0</v>
      </c>
      <c r="P832" s="9">
        <v>0</v>
      </c>
      <c r="Q832" s="9">
        <v>1</v>
      </c>
      <c r="R832" s="9">
        <v>0</v>
      </c>
      <c r="S832" s="8">
        <v>39583</v>
      </c>
      <c r="T832" s="9">
        <v>15</v>
      </c>
      <c r="U832" s="9">
        <f t="shared" si="176"/>
        <v>39567</v>
      </c>
      <c r="V832" s="9">
        <f t="shared" si="177"/>
        <v>12</v>
      </c>
      <c r="W832" s="7">
        <f t="shared" si="183"/>
        <v>9.3600000000000012</v>
      </c>
      <c r="X832" s="7">
        <v>1</v>
      </c>
      <c r="Y832" s="9">
        <v>0</v>
      </c>
      <c r="Z832" s="9">
        <v>1</v>
      </c>
      <c r="AA832" s="9">
        <v>0</v>
      </c>
      <c r="AB832" s="9">
        <v>0</v>
      </c>
      <c r="AC832" s="9">
        <v>1</v>
      </c>
      <c r="AD832" s="29">
        <v>0</v>
      </c>
      <c r="AE832" s="9">
        <v>0</v>
      </c>
      <c r="AF832" s="9">
        <v>0</v>
      </c>
      <c r="AG832" s="29">
        <v>1</v>
      </c>
      <c r="AH832" s="9">
        <v>0</v>
      </c>
      <c r="AI832" s="29">
        <v>1</v>
      </c>
      <c r="AJ832" s="20">
        <v>2011</v>
      </c>
      <c r="AK832" s="32">
        <v>0</v>
      </c>
      <c r="AL832" s="32">
        <v>0.44</v>
      </c>
      <c r="AM832" s="32">
        <v>0.56000000000000005</v>
      </c>
      <c r="AN832" s="42">
        <v>0</v>
      </c>
      <c r="AO832" s="41">
        <v>0.96</v>
      </c>
      <c r="AP832" s="17">
        <v>0.04</v>
      </c>
      <c r="AQ832">
        <v>1</v>
      </c>
      <c r="AR832" s="39">
        <f t="shared" si="181"/>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1.7041278529999999</v>
      </c>
      <c r="E833" s="13">
        <v>9.6676927999999995E-2</v>
      </c>
      <c r="F833" s="7">
        <v>17.62703776</v>
      </c>
      <c r="G833" s="7">
        <f t="shared" si="171"/>
        <v>1.607450925</v>
      </c>
      <c r="H833" s="15">
        <f t="shared" si="172"/>
        <v>1.8008047809999999</v>
      </c>
      <c r="I833" s="11">
        <f t="shared" si="173"/>
        <v>0.12409803217580608</v>
      </c>
      <c r="J833" s="32">
        <f t="shared" si="174"/>
        <v>7.0402091301701546E-3</v>
      </c>
      <c r="K833" s="32">
        <f t="shared" si="175"/>
        <v>142.04123506993477</v>
      </c>
      <c r="L833" s="8">
        <v>0</v>
      </c>
      <c r="M833" s="9">
        <v>1</v>
      </c>
      <c r="N833" s="8">
        <v>0</v>
      </c>
      <c r="O833" s="9">
        <v>0</v>
      </c>
      <c r="P833" s="9">
        <v>0</v>
      </c>
      <c r="Q833" s="9">
        <v>1</v>
      </c>
      <c r="R833" s="9">
        <v>0</v>
      </c>
      <c r="S833" s="8">
        <v>19878</v>
      </c>
      <c r="T833" s="9">
        <v>12</v>
      </c>
      <c r="U833" s="9">
        <f t="shared" si="176"/>
        <v>19865</v>
      </c>
      <c r="V833" s="9">
        <f t="shared" si="177"/>
        <v>12</v>
      </c>
      <c r="W833" s="7">
        <f t="shared" si="183"/>
        <v>9.3600000000000012</v>
      </c>
      <c r="X833" s="7">
        <v>1</v>
      </c>
      <c r="Y833" s="9">
        <v>0</v>
      </c>
      <c r="Z833" s="9">
        <v>1</v>
      </c>
      <c r="AA833" s="9">
        <v>0</v>
      </c>
      <c r="AB833" s="9">
        <v>0</v>
      </c>
      <c r="AC833" s="9">
        <v>1</v>
      </c>
      <c r="AD833" s="29">
        <v>0</v>
      </c>
      <c r="AE833" s="9">
        <v>0</v>
      </c>
      <c r="AF833" s="9">
        <v>0</v>
      </c>
      <c r="AG833" s="29">
        <v>1</v>
      </c>
      <c r="AH833" s="9">
        <v>0</v>
      </c>
      <c r="AI833" s="29">
        <v>1</v>
      </c>
      <c r="AJ833" s="20">
        <v>2011</v>
      </c>
      <c r="AK833" s="32">
        <v>0</v>
      </c>
      <c r="AL833" s="32">
        <v>0.44</v>
      </c>
      <c r="AM833" s="32">
        <v>0.56000000000000005</v>
      </c>
      <c r="AN833" s="42">
        <v>0</v>
      </c>
      <c r="AO833" s="41">
        <v>0.96</v>
      </c>
      <c r="AP833" s="17">
        <v>0.04</v>
      </c>
      <c r="AQ833">
        <v>0</v>
      </c>
      <c r="AR833" s="39">
        <f t="shared" si="181"/>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6.9113307400000004</v>
      </c>
      <c r="E834" s="13">
        <v>0.72907345000000001</v>
      </c>
      <c r="F834" s="7">
        <v>9.479608313</v>
      </c>
      <c r="G834" s="7">
        <f t="shared" ref="G834:G897" si="184">D834-E834</f>
        <v>6.1822572900000008</v>
      </c>
      <c r="H834" s="15">
        <f t="shared" ref="H834:H897" si="185">D834+E834</f>
        <v>7.6404041899999999</v>
      </c>
      <c r="I834" s="11">
        <f t="shared" ref="I834:I897" si="186">IFERROR(F834/SQRT(F834^2+U834), "X")</f>
        <v>6.7111765887339803E-2</v>
      </c>
      <c r="J834" s="32">
        <f t="shared" ref="J834:J897" si="187">IFERROR(SQRT((1-I834^2)/U834), "X")</f>
        <v>7.0795927079924919E-3</v>
      </c>
      <c r="K834" s="32">
        <f t="shared" ref="K834:K897" si="188">IFERROR(1/J834, "X")</f>
        <v>141.25106361995259</v>
      </c>
      <c r="L834" s="8">
        <v>0</v>
      </c>
      <c r="M834" s="9">
        <v>1</v>
      </c>
      <c r="N834" s="8">
        <v>0</v>
      </c>
      <c r="O834" s="9">
        <v>0</v>
      </c>
      <c r="P834" s="9">
        <v>0</v>
      </c>
      <c r="Q834" s="9">
        <v>1</v>
      </c>
      <c r="R834" s="9">
        <v>0</v>
      </c>
      <c r="S834" s="8">
        <v>19878</v>
      </c>
      <c r="T834" s="9">
        <v>15</v>
      </c>
      <c r="U834" s="9">
        <f t="shared" ref="U834:U897" si="189">S834-T834-1</f>
        <v>19862</v>
      </c>
      <c r="V834" s="9">
        <f t="shared" ref="V834:V897" si="190">COUNTIF(B:B,B834)</f>
        <v>12</v>
      </c>
      <c r="W834" s="7">
        <f t="shared" si="183"/>
        <v>9.3600000000000012</v>
      </c>
      <c r="X834" s="7">
        <v>1</v>
      </c>
      <c r="Y834" s="9">
        <v>0</v>
      </c>
      <c r="Z834" s="9">
        <v>1</v>
      </c>
      <c r="AA834" s="9">
        <v>0</v>
      </c>
      <c r="AB834" s="9">
        <v>0</v>
      </c>
      <c r="AC834" s="9">
        <v>1</v>
      </c>
      <c r="AD834" s="29">
        <v>0</v>
      </c>
      <c r="AE834" s="9">
        <v>0</v>
      </c>
      <c r="AF834" s="9">
        <v>0</v>
      </c>
      <c r="AG834" s="29">
        <v>1</v>
      </c>
      <c r="AH834" s="9">
        <v>0</v>
      </c>
      <c r="AI834" s="29">
        <v>1</v>
      </c>
      <c r="AJ834" s="20">
        <v>2011</v>
      </c>
      <c r="AK834" s="32">
        <v>0</v>
      </c>
      <c r="AL834" s="32">
        <v>0.44</v>
      </c>
      <c r="AM834" s="32">
        <v>0.56000000000000005</v>
      </c>
      <c r="AN834" s="42">
        <v>0</v>
      </c>
      <c r="AO834" s="41">
        <v>0.96</v>
      </c>
      <c r="AP834" s="17">
        <v>0.04</v>
      </c>
      <c r="AQ834">
        <v>0</v>
      </c>
      <c r="AR834" s="39">
        <f t="shared" si="181"/>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1.2184273859999999</v>
      </c>
      <c r="E835" s="13">
        <v>9.7606970000000001E-2</v>
      </c>
      <c r="F835" s="7">
        <v>12.482995750000001</v>
      </c>
      <c r="G835" s="7">
        <f t="shared" si="184"/>
        <v>1.1208204159999999</v>
      </c>
      <c r="H835" s="15">
        <f t="shared" si="185"/>
        <v>1.3160343559999998</v>
      </c>
      <c r="I835" s="11">
        <f t="shared" si="186"/>
        <v>8.8222190312581883E-2</v>
      </c>
      <c r="J835" s="32">
        <f t="shared" si="187"/>
        <v>7.0673892773360806E-3</v>
      </c>
      <c r="K835" s="32">
        <f t="shared" si="188"/>
        <v>141.4949652210089</v>
      </c>
      <c r="L835" s="8">
        <v>0</v>
      </c>
      <c r="M835" s="9">
        <v>1</v>
      </c>
      <c r="N835" s="8">
        <v>0</v>
      </c>
      <c r="O835" s="9">
        <v>0</v>
      </c>
      <c r="P835" s="9">
        <v>0</v>
      </c>
      <c r="Q835" s="9">
        <v>1</v>
      </c>
      <c r="R835" s="9">
        <v>0</v>
      </c>
      <c r="S835" s="8">
        <v>19878</v>
      </c>
      <c r="T835" s="9">
        <v>12</v>
      </c>
      <c r="U835" s="9">
        <f t="shared" si="189"/>
        <v>19865</v>
      </c>
      <c r="V835" s="9">
        <f t="shared" si="190"/>
        <v>12</v>
      </c>
      <c r="W835" s="7">
        <f t="shared" si="183"/>
        <v>9.3600000000000012</v>
      </c>
      <c r="X835" s="7">
        <v>1</v>
      </c>
      <c r="Y835" s="9">
        <v>0</v>
      </c>
      <c r="Z835" s="9">
        <v>1</v>
      </c>
      <c r="AA835" s="9">
        <v>0</v>
      </c>
      <c r="AB835" s="9">
        <v>0</v>
      </c>
      <c r="AC835" s="9">
        <v>1</v>
      </c>
      <c r="AD835" s="29">
        <v>0</v>
      </c>
      <c r="AE835" s="9">
        <v>0</v>
      </c>
      <c r="AF835" s="9">
        <v>0</v>
      </c>
      <c r="AG835" s="29">
        <v>1</v>
      </c>
      <c r="AH835" s="9">
        <v>0</v>
      </c>
      <c r="AI835" s="29">
        <v>1</v>
      </c>
      <c r="AJ835" s="20">
        <v>2011</v>
      </c>
      <c r="AK835" s="32">
        <v>0</v>
      </c>
      <c r="AL835" s="32">
        <v>0.44</v>
      </c>
      <c r="AM835" s="32">
        <v>0.56000000000000005</v>
      </c>
      <c r="AN835" s="42">
        <v>0</v>
      </c>
      <c r="AO835" s="41">
        <v>0.96</v>
      </c>
      <c r="AP835" s="17">
        <v>0.04</v>
      </c>
      <c r="AQ835">
        <v>0</v>
      </c>
      <c r="AR835" s="39">
        <f t="shared" si="181"/>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7.1441269690000002</v>
      </c>
      <c r="E836" s="13">
        <v>1.0162722070000001</v>
      </c>
      <c r="F836" s="7">
        <v>7.0297376229999999</v>
      </c>
      <c r="G836" s="140">
        <f t="shared" si="184"/>
        <v>6.1278547620000001</v>
      </c>
      <c r="H836" s="141">
        <f t="shared" si="185"/>
        <v>8.1603991760000003</v>
      </c>
      <c r="I836" s="142">
        <f t="shared" si="186"/>
        <v>4.9818199742159133E-2</v>
      </c>
      <c r="J836" s="143">
        <f t="shared" si="187"/>
        <v>7.0867793954589725E-3</v>
      </c>
      <c r="K836" s="143">
        <f t="shared" si="188"/>
        <v>141.1078212256437</v>
      </c>
      <c r="L836" s="8">
        <v>0</v>
      </c>
      <c r="M836" s="9">
        <v>1</v>
      </c>
      <c r="N836" s="8">
        <v>0</v>
      </c>
      <c r="O836" s="9">
        <v>0</v>
      </c>
      <c r="P836" s="9">
        <v>0</v>
      </c>
      <c r="Q836" s="9">
        <v>1</v>
      </c>
      <c r="R836" s="9">
        <v>0</v>
      </c>
      <c r="S836" s="8">
        <v>19878</v>
      </c>
      <c r="T836" s="9">
        <v>15</v>
      </c>
      <c r="U836" s="9">
        <f t="shared" si="189"/>
        <v>19862</v>
      </c>
      <c r="V836" s="9">
        <f t="shared" si="190"/>
        <v>12</v>
      </c>
      <c r="W836" s="7">
        <f t="shared" si="183"/>
        <v>9.3600000000000012</v>
      </c>
      <c r="X836" s="7">
        <v>1</v>
      </c>
      <c r="Y836" s="9">
        <v>0</v>
      </c>
      <c r="Z836" s="9">
        <v>1</v>
      </c>
      <c r="AA836" s="9">
        <v>0</v>
      </c>
      <c r="AB836" s="9">
        <v>0</v>
      </c>
      <c r="AC836" s="9">
        <v>1</v>
      </c>
      <c r="AD836" s="29">
        <v>0</v>
      </c>
      <c r="AE836" s="9">
        <v>0</v>
      </c>
      <c r="AF836" s="9">
        <v>0</v>
      </c>
      <c r="AG836" s="29">
        <v>1</v>
      </c>
      <c r="AH836" s="9">
        <v>0</v>
      </c>
      <c r="AI836" s="29">
        <v>1</v>
      </c>
      <c r="AJ836" s="20">
        <v>2011</v>
      </c>
      <c r="AK836" s="32">
        <v>0</v>
      </c>
      <c r="AL836" s="32">
        <v>0.44</v>
      </c>
      <c r="AM836" s="32">
        <v>0.56000000000000005</v>
      </c>
      <c r="AN836" s="42">
        <v>0</v>
      </c>
      <c r="AO836" s="41">
        <v>0.96</v>
      </c>
      <c r="AP836" s="17">
        <v>0.04</v>
      </c>
      <c r="AQ836">
        <v>0</v>
      </c>
      <c r="AR836" s="39">
        <f t="shared" si="181"/>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191">D837/F837</f>
        <v>0.72164948453608246</v>
      </c>
      <c r="F837" s="7">
        <v>1.94</v>
      </c>
      <c r="G837" s="7">
        <f t="shared" si="184"/>
        <v>0.67835051546391745</v>
      </c>
      <c r="H837" s="15">
        <f t="shared" si="185"/>
        <v>2.1216494845360825</v>
      </c>
      <c r="I837" s="11">
        <f t="shared" si="186"/>
        <v>5.6481241425366466E-2</v>
      </c>
      <c r="J837" s="32">
        <f t="shared" si="187"/>
        <v>2.9114041971838388E-2</v>
      </c>
      <c r="K837" s="32">
        <f t="shared" si="188"/>
        <v>34.347686967247157</v>
      </c>
      <c r="L837" s="8">
        <v>1</v>
      </c>
      <c r="M837" s="9">
        <v>0</v>
      </c>
      <c r="N837" s="8">
        <v>0</v>
      </c>
      <c r="O837" s="9">
        <v>1</v>
      </c>
      <c r="P837" s="9">
        <v>0</v>
      </c>
      <c r="Q837" s="9">
        <v>0</v>
      </c>
      <c r="R837" s="9">
        <v>0</v>
      </c>
      <c r="S837" s="8">
        <v>1182</v>
      </c>
      <c r="T837" s="9">
        <v>5</v>
      </c>
      <c r="U837" s="9">
        <f t="shared" si="189"/>
        <v>1176</v>
      </c>
      <c r="V837" s="9">
        <f t="shared" si="190"/>
        <v>8</v>
      </c>
      <c r="W837" s="7">
        <v>8.2799999999999994</v>
      </c>
      <c r="X837" s="7">
        <f>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191"/>
        <v>0.72727272727272729</v>
      </c>
      <c r="F838" s="7">
        <v>1.65</v>
      </c>
      <c r="G838" s="7">
        <f t="shared" si="184"/>
        <v>0.47272727272727266</v>
      </c>
      <c r="H838" s="15">
        <f t="shared" si="185"/>
        <v>1.9272727272727272</v>
      </c>
      <c r="I838" s="11">
        <f t="shared" si="186"/>
        <v>4.8059379292181577E-2</v>
      </c>
      <c r="J838" s="32">
        <f t="shared" si="187"/>
        <v>2.912689654071611E-2</v>
      </c>
      <c r="K838" s="32">
        <f t="shared" si="188"/>
        <v>34.332528307714249</v>
      </c>
      <c r="L838" s="8">
        <v>1</v>
      </c>
      <c r="M838" s="9">
        <v>0</v>
      </c>
      <c r="N838" s="8">
        <v>0</v>
      </c>
      <c r="O838" s="9">
        <v>1</v>
      </c>
      <c r="P838" s="9">
        <v>0</v>
      </c>
      <c r="Q838" s="9">
        <v>0</v>
      </c>
      <c r="R838" s="9">
        <v>0</v>
      </c>
      <c r="S838" s="8">
        <v>1182</v>
      </c>
      <c r="T838" s="9">
        <v>5</v>
      </c>
      <c r="U838" s="9">
        <f t="shared" si="189"/>
        <v>1176</v>
      </c>
      <c r="V838" s="9">
        <f t="shared" si="190"/>
        <v>8</v>
      </c>
      <c r="W838" s="7">
        <v>8.2799999999999994</v>
      </c>
      <c r="X838" s="7">
        <f>BM838-W838-6</f>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191"/>
        <v>0.77570093457943912</v>
      </c>
      <c r="F839" s="7">
        <v>1.07</v>
      </c>
      <c r="G839" s="7">
        <f t="shared" si="184"/>
        <v>5.4299065420560844E-2</v>
      </c>
      <c r="H839" s="15">
        <f t="shared" si="185"/>
        <v>1.6057009345794391</v>
      </c>
      <c r="I839" s="11">
        <f t="shared" si="186"/>
        <v>3.1186656367779658E-2</v>
      </c>
      <c r="J839" s="32">
        <f t="shared" si="187"/>
        <v>2.9146407820354818E-2</v>
      </c>
      <c r="K839" s="32">
        <f t="shared" si="188"/>
        <v>34.309545319050791</v>
      </c>
      <c r="L839" s="8">
        <v>1</v>
      </c>
      <c r="M839" s="9">
        <v>0</v>
      </c>
      <c r="N839" s="8">
        <v>0</v>
      </c>
      <c r="O839" s="9">
        <v>1</v>
      </c>
      <c r="P839" s="9">
        <v>0</v>
      </c>
      <c r="Q839" s="9">
        <v>0</v>
      </c>
      <c r="R839" s="9">
        <v>0</v>
      </c>
      <c r="S839" s="8">
        <v>1182</v>
      </c>
      <c r="T839" s="9">
        <v>5</v>
      </c>
      <c r="U839" s="9">
        <f t="shared" si="189"/>
        <v>1176</v>
      </c>
      <c r="V839" s="9">
        <f t="shared" si="190"/>
        <v>8</v>
      </c>
      <c r="W839" s="7">
        <v>8.2799999999999994</v>
      </c>
      <c r="X839" s="7">
        <f>BM839-W839-6</f>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191"/>
        <v>0.66666666666666674</v>
      </c>
      <c r="F840" s="7">
        <v>1.02</v>
      </c>
      <c r="G840" s="7">
        <f t="shared" si="184"/>
        <v>1.3333333333333308E-2</v>
      </c>
      <c r="H840" s="15">
        <f t="shared" si="185"/>
        <v>1.3466666666666667</v>
      </c>
      <c r="I840" s="11">
        <f t="shared" si="186"/>
        <v>2.9730655662414812E-2</v>
      </c>
      <c r="J840" s="32">
        <f t="shared" si="187"/>
        <v>2.9147701629818445E-2</v>
      </c>
      <c r="K840" s="32">
        <f t="shared" si="188"/>
        <v>34.308022385442158</v>
      </c>
      <c r="L840" s="8">
        <v>1</v>
      </c>
      <c r="M840" s="9">
        <v>0</v>
      </c>
      <c r="N840" s="8">
        <v>0</v>
      </c>
      <c r="O840" s="9">
        <v>1</v>
      </c>
      <c r="P840" s="9">
        <v>0</v>
      </c>
      <c r="Q840" s="9">
        <v>0</v>
      </c>
      <c r="R840" s="9">
        <v>0</v>
      </c>
      <c r="S840" s="8">
        <v>1182</v>
      </c>
      <c r="T840" s="9">
        <v>5</v>
      </c>
      <c r="U840" s="9">
        <f t="shared" si="189"/>
        <v>1176</v>
      </c>
      <c r="V840" s="9">
        <f t="shared" si="190"/>
        <v>8</v>
      </c>
      <c r="W840" s="7">
        <v>8.2799999999999994</v>
      </c>
      <c r="X840" s="7">
        <f>BM840-W840-6</f>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191"/>
        <v>0.70297029702970293</v>
      </c>
      <c r="F841" s="7">
        <v>1.01</v>
      </c>
      <c r="G841" s="7">
        <f t="shared" si="184"/>
        <v>7.0297029702970359E-3</v>
      </c>
      <c r="H841" s="15">
        <f t="shared" si="185"/>
        <v>1.4129702970297029</v>
      </c>
      <c r="I841" s="11">
        <f t="shared" si="186"/>
        <v>2.9439432512957893E-2</v>
      </c>
      <c r="J841" s="32">
        <f t="shared" si="187"/>
        <v>2.9147952983126627E-2</v>
      </c>
      <c r="K841" s="32">
        <f t="shared" si="188"/>
        <v>34.307726534994998</v>
      </c>
      <c r="L841" s="8">
        <v>1</v>
      </c>
      <c r="M841" s="9">
        <v>0</v>
      </c>
      <c r="N841" s="8">
        <v>0</v>
      </c>
      <c r="O841" s="9">
        <v>1</v>
      </c>
      <c r="P841" s="9">
        <v>0</v>
      </c>
      <c r="Q841" s="9">
        <v>0</v>
      </c>
      <c r="R841" s="9">
        <v>0</v>
      </c>
      <c r="S841" s="8">
        <v>1182</v>
      </c>
      <c r="T841" s="9">
        <v>5</v>
      </c>
      <c r="U841" s="9">
        <f t="shared" si="189"/>
        <v>1176</v>
      </c>
      <c r="V841" s="9">
        <f t="shared" si="190"/>
        <v>8</v>
      </c>
      <c r="W841" s="7">
        <v>8.2799999999999994</v>
      </c>
      <c r="X841" s="7">
        <f>BM841-W841-6</f>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191"/>
        <v>0.73825503355704702</v>
      </c>
      <c r="F842" s="7">
        <v>1.49</v>
      </c>
      <c r="G842" s="7">
        <f t="shared" si="184"/>
        <v>0.36174496644295306</v>
      </c>
      <c r="H842" s="15">
        <f t="shared" si="185"/>
        <v>1.8382550335570471</v>
      </c>
      <c r="I842" s="11">
        <f t="shared" si="186"/>
        <v>4.340832767047214E-2</v>
      </c>
      <c r="J842" s="32">
        <f t="shared" si="187"/>
        <v>2.9133105819108818E-2</v>
      </c>
      <c r="K842" s="32">
        <f t="shared" si="188"/>
        <v>34.32521085150097</v>
      </c>
      <c r="L842" s="8">
        <v>1</v>
      </c>
      <c r="M842" s="9">
        <v>0</v>
      </c>
      <c r="N842" s="8">
        <v>0</v>
      </c>
      <c r="O842" s="9">
        <v>1</v>
      </c>
      <c r="P842" s="9">
        <v>0</v>
      </c>
      <c r="Q842" s="9">
        <v>0</v>
      </c>
      <c r="R842" s="9">
        <v>0</v>
      </c>
      <c r="S842" s="8">
        <v>1182</v>
      </c>
      <c r="T842" s="9">
        <v>5</v>
      </c>
      <c r="U842" s="9">
        <f t="shared" si="189"/>
        <v>1176</v>
      </c>
      <c r="V842" s="9">
        <f t="shared" si="190"/>
        <v>8</v>
      </c>
      <c r="W842" s="7">
        <v>8.2799999999999994</v>
      </c>
      <c r="X842" s="7">
        <f>BM842-W842-6</f>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191"/>
        <v>0.87878787878787878</v>
      </c>
      <c r="F843" s="7">
        <v>0.99</v>
      </c>
      <c r="G843" s="7">
        <f t="shared" si="184"/>
        <v>-8.787878787878789E-3</v>
      </c>
      <c r="H843" s="15">
        <f t="shared" si="185"/>
        <v>1.7487878787878788</v>
      </c>
      <c r="I843" s="11">
        <f t="shared" si="186"/>
        <v>2.8856963796815759E-2</v>
      </c>
      <c r="J843" s="32">
        <f t="shared" si="187"/>
        <v>2.9148448279611879E-2</v>
      </c>
      <c r="K843" s="32">
        <f t="shared" si="188"/>
        <v>34.307143570982412</v>
      </c>
      <c r="L843" s="8">
        <v>1</v>
      </c>
      <c r="M843" s="9">
        <v>0</v>
      </c>
      <c r="N843" s="8">
        <v>0</v>
      </c>
      <c r="O843" s="9">
        <v>1</v>
      </c>
      <c r="P843" s="9">
        <v>0</v>
      </c>
      <c r="Q843" s="9">
        <v>0</v>
      </c>
      <c r="R843" s="9">
        <v>0</v>
      </c>
      <c r="S843" s="8">
        <v>1182</v>
      </c>
      <c r="T843" s="9">
        <v>5</v>
      </c>
      <c r="U843" s="9">
        <f t="shared" si="189"/>
        <v>1176</v>
      </c>
      <c r="V843" s="9">
        <f t="shared" si="190"/>
        <v>8</v>
      </c>
      <c r="W843" s="7">
        <v>8.2799999999999994</v>
      </c>
      <c r="X843" s="7">
        <f>BM843-W843-6</f>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191"/>
        <v>0.81521739130434778</v>
      </c>
      <c r="F844" s="7">
        <v>1.84</v>
      </c>
      <c r="G844" s="7">
        <f t="shared" si="184"/>
        <v>0.68478260869565222</v>
      </c>
      <c r="H844" s="15">
        <f t="shared" si="185"/>
        <v>2.3152173913043477</v>
      </c>
      <c r="I844" s="11">
        <f t="shared" si="186"/>
        <v>5.3578421263895587E-2</v>
      </c>
      <c r="J844" s="32">
        <f t="shared" si="187"/>
        <v>2.9118707208638905E-2</v>
      </c>
      <c r="K844" s="32">
        <f t="shared" si="188"/>
        <v>34.342183972484918</v>
      </c>
      <c r="L844" s="8">
        <v>1</v>
      </c>
      <c r="M844" s="9">
        <v>0</v>
      </c>
      <c r="N844" s="8">
        <v>0</v>
      </c>
      <c r="O844" s="9">
        <v>1</v>
      </c>
      <c r="P844" s="9">
        <v>0</v>
      </c>
      <c r="Q844" s="9">
        <v>0</v>
      </c>
      <c r="R844" s="9">
        <v>0</v>
      </c>
      <c r="S844" s="8">
        <v>1182</v>
      </c>
      <c r="T844" s="9">
        <v>5</v>
      </c>
      <c r="U844" s="9">
        <f t="shared" si="189"/>
        <v>1176</v>
      </c>
      <c r="V844" s="9">
        <f t="shared" si="190"/>
        <v>8</v>
      </c>
      <c r="W844" s="7">
        <v>8.2799999999999994</v>
      </c>
      <c r="X844" s="7">
        <f>BM844-W844-6</f>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192">D845/E845</f>
        <v>12</v>
      </c>
      <c r="G845" s="7">
        <f t="shared" si="184"/>
        <v>6.6000000000000005</v>
      </c>
      <c r="H845" s="15">
        <f t="shared" si="185"/>
        <v>7.8</v>
      </c>
      <c r="I845" s="11">
        <f t="shared" si="186"/>
        <v>0.20433118274318615</v>
      </c>
      <c r="J845" s="32">
        <f t="shared" si="187"/>
        <v>1.7027598561932179E-2</v>
      </c>
      <c r="K845" s="32">
        <f t="shared" si="188"/>
        <v>58.728187440104094</v>
      </c>
      <c r="L845" s="8">
        <v>1</v>
      </c>
      <c r="M845" s="9">
        <v>0</v>
      </c>
      <c r="N845" s="8">
        <v>1</v>
      </c>
      <c r="O845" s="9">
        <v>0</v>
      </c>
      <c r="P845" s="9">
        <v>0</v>
      </c>
      <c r="Q845" s="9">
        <v>0</v>
      </c>
      <c r="R845" s="9">
        <v>0</v>
      </c>
      <c r="S845" s="8">
        <v>3316</v>
      </c>
      <c r="T845" s="9">
        <v>10</v>
      </c>
      <c r="U845" s="9">
        <f t="shared" si="189"/>
        <v>3305</v>
      </c>
      <c r="V845" s="9">
        <f t="shared" si="190"/>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192"/>
        <v>3.956521739130435</v>
      </c>
      <c r="G846" s="7">
        <f t="shared" si="184"/>
        <v>6.8</v>
      </c>
      <c r="H846" s="15">
        <f t="shared" si="185"/>
        <v>11.399999999999999</v>
      </c>
      <c r="I846" s="11">
        <f t="shared" si="186"/>
        <v>6.8659674321075184E-2</v>
      </c>
      <c r="J846" s="32">
        <f t="shared" si="187"/>
        <v>1.7353544059172846E-2</v>
      </c>
      <c r="K846" s="32">
        <f t="shared" si="188"/>
        <v>57.625116609619212</v>
      </c>
      <c r="L846" s="8">
        <v>1</v>
      </c>
      <c r="M846" s="9">
        <v>0</v>
      </c>
      <c r="N846" s="8">
        <v>1</v>
      </c>
      <c r="O846" s="9">
        <v>0</v>
      </c>
      <c r="P846" s="9">
        <v>0</v>
      </c>
      <c r="Q846" s="9">
        <v>0</v>
      </c>
      <c r="R846" s="9">
        <v>0</v>
      </c>
      <c r="S846" s="8">
        <v>3316</v>
      </c>
      <c r="T846" s="9">
        <v>10</v>
      </c>
      <c r="U846" s="9">
        <f t="shared" si="189"/>
        <v>3305</v>
      </c>
      <c r="V846" s="9">
        <f t="shared" si="190"/>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192"/>
        <v>9.5</v>
      </c>
      <c r="G847" s="7">
        <f t="shared" si="184"/>
        <v>5.1000000000000005</v>
      </c>
      <c r="H847" s="15">
        <f t="shared" si="185"/>
        <v>6.3</v>
      </c>
      <c r="I847" s="11">
        <f t="shared" si="186"/>
        <v>0.1889355130790461</v>
      </c>
      <c r="J847" s="32">
        <f t="shared" si="187"/>
        <v>1.9887948745162747E-2</v>
      </c>
      <c r="K847" s="32">
        <f t="shared" si="188"/>
        <v>50.281706414957718</v>
      </c>
      <c r="L847" s="8">
        <v>1</v>
      </c>
      <c r="M847" s="9">
        <v>0</v>
      </c>
      <c r="N847" s="8">
        <v>1</v>
      </c>
      <c r="O847" s="9">
        <v>0</v>
      </c>
      <c r="P847" s="9">
        <v>0</v>
      </c>
      <c r="Q847" s="9">
        <v>0</v>
      </c>
      <c r="R847" s="9">
        <v>0</v>
      </c>
      <c r="S847" s="8">
        <v>2451</v>
      </c>
      <c r="T847" s="9">
        <v>12</v>
      </c>
      <c r="U847" s="9">
        <f t="shared" si="189"/>
        <v>2438</v>
      </c>
      <c r="V847" s="9">
        <f t="shared" si="190"/>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192"/>
        <v>9.0000000000000018</v>
      </c>
      <c r="G848" s="7">
        <f t="shared" si="184"/>
        <v>4.8000000000000007</v>
      </c>
      <c r="H848" s="15">
        <f t="shared" si="185"/>
        <v>6</v>
      </c>
      <c r="I848" s="11">
        <f t="shared" si="186"/>
        <v>0.15942318366671104</v>
      </c>
      <c r="J848" s="32">
        <f t="shared" si="187"/>
        <v>1.7713687074079002E-2</v>
      </c>
      <c r="K848" s="32">
        <f t="shared" si="188"/>
        <v>56.453520705089772</v>
      </c>
      <c r="L848" s="8">
        <v>1</v>
      </c>
      <c r="M848" s="9">
        <v>0</v>
      </c>
      <c r="N848" s="8">
        <v>1</v>
      </c>
      <c r="O848" s="9">
        <v>0</v>
      </c>
      <c r="P848" s="9">
        <v>0</v>
      </c>
      <c r="Q848" s="9">
        <v>0</v>
      </c>
      <c r="R848" s="9">
        <v>0</v>
      </c>
      <c r="S848" s="8">
        <v>3119</v>
      </c>
      <c r="T848" s="9">
        <v>12</v>
      </c>
      <c r="U848" s="9">
        <f t="shared" si="189"/>
        <v>3106</v>
      </c>
      <c r="V848" s="9">
        <f t="shared" si="190"/>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192"/>
        <v>3.3333333333333335</v>
      </c>
      <c r="G849" s="7">
        <f t="shared" si="184"/>
        <v>3.5</v>
      </c>
      <c r="H849" s="15">
        <f t="shared" si="185"/>
        <v>6.5</v>
      </c>
      <c r="I849" s="11">
        <f t="shared" si="186"/>
        <v>6.7341975958526951E-2</v>
      </c>
      <c r="J849" s="32">
        <f t="shared" si="187"/>
        <v>2.0202592787558083E-2</v>
      </c>
      <c r="K849" s="32">
        <f t="shared" si="188"/>
        <v>49.498597062049257</v>
      </c>
      <c r="L849" s="8">
        <v>1</v>
      </c>
      <c r="M849" s="9">
        <v>0</v>
      </c>
      <c r="N849" s="8">
        <v>1</v>
      </c>
      <c r="O849" s="9">
        <v>0</v>
      </c>
      <c r="P849" s="9">
        <v>0</v>
      </c>
      <c r="Q849" s="9">
        <v>0</v>
      </c>
      <c r="R849" s="9">
        <v>0</v>
      </c>
      <c r="S849" s="8">
        <v>2451</v>
      </c>
      <c r="T849" s="9">
        <v>11</v>
      </c>
      <c r="U849" s="9">
        <f t="shared" si="189"/>
        <v>2439</v>
      </c>
      <c r="V849" s="9">
        <f t="shared" si="190"/>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192"/>
        <v>4.8461538461538458</v>
      </c>
      <c r="G850" s="7">
        <f t="shared" si="184"/>
        <v>5</v>
      </c>
      <c r="H850" s="15">
        <f t="shared" si="185"/>
        <v>7.6</v>
      </c>
      <c r="I850" s="11">
        <f t="shared" si="186"/>
        <v>9.7678410112133671E-2</v>
      </c>
      <c r="J850" s="32">
        <f t="shared" si="187"/>
        <v>2.0155862404091077E-2</v>
      </c>
      <c r="K850" s="32">
        <f t="shared" si="188"/>
        <v>49.613357144025152</v>
      </c>
      <c r="L850" s="8">
        <v>1</v>
      </c>
      <c r="M850" s="9">
        <v>0</v>
      </c>
      <c r="N850" s="8">
        <v>1</v>
      </c>
      <c r="O850" s="9">
        <v>0</v>
      </c>
      <c r="P850" s="9">
        <v>0</v>
      </c>
      <c r="Q850" s="9">
        <v>0</v>
      </c>
      <c r="R850" s="9">
        <v>0</v>
      </c>
      <c r="S850" s="8">
        <v>2451</v>
      </c>
      <c r="T850" s="9">
        <v>12</v>
      </c>
      <c r="U850" s="9">
        <f t="shared" si="189"/>
        <v>2438</v>
      </c>
      <c r="V850" s="9">
        <f t="shared" si="190"/>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192"/>
        <v>5</v>
      </c>
      <c r="G851" s="7">
        <f t="shared" si="184"/>
        <v>3.6</v>
      </c>
      <c r="H851" s="15">
        <f t="shared" si="185"/>
        <v>5.4</v>
      </c>
      <c r="I851" s="11">
        <f t="shared" si="186"/>
        <v>0.13277976293203617</v>
      </c>
      <c r="J851" s="32">
        <f t="shared" si="187"/>
        <v>2.6555952586407236E-2</v>
      </c>
      <c r="K851" s="32">
        <f t="shared" si="188"/>
        <v>37.656340767525464</v>
      </c>
      <c r="L851" s="8">
        <v>1</v>
      </c>
      <c r="M851" s="9">
        <v>0</v>
      </c>
      <c r="N851" s="8">
        <v>1</v>
      </c>
      <c r="O851" s="9">
        <v>0</v>
      </c>
      <c r="P851" s="9">
        <v>0</v>
      </c>
      <c r="Q851" s="9">
        <v>0</v>
      </c>
      <c r="R851" s="9">
        <v>0</v>
      </c>
      <c r="S851" s="8">
        <v>1405</v>
      </c>
      <c r="T851" s="9">
        <v>11</v>
      </c>
      <c r="U851" s="9">
        <f t="shared" si="189"/>
        <v>1393</v>
      </c>
      <c r="V851" s="9">
        <f t="shared" si="190"/>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192"/>
        <v>2.3529411764705883</v>
      </c>
      <c r="G852" s="7">
        <f t="shared" si="184"/>
        <v>4.5999999999999996</v>
      </c>
      <c r="H852" s="15">
        <f t="shared" si="185"/>
        <v>11.4</v>
      </c>
      <c r="I852" s="11">
        <f t="shared" si="186"/>
        <v>6.2895414166532826E-2</v>
      </c>
      <c r="J852" s="32">
        <f t="shared" si="187"/>
        <v>2.6730551020776452E-2</v>
      </c>
      <c r="K852" s="32">
        <f t="shared" si="188"/>
        <v>37.410377332765982</v>
      </c>
      <c r="L852" s="8">
        <v>1</v>
      </c>
      <c r="M852" s="9">
        <v>0</v>
      </c>
      <c r="N852" s="8">
        <v>1</v>
      </c>
      <c r="O852" s="9">
        <v>0</v>
      </c>
      <c r="P852" s="9">
        <v>0</v>
      </c>
      <c r="Q852" s="9">
        <v>0</v>
      </c>
      <c r="R852" s="9">
        <v>0</v>
      </c>
      <c r="S852" s="8">
        <v>1405</v>
      </c>
      <c r="T852" s="9">
        <v>10</v>
      </c>
      <c r="U852" s="9">
        <f t="shared" si="189"/>
        <v>1394</v>
      </c>
      <c r="V852" s="9">
        <f t="shared" si="190"/>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192"/>
        <v>2.2857142857142856</v>
      </c>
      <c r="G853" s="7">
        <f t="shared" si="184"/>
        <v>4.5</v>
      </c>
      <c r="H853" s="15">
        <f t="shared" si="185"/>
        <v>11.5</v>
      </c>
      <c r="I853" s="11">
        <f t="shared" si="186"/>
        <v>6.1105210393711161E-2</v>
      </c>
      <c r="J853" s="32">
        <f t="shared" si="187"/>
        <v>2.6733529547248634E-2</v>
      </c>
      <c r="K853" s="32">
        <f t="shared" si="188"/>
        <v>37.406209241193075</v>
      </c>
      <c r="L853" s="8">
        <v>1</v>
      </c>
      <c r="M853" s="9">
        <v>0</v>
      </c>
      <c r="N853" s="8">
        <v>1</v>
      </c>
      <c r="O853" s="9">
        <v>0</v>
      </c>
      <c r="P853" s="9">
        <v>0</v>
      </c>
      <c r="Q853" s="9">
        <v>0</v>
      </c>
      <c r="R853" s="9">
        <v>0</v>
      </c>
      <c r="S853" s="8">
        <v>1405</v>
      </c>
      <c r="T853" s="9">
        <v>10</v>
      </c>
      <c r="U853" s="9">
        <f t="shared" si="189"/>
        <v>1394</v>
      </c>
      <c r="V853" s="9">
        <f t="shared" si="190"/>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192"/>
        <v>2.2105263157894739</v>
      </c>
      <c r="G854" s="7">
        <f t="shared" si="184"/>
        <v>4.6000000000000005</v>
      </c>
      <c r="H854" s="15">
        <f t="shared" si="185"/>
        <v>12.2</v>
      </c>
      <c r="I854" s="11">
        <f t="shared" si="186"/>
        <v>5.9102310791739193E-2</v>
      </c>
      <c r="J854" s="32">
        <f t="shared" si="187"/>
        <v>2.6736759643882013E-2</v>
      </c>
      <c r="K854" s="32">
        <f t="shared" si="188"/>
        <v>37.401690156900635</v>
      </c>
      <c r="L854" s="8">
        <v>1</v>
      </c>
      <c r="M854" s="9">
        <v>0</v>
      </c>
      <c r="N854" s="8">
        <v>1</v>
      </c>
      <c r="O854" s="9">
        <v>0</v>
      </c>
      <c r="P854" s="9">
        <v>0</v>
      </c>
      <c r="Q854" s="9">
        <v>0</v>
      </c>
      <c r="R854" s="9">
        <v>0</v>
      </c>
      <c r="S854" s="8">
        <v>1405</v>
      </c>
      <c r="T854" s="9">
        <v>10</v>
      </c>
      <c r="U854" s="9">
        <f t="shared" si="189"/>
        <v>1394</v>
      </c>
      <c r="V854" s="9">
        <f t="shared" si="190"/>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192"/>
        <v>4.5</v>
      </c>
      <c r="G855" s="7">
        <f t="shared" si="184"/>
        <v>2.8</v>
      </c>
      <c r="H855" s="15">
        <f t="shared" si="185"/>
        <v>4.4000000000000004</v>
      </c>
      <c r="I855" s="11">
        <f t="shared" si="186"/>
        <v>0.14575018235653436</v>
      </c>
      <c r="J855" s="32">
        <f t="shared" si="187"/>
        <v>3.2388929412563189E-2</v>
      </c>
      <c r="K855" s="32">
        <f t="shared" si="188"/>
        <v>30.874746962525865</v>
      </c>
      <c r="L855" s="8">
        <v>1</v>
      </c>
      <c r="M855" s="9">
        <v>0</v>
      </c>
      <c r="N855" s="8">
        <v>1</v>
      </c>
      <c r="O855" s="9">
        <v>0</v>
      </c>
      <c r="P855" s="9">
        <v>0</v>
      </c>
      <c r="Q855" s="9">
        <v>0</v>
      </c>
      <c r="R855" s="9">
        <v>0</v>
      </c>
      <c r="S855" s="8">
        <v>945</v>
      </c>
      <c r="T855" s="9">
        <v>11</v>
      </c>
      <c r="U855" s="9">
        <f t="shared" si="189"/>
        <v>933</v>
      </c>
      <c r="V855" s="9">
        <f t="shared" si="190"/>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192"/>
        <v>3.6666666666666665</v>
      </c>
      <c r="G856" s="7">
        <f t="shared" si="184"/>
        <v>2.4</v>
      </c>
      <c r="H856" s="15">
        <f t="shared" si="185"/>
        <v>4.2</v>
      </c>
      <c r="I856" s="11">
        <f t="shared" si="186"/>
        <v>0.11323970232334872</v>
      </c>
      <c r="J856" s="32">
        <f t="shared" si="187"/>
        <v>3.0883555179095103E-2</v>
      </c>
      <c r="K856" s="32">
        <f t="shared" si="188"/>
        <v>32.379691852215707</v>
      </c>
      <c r="L856" s="8">
        <v>1</v>
      </c>
      <c r="M856" s="9">
        <v>0</v>
      </c>
      <c r="N856" s="8">
        <v>1</v>
      </c>
      <c r="O856" s="9">
        <v>0</v>
      </c>
      <c r="P856" s="9">
        <v>0</v>
      </c>
      <c r="Q856" s="9">
        <v>0</v>
      </c>
      <c r="R856" s="9">
        <v>0</v>
      </c>
      <c r="S856" s="8">
        <v>1047</v>
      </c>
      <c r="T856" s="9">
        <v>11</v>
      </c>
      <c r="U856" s="9">
        <f t="shared" si="189"/>
        <v>1035</v>
      </c>
      <c r="V856" s="9">
        <f t="shared" si="190"/>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192"/>
        <v>2.3125</v>
      </c>
      <c r="G857" s="7">
        <f t="shared" si="184"/>
        <v>4.2</v>
      </c>
      <c r="H857" s="15">
        <f t="shared" si="185"/>
        <v>10.600000000000001</v>
      </c>
      <c r="I857" s="11">
        <f t="shared" si="186"/>
        <v>7.5451619050317345E-2</v>
      </c>
      <c r="J857" s="32">
        <f t="shared" si="187"/>
        <v>3.2627727156893979E-2</v>
      </c>
      <c r="K857" s="32">
        <f t="shared" si="188"/>
        <v>30.648779033592842</v>
      </c>
      <c r="L857" s="8">
        <v>1</v>
      </c>
      <c r="M857" s="9">
        <v>0</v>
      </c>
      <c r="N857" s="8">
        <v>1</v>
      </c>
      <c r="O857" s="9">
        <v>0</v>
      </c>
      <c r="P857" s="9">
        <v>0</v>
      </c>
      <c r="Q857" s="9">
        <v>0</v>
      </c>
      <c r="R857" s="9">
        <v>0</v>
      </c>
      <c r="S857" s="8">
        <v>945</v>
      </c>
      <c r="T857" s="9">
        <v>10</v>
      </c>
      <c r="U857" s="9">
        <f t="shared" si="189"/>
        <v>934</v>
      </c>
      <c r="V857" s="9">
        <f t="shared" si="190"/>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192"/>
        <v>1.8</v>
      </c>
      <c r="G858" s="7">
        <f t="shared" si="184"/>
        <v>3.2</v>
      </c>
      <c r="H858" s="15">
        <f t="shared" si="185"/>
        <v>11.2</v>
      </c>
      <c r="I858" s="11">
        <f t="shared" si="186"/>
        <v>5.8764565986251648E-2</v>
      </c>
      <c r="J858" s="32">
        <f t="shared" si="187"/>
        <v>3.2646981103473138E-2</v>
      </c>
      <c r="K858" s="32">
        <f t="shared" si="188"/>
        <v>30.630703550522632</v>
      </c>
      <c r="L858" s="8">
        <v>1</v>
      </c>
      <c r="M858" s="9">
        <v>0</v>
      </c>
      <c r="N858" s="8">
        <v>1</v>
      </c>
      <c r="O858" s="9">
        <v>0</v>
      </c>
      <c r="P858" s="9">
        <v>0</v>
      </c>
      <c r="Q858" s="9">
        <v>0</v>
      </c>
      <c r="R858" s="9">
        <v>0</v>
      </c>
      <c r="S858" s="8">
        <v>945</v>
      </c>
      <c r="T858" s="9">
        <v>9</v>
      </c>
      <c r="U858" s="9">
        <f t="shared" si="189"/>
        <v>935</v>
      </c>
      <c r="V858" s="9">
        <f t="shared" si="190"/>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192"/>
        <v>9.4545454545454533</v>
      </c>
      <c r="G859" s="7">
        <f t="shared" si="184"/>
        <v>9.3000000000000007</v>
      </c>
      <c r="H859" s="15">
        <f t="shared" si="185"/>
        <v>11.5</v>
      </c>
      <c r="I859" s="11">
        <f t="shared" si="186"/>
        <v>0.29410936723884318</v>
      </c>
      <c r="J859" s="32">
        <f t="shared" si="187"/>
        <v>3.110772153487765E-2</v>
      </c>
      <c r="K859" s="32">
        <f t="shared" si="188"/>
        <v>32.146359510091749</v>
      </c>
      <c r="L859" s="8">
        <v>0</v>
      </c>
      <c r="M859" s="9">
        <v>1</v>
      </c>
      <c r="N859" s="8">
        <v>0</v>
      </c>
      <c r="O859" s="9">
        <v>0</v>
      </c>
      <c r="P859" s="9">
        <v>0</v>
      </c>
      <c r="Q859" s="9">
        <v>1</v>
      </c>
      <c r="R859" s="9">
        <v>0</v>
      </c>
      <c r="S859" s="8">
        <v>948</v>
      </c>
      <c r="T859" s="9">
        <v>3</v>
      </c>
      <c r="U859" s="9">
        <f t="shared" si="189"/>
        <v>944</v>
      </c>
      <c r="V859" s="9">
        <f t="shared" si="190"/>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192"/>
        <v>5.2857142857142865</v>
      </c>
      <c r="G860" s="7">
        <f t="shared" si="184"/>
        <v>6</v>
      </c>
      <c r="H860" s="15">
        <f t="shared" si="185"/>
        <v>8.8000000000000007</v>
      </c>
      <c r="I860" s="11">
        <f t="shared" si="186"/>
        <v>0.16963199170970289</v>
      </c>
      <c r="J860" s="32">
        <f t="shared" si="187"/>
        <v>3.2092538972105948E-2</v>
      </c>
      <c r="K860" s="32">
        <f t="shared" si="188"/>
        <v>31.159890492590055</v>
      </c>
      <c r="L860" s="8">
        <v>0</v>
      </c>
      <c r="M860" s="9">
        <v>1</v>
      </c>
      <c r="N860" s="8">
        <v>0</v>
      </c>
      <c r="O860" s="9">
        <v>0</v>
      </c>
      <c r="P860" s="9">
        <v>0</v>
      </c>
      <c r="Q860" s="9">
        <v>1</v>
      </c>
      <c r="R860" s="9">
        <v>0</v>
      </c>
      <c r="S860" s="8">
        <v>948</v>
      </c>
      <c r="T860" s="9">
        <v>4</v>
      </c>
      <c r="U860" s="9">
        <f t="shared" si="189"/>
        <v>943</v>
      </c>
      <c r="V860" s="9">
        <f t="shared" si="190"/>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192"/>
        <v>7.3636363636363624</v>
      </c>
      <c r="G861" s="7">
        <f t="shared" si="184"/>
        <v>7</v>
      </c>
      <c r="H861" s="15">
        <f t="shared" si="185"/>
        <v>9.1999999999999993</v>
      </c>
      <c r="I861" s="11">
        <f t="shared" si="186"/>
        <v>0.23318261044731342</v>
      </c>
      <c r="J861" s="32">
        <f t="shared" si="187"/>
        <v>3.1666774258277137E-2</v>
      </c>
      <c r="K861" s="32">
        <f t="shared" si="188"/>
        <v>31.578840075212828</v>
      </c>
      <c r="L861" s="8">
        <v>0</v>
      </c>
      <c r="M861" s="9">
        <v>1</v>
      </c>
      <c r="N861" s="8">
        <v>0</v>
      </c>
      <c r="O861" s="9">
        <v>0</v>
      </c>
      <c r="P861" s="9">
        <v>0</v>
      </c>
      <c r="Q861" s="9">
        <v>1</v>
      </c>
      <c r="R861" s="9">
        <v>0</v>
      </c>
      <c r="S861" s="8">
        <v>948</v>
      </c>
      <c r="T861" s="9">
        <v>4</v>
      </c>
      <c r="U861" s="9">
        <f t="shared" si="189"/>
        <v>943</v>
      </c>
      <c r="V861" s="9">
        <f t="shared" si="190"/>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192"/>
        <v>4.5</v>
      </c>
      <c r="G862" s="7">
        <f t="shared" si="184"/>
        <v>5.6</v>
      </c>
      <c r="H862" s="15">
        <f t="shared" si="185"/>
        <v>8.8000000000000007</v>
      </c>
      <c r="I862" s="11">
        <f t="shared" si="186"/>
        <v>0.14506697461492843</v>
      </c>
      <c r="J862" s="32">
        <f t="shared" si="187"/>
        <v>3.2237105469984102E-2</v>
      </c>
      <c r="K862" s="32">
        <f t="shared" si="188"/>
        <v>31.020154738492195</v>
      </c>
      <c r="L862" s="8">
        <v>0</v>
      </c>
      <c r="M862" s="9">
        <v>1</v>
      </c>
      <c r="N862" s="8">
        <v>0</v>
      </c>
      <c r="O862" s="9">
        <v>0</v>
      </c>
      <c r="P862" s="9">
        <v>0</v>
      </c>
      <c r="Q862" s="9">
        <v>1</v>
      </c>
      <c r="R862" s="9">
        <v>0</v>
      </c>
      <c r="S862" s="8">
        <v>948</v>
      </c>
      <c r="T862" s="9">
        <v>5</v>
      </c>
      <c r="U862" s="9">
        <f t="shared" si="189"/>
        <v>942</v>
      </c>
      <c r="V862" s="9">
        <f t="shared" si="190"/>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192"/>
        <v>6.9999999999999991</v>
      </c>
      <c r="G863" s="7">
        <f t="shared" si="184"/>
        <v>9.6</v>
      </c>
      <c r="H863" s="15">
        <f t="shared" si="185"/>
        <v>12.799999999999999</v>
      </c>
      <c r="I863" s="11">
        <f t="shared" si="186"/>
        <v>0.22225022225033333</v>
      </c>
      <c r="J863" s="32">
        <f t="shared" si="187"/>
        <v>3.1750031750047626E-2</v>
      </c>
      <c r="K863" s="32">
        <f t="shared" si="188"/>
        <v>31.496031496047245</v>
      </c>
      <c r="L863" s="8">
        <v>0</v>
      </c>
      <c r="M863" s="9">
        <v>1</v>
      </c>
      <c r="N863" s="8">
        <v>0</v>
      </c>
      <c r="O863" s="9">
        <v>0</v>
      </c>
      <c r="P863" s="9">
        <v>0</v>
      </c>
      <c r="Q863" s="9">
        <v>1</v>
      </c>
      <c r="R863" s="9">
        <v>0</v>
      </c>
      <c r="S863" s="8">
        <v>948</v>
      </c>
      <c r="T863" s="9">
        <v>4</v>
      </c>
      <c r="U863" s="9">
        <f t="shared" si="189"/>
        <v>943</v>
      </c>
      <c r="V863" s="9">
        <f t="shared" si="190"/>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192"/>
        <v>4.0999999999999996</v>
      </c>
      <c r="G864" s="7">
        <f t="shared" si="184"/>
        <v>6.1999999999999993</v>
      </c>
      <c r="H864" s="15">
        <f t="shared" si="185"/>
        <v>10.199999999999999</v>
      </c>
      <c r="I864" s="11">
        <f t="shared" si="186"/>
        <v>0.13240902245181604</v>
      </c>
      <c r="J864" s="32">
        <f t="shared" si="187"/>
        <v>3.2294883524833187E-2</v>
      </c>
      <c r="K864" s="32">
        <f t="shared" si="188"/>
        <v>30.964657272445304</v>
      </c>
      <c r="L864" s="8">
        <v>0</v>
      </c>
      <c r="M864" s="9">
        <v>1</v>
      </c>
      <c r="N864" s="8">
        <v>0</v>
      </c>
      <c r="O864" s="9">
        <v>0</v>
      </c>
      <c r="P864" s="9">
        <v>0</v>
      </c>
      <c r="Q864" s="9">
        <v>1</v>
      </c>
      <c r="R864" s="9">
        <v>0</v>
      </c>
      <c r="S864" s="8">
        <v>948</v>
      </c>
      <c r="T864" s="9">
        <v>5</v>
      </c>
      <c r="U864" s="9">
        <f t="shared" si="189"/>
        <v>942</v>
      </c>
      <c r="V864" s="9">
        <f t="shared" si="190"/>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192"/>
        <v>6.666666666666667</v>
      </c>
      <c r="G865" s="7">
        <f t="shared" si="184"/>
        <v>8.5</v>
      </c>
      <c r="H865" s="15">
        <f t="shared" si="185"/>
        <v>11.5</v>
      </c>
      <c r="I865" s="11">
        <f t="shared" si="186"/>
        <v>0.21226208472298677</v>
      </c>
      <c r="J865" s="32">
        <f t="shared" si="187"/>
        <v>3.1839312708448017E-2</v>
      </c>
      <c r="K865" s="32">
        <f t="shared" si="188"/>
        <v>31.407713136177939</v>
      </c>
      <c r="L865" s="8">
        <v>0</v>
      </c>
      <c r="M865" s="9">
        <v>1</v>
      </c>
      <c r="N865" s="8">
        <v>0</v>
      </c>
      <c r="O865" s="9">
        <v>0</v>
      </c>
      <c r="P865" s="9">
        <v>0</v>
      </c>
      <c r="Q865" s="9">
        <v>1</v>
      </c>
      <c r="R865" s="9">
        <v>0</v>
      </c>
      <c r="S865" s="8">
        <v>948</v>
      </c>
      <c r="T865" s="9">
        <v>5</v>
      </c>
      <c r="U865" s="9">
        <f t="shared" si="189"/>
        <v>942</v>
      </c>
      <c r="V865" s="9">
        <f t="shared" si="190"/>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192"/>
        <v>4</v>
      </c>
      <c r="G866" s="7">
        <f t="shared" si="184"/>
        <v>6</v>
      </c>
      <c r="H866" s="15">
        <f t="shared" si="185"/>
        <v>10</v>
      </c>
      <c r="I866" s="11">
        <f t="shared" si="186"/>
        <v>0.1293016367670472</v>
      </c>
      <c r="J866" s="32">
        <f t="shared" si="187"/>
        <v>3.2325409191761793E-2</v>
      </c>
      <c r="K866" s="32">
        <f t="shared" si="188"/>
        <v>30.935416596516042</v>
      </c>
      <c r="L866" s="8">
        <v>0</v>
      </c>
      <c r="M866" s="9">
        <v>1</v>
      </c>
      <c r="N866" s="8">
        <v>0</v>
      </c>
      <c r="O866" s="9">
        <v>0</v>
      </c>
      <c r="P866" s="9">
        <v>0</v>
      </c>
      <c r="Q866" s="9">
        <v>1</v>
      </c>
      <c r="R866" s="9">
        <v>0</v>
      </c>
      <c r="S866" s="8">
        <v>948</v>
      </c>
      <c r="T866" s="9">
        <v>6</v>
      </c>
      <c r="U866" s="9">
        <f t="shared" si="189"/>
        <v>941</v>
      </c>
      <c r="V866" s="9">
        <f t="shared" si="190"/>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192"/>
        <v>9.6999999999999993</v>
      </c>
      <c r="G867" s="7">
        <f t="shared" si="184"/>
        <v>8.6999999999999993</v>
      </c>
      <c r="H867" s="15">
        <f t="shared" si="185"/>
        <v>10.7</v>
      </c>
      <c r="I867" s="11">
        <f t="shared" si="186"/>
        <v>0.30120592524269102</v>
      </c>
      <c r="J867" s="32">
        <f t="shared" si="187"/>
        <v>3.1052157241514538E-2</v>
      </c>
      <c r="K867" s="32">
        <f t="shared" si="188"/>
        <v>32.203881753602317</v>
      </c>
      <c r="L867" s="8">
        <v>0</v>
      </c>
      <c r="M867" s="9">
        <v>1</v>
      </c>
      <c r="N867" s="8">
        <v>0</v>
      </c>
      <c r="O867" s="9">
        <v>0</v>
      </c>
      <c r="P867" s="9">
        <v>0</v>
      </c>
      <c r="Q867" s="9">
        <v>1</v>
      </c>
      <c r="R867" s="9">
        <v>0</v>
      </c>
      <c r="S867" s="8">
        <v>948</v>
      </c>
      <c r="T867" s="9">
        <v>4</v>
      </c>
      <c r="U867" s="9">
        <f t="shared" si="189"/>
        <v>943</v>
      </c>
      <c r="V867" s="9">
        <f t="shared" si="190"/>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192"/>
        <v>5.3571428571428577</v>
      </c>
      <c r="G868" s="7">
        <f t="shared" si="184"/>
        <v>6.1</v>
      </c>
      <c r="H868" s="15">
        <f t="shared" si="185"/>
        <v>8.9</v>
      </c>
      <c r="I868" s="11">
        <f t="shared" si="186"/>
        <v>0.17194555021002075</v>
      </c>
      <c r="J868" s="32">
        <f t="shared" si="187"/>
        <v>3.2096502705870535E-2</v>
      </c>
      <c r="K868" s="32">
        <f t="shared" si="188"/>
        <v>31.156042425055155</v>
      </c>
      <c r="L868" s="8">
        <v>0</v>
      </c>
      <c r="M868" s="9">
        <v>1</v>
      </c>
      <c r="N868" s="8">
        <v>0</v>
      </c>
      <c r="O868" s="9">
        <v>0</v>
      </c>
      <c r="P868" s="9">
        <v>0</v>
      </c>
      <c r="Q868" s="9">
        <v>1</v>
      </c>
      <c r="R868" s="9">
        <v>0</v>
      </c>
      <c r="S868" s="8">
        <v>948</v>
      </c>
      <c r="T868" s="9">
        <v>5</v>
      </c>
      <c r="U868" s="9">
        <f t="shared" si="189"/>
        <v>942</v>
      </c>
      <c r="V868" s="9">
        <f t="shared" si="190"/>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192"/>
        <v>8.1818181818181817</v>
      </c>
      <c r="G869" s="7">
        <f t="shared" si="184"/>
        <v>7.9</v>
      </c>
      <c r="H869" s="15">
        <f t="shared" si="185"/>
        <v>10.1</v>
      </c>
      <c r="I869" s="11">
        <f t="shared" si="186"/>
        <v>0.25758270030408748</v>
      </c>
      <c r="J869" s="32">
        <f t="shared" si="187"/>
        <v>3.1482330037166245E-2</v>
      </c>
      <c r="K869" s="32">
        <f t="shared" si="188"/>
        <v>31.763849715680415</v>
      </c>
      <c r="L869" s="8">
        <v>0</v>
      </c>
      <c r="M869" s="9">
        <v>1</v>
      </c>
      <c r="N869" s="8">
        <v>0</v>
      </c>
      <c r="O869" s="9">
        <v>0</v>
      </c>
      <c r="P869" s="9">
        <v>0</v>
      </c>
      <c r="Q869" s="9">
        <v>1</v>
      </c>
      <c r="R869" s="9">
        <v>0</v>
      </c>
      <c r="S869" s="8">
        <v>948</v>
      </c>
      <c r="T869" s="9">
        <v>5</v>
      </c>
      <c r="U869" s="9">
        <f t="shared" si="189"/>
        <v>942</v>
      </c>
      <c r="V869" s="9">
        <f t="shared" si="190"/>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192"/>
        <v>4.5</v>
      </c>
      <c r="G870" s="7">
        <f t="shared" si="184"/>
        <v>5.6</v>
      </c>
      <c r="H870" s="15">
        <f t="shared" si="185"/>
        <v>8.8000000000000007</v>
      </c>
      <c r="I870" s="11">
        <f t="shared" si="186"/>
        <v>0.14514241246434065</v>
      </c>
      <c r="J870" s="32">
        <f t="shared" si="187"/>
        <v>3.2253869436520144E-2</v>
      </c>
      <c r="K870" s="32">
        <f t="shared" si="188"/>
        <v>31.004031995854994</v>
      </c>
      <c r="L870" s="8">
        <v>0</v>
      </c>
      <c r="M870" s="9">
        <v>1</v>
      </c>
      <c r="N870" s="8">
        <v>0</v>
      </c>
      <c r="O870" s="9">
        <v>0</v>
      </c>
      <c r="P870" s="9">
        <v>0</v>
      </c>
      <c r="Q870" s="9">
        <v>1</v>
      </c>
      <c r="R870" s="9">
        <v>0</v>
      </c>
      <c r="S870" s="8">
        <v>948</v>
      </c>
      <c r="T870" s="9">
        <v>6</v>
      </c>
      <c r="U870" s="9">
        <f t="shared" si="189"/>
        <v>941</v>
      </c>
      <c r="V870" s="9">
        <f t="shared" si="190"/>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192"/>
        <v>90.25</v>
      </c>
      <c r="G871" s="7">
        <f t="shared" si="184"/>
        <v>7.14</v>
      </c>
      <c r="H871" s="15">
        <f t="shared" si="185"/>
        <v>7.3</v>
      </c>
      <c r="I871" s="11">
        <f t="shared" si="186"/>
        <v>0.25320966566246955</v>
      </c>
      <c r="J871" s="32">
        <f t="shared" si="187"/>
        <v>2.8056472649581115E-3</v>
      </c>
      <c r="K871" s="32">
        <f t="shared" si="188"/>
        <v>356.42399259870257</v>
      </c>
      <c r="L871" s="8">
        <v>0</v>
      </c>
      <c r="M871" s="9">
        <v>1</v>
      </c>
      <c r="N871" s="8">
        <v>0</v>
      </c>
      <c r="O871" s="9">
        <v>0</v>
      </c>
      <c r="P871" s="9">
        <v>1</v>
      </c>
      <c r="Q871" s="9">
        <v>0</v>
      </c>
      <c r="R871" s="9">
        <v>0</v>
      </c>
      <c r="S871" s="8">
        <v>118899</v>
      </c>
      <c r="T871" s="9">
        <v>5</v>
      </c>
      <c r="U871" s="9">
        <f t="shared" si="189"/>
        <v>118893</v>
      </c>
      <c r="V871" s="9">
        <f t="shared" si="190"/>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192"/>
        <v>123.83333333333333</v>
      </c>
      <c r="G872" s="7">
        <f t="shared" si="184"/>
        <v>7.37</v>
      </c>
      <c r="H872" s="15">
        <f t="shared" si="185"/>
        <v>7.4899999999999993</v>
      </c>
      <c r="I872" s="11">
        <f t="shared" si="186"/>
        <v>0.28926572343898205</v>
      </c>
      <c r="J872" s="32">
        <f t="shared" si="187"/>
        <v>2.3359277801263691E-3</v>
      </c>
      <c r="K872" s="32">
        <f t="shared" si="188"/>
        <v>428.09542679692862</v>
      </c>
      <c r="L872" s="8">
        <v>0</v>
      </c>
      <c r="M872" s="9">
        <v>1</v>
      </c>
      <c r="N872" s="8">
        <v>0</v>
      </c>
      <c r="O872" s="9">
        <v>0</v>
      </c>
      <c r="P872" s="9">
        <v>1</v>
      </c>
      <c r="Q872" s="9">
        <v>0</v>
      </c>
      <c r="R872" s="9">
        <v>0</v>
      </c>
      <c r="S872" s="8">
        <v>167937</v>
      </c>
      <c r="T872" s="9">
        <v>5</v>
      </c>
      <c r="U872" s="9">
        <f t="shared" si="189"/>
        <v>167931</v>
      </c>
      <c r="V872" s="9">
        <f t="shared" si="190"/>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192"/>
        <v>39.949999999999996</v>
      </c>
      <c r="G873" s="7">
        <f t="shared" si="184"/>
        <v>7.79</v>
      </c>
      <c r="H873" s="15">
        <f t="shared" si="185"/>
        <v>8.19</v>
      </c>
      <c r="I873" s="11">
        <f t="shared" si="186"/>
        <v>0.17914437518349499</v>
      </c>
      <c r="J873" s="32">
        <f t="shared" si="187"/>
        <v>4.4842146478972474E-3</v>
      </c>
      <c r="K873" s="32">
        <f t="shared" si="188"/>
        <v>223.00448986511458</v>
      </c>
      <c r="L873" s="8">
        <v>0</v>
      </c>
      <c r="M873" s="9">
        <v>1</v>
      </c>
      <c r="N873" s="8">
        <v>0</v>
      </c>
      <c r="O873" s="9">
        <v>0</v>
      </c>
      <c r="P873" s="9">
        <v>1</v>
      </c>
      <c r="Q873" s="9">
        <v>0</v>
      </c>
      <c r="R873" s="9">
        <v>0</v>
      </c>
      <c r="S873" s="8">
        <v>48141</v>
      </c>
      <c r="T873" s="9">
        <v>5</v>
      </c>
      <c r="U873" s="9">
        <f t="shared" si="189"/>
        <v>48135</v>
      </c>
      <c r="V873" s="9">
        <f t="shared" si="190"/>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192"/>
        <v>22.736842105263158</v>
      </c>
      <c r="G874" s="7">
        <f t="shared" si="184"/>
        <v>4.13</v>
      </c>
      <c r="H874" s="15">
        <f t="shared" si="185"/>
        <v>4.5100000000000007</v>
      </c>
      <c r="I874" s="11">
        <f t="shared" si="186"/>
        <v>8.5168681316683814E-2</v>
      </c>
      <c r="J874" s="32">
        <f t="shared" si="187"/>
        <v>3.7458447801319269E-3</v>
      </c>
      <c r="K874" s="32">
        <f t="shared" si="188"/>
        <v>266.96247674330499</v>
      </c>
      <c r="L874" s="8">
        <v>0</v>
      </c>
      <c r="M874" s="9">
        <v>1</v>
      </c>
      <c r="N874" s="8">
        <v>0</v>
      </c>
      <c r="O874" s="9">
        <v>0</v>
      </c>
      <c r="P874" s="9">
        <v>1</v>
      </c>
      <c r="Q874" s="9">
        <v>0</v>
      </c>
      <c r="R874" s="9">
        <v>0</v>
      </c>
      <c r="S874" s="8">
        <v>70758</v>
      </c>
      <c r="T874" s="9">
        <v>5</v>
      </c>
      <c r="U874" s="9">
        <f t="shared" si="189"/>
        <v>70752</v>
      </c>
      <c r="V874" s="9">
        <f t="shared" si="190"/>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192"/>
        <v>45.428571428571423</v>
      </c>
      <c r="G875" s="7">
        <f t="shared" si="184"/>
        <v>6.2200000000000006</v>
      </c>
      <c r="H875" s="15">
        <f t="shared" si="185"/>
        <v>6.5</v>
      </c>
      <c r="I875" s="11">
        <f t="shared" si="186"/>
        <v>0.21046241267144386</v>
      </c>
      <c r="J875" s="32">
        <f t="shared" si="187"/>
        <v>4.632820404717318E-3</v>
      </c>
      <c r="K875" s="32">
        <f t="shared" si="188"/>
        <v>215.85123372832695</v>
      </c>
      <c r="L875" s="8">
        <v>0</v>
      </c>
      <c r="M875" s="9">
        <v>1</v>
      </c>
      <c r="N875" s="8">
        <v>0</v>
      </c>
      <c r="O875" s="9">
        <v>0</v>
      </c>
      <c r="P875" s="9">
        <v>1</v>
      </c>
      <c r="Q875" s="9">
        <v>0</v>
      </c>
      <c r="R875" s="9">
        <v>0</v>
      </c>
      <c r="S875" s="8">
        <v>44534</v>
      </c>
      <c r="T875" s="9">
        <v>5</v>
      </c>
      <c r="U875" s="9">
        <f t="shared" si="189"/>
        <v>44528</v>
      </c>
      <c r="V875" s="9">
        <f t="shared" si="190"/>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192"/>
        <v>34.250000000000007</v>
      </c>
      <c r="G876" s="7">
        <f t="shared" si="184"/>
        <v>3.99</v>
      </c>
      <c r="H876" s="15">
        <f t="shared" si="185"/>
        <v>4.2300000000000004</v>
      </c>
      <c r="I876" s="11">
        <f t="shared" si="186"/>
        <v>0.12462205370365272</v>
      </c>
      <c r="J876" s="32">
        <f t="shared" si="187"/>
        <v>3.638600108135845E-3</v>
      </c>
      <c r="K876" s="32">
        <f t="shared" si="188"/>
        <v>274.83097078022337</v>
      </c>
      <c r="L876" s="8">
        <v>0</v>
      </c>
      <c r="M876" s="9">
        <v>1</v>
      </c>
      <c r="N876" s="8">
        <v>0</v>
      </c>
      <c r="O876" s="9">
        <v>0</v>
      </c>
      <c r="P876" s="9">
        <v>1</v>
      </c>
      <c r="Q876" s="9">
        <v>0</v>
      </c>
      <c r="R876" s="9">
        <v>0</v>
      </c>
      <c r="S876" s="8">
        <v>74365</v>
      </c>
      <c r="T876" s="9">
        <v>5</v>
      </c>
      <c r="U876" s="9">
        <f t="shared" si="189"/>
        <v>74359</v>
      </c>
      <c r="V876" s="9">
        <f t="shared" si="190"/>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193">D877/E877</f>
        <v>48.058823529411761</v>
      </c>
      <c r="G877" s="7">
        <f t="shared" si="184"/>
        <v>8</v>
      </c>
      <c r="H877" s="15">
        <f t="shared" si="185"/>
        <v>8.34</v>
      </c>
      <c r="I877" s="11">
        <f t="shared" si="186"/>
        <v>0.19129694933617142</v>
      </c>
      <c r="J877" s="32">
        <f t="shared" si="187"/>
        <v>3.9804750779864314E-3</v>
      </c>
      <c r="K877" s="32">
        <f t="shared" si="188"/>
        <v>251.22629344682679</v>
      </c>
      <c r="L877" s="8">
        <v>0</v>
      </c>
      <c r="M877" s="9">
        <v>1</v>
      </c>
      <c r="N877" s="8">
        <v>0</v>
      </c>
      <c r="O877" s="9">
        <v>0</v>
      </c>
      <c r="P877" s="9">
        <v>1</v>
      </c>
      <c r="Q877" s="9">
        <v>0</v>
      </c>
      <c r="R877" s="9">
        <v>0</v>
      </c>
      <c r="S877" s="8">
        <v>60811</v>
      </c>
      <c r="T877" s="9">
        <v>5</v>
      </c>
      <c r="U877" s="9">
        <f t="shared" si="189"/>
        <v>60805</v>
      </c>
      <c r="V877" s="9">
        <f t="shared" si="190"/>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193"/>
        <v>28.928571428571423</v>
      </c>
      <c r="G878" s="7">
        <f t="shared" si="184"/>
        <v>3.9099999999999997</v>
      </c>
      <c r="H878" s="15">
        <f t="shared" si="185"/>
        <v>4.1899999999999995</v>
      </c>
      <c r="I878" s="11">
        <f t="shared" si="186"/>
        <v>8.8044424868352289E-2</v>
      </c>
      <c r="J878" s="32">
        <f t="shared" si="187"/>
        <v>3.0435109831035367E-3</v>
      </c>
      <c r="K878" s="32">
        <f t="shared" si="188"/>
        <v>328.56789594374243</v>
      </c>
      <c r="L878" s="8">
        <v>0</v>
      </c>
      <c r="M878" s="9">
        <v>1</v>
      </c>
      <c r="N878" s="8">
        <v>0</v>
      </c>
      <c r="O878" s="9">
        <v>0</v>
      </c>
      <c r="P878" s="9">
        <v>1</v>
      </c>
      <c r="Q878" s="9">
        <v>0</v>
      </c>
      <c r="R878" s="9">
        <v>0</v>
      </c>
      <c r="S878" s="8">
        <v>107126</v>
      </c>
      <c r="T878" s="9">
        <v>5</v>
      </c>
      <c r="U878" s="9">
        <f t="shared" si="189"/>
        <v>107120</v>
      </c>
      <c r="V878" s="9">
        <f t="shared" si="190"/>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193"/>
        <v>61.272727272727273</v>
      </c>
      <c r="G879" s="7">
        <f t="shared" si="184"/>
        <v>6.63</v>
      </c>
      <c r="H879" s="15">
        <f t="shared" si="185"/>
        <v>6.8500000000000005</v>
      </c>
      <c r="I879" s="11">
        <f t="shared" si="186"/>
        <v>0.26258316884075517</v>
      </c>
      <c r="J879" s="32">
        <f t="shared" si="187"/>
        <v>4.2854819840479333E-3</v>
      </c>
      <c r="K879" s="32">
        <f t="shared" si="188"/>
        <v>233.34598155408204</v>
      </c>
      <c r="L879" s="8">
        <v>0</v>
      </c>
      <c r="M879" s="9">
        <v>1</v>
      </c>
      <c r="N879" s="8">
        <v>0</v>
      </c>
      <c r="O879" s="9">
        <v>0</v>
      </c>
      <c r="P879" s="9">
        <v>1</v>
      </c>
      <c r="Q879" s="9">
        <v>0</v>
      </c>
      <c r="R879" s="9">
        <v>0</v>
      </c>
      <c r="S879" s="8">
        <v>50702</v>
      </c>
      <c r="T879" s="9">
        <v>5</v>
      </c>
      <c r="U879" s="9">
        <f t="shared" si="189"/>
        <v>50696</v>
      </c>
      <c r="V879" s="9">
        <f t="shared" si="190"/>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193"/>
        <v>51.249999999999993</v>
      </c>
      <c r="G880" s="7">
        <f t="shared" si="184"/>
        <v>4.0199999999999996</v>
      </c>
      <c r="H880" s="15">
        <f t="shared" si="185"/>
        <v>4.18</v>
      </c>
      <c r="I880" s="11">
        <f t="shared" si="186"/>
        <v>0.14803512423470547</v>
      </c>
      <c r="J880" s="32">
        <f t="shared" si="187"/>
        <v>2.8884902289698635E-3</v>
      </c>
      <c r="K880" s="32">
        <f t="shared" si="188"/>
        <v>346.20162116893675</v>
      </c>
      <c r="L880" s="8">
        <v>0</v>
      </c>
      <c r="M880" s="9">
        <v>1</v>
      </c>
      <c r="N880" s="8">
        <v>0</v>
      </c>
      <c r="O880" s="9">
        <v>0</v>
      </c>
      <c r="P880" s="9">
        <v>1</v>
      </c>
      <c r="Q880" s="9">
        <v>0</v>
      </c>
      <c r="R880" s="9">
        <v>0</v>
      </c>
      <c r="S880" s="8">
        <v>117235</v>
      </c>
      <c r="T880" s="9">
        <v>5</v>
      </c>
      <c r="U880" s="9">
        <f t="shared" si="189"/>
        <v>117229</v>
      </c>
      <c r="V880" s="9">
        <f t="shared" si="190"/>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193"/>
        <v>47.68181818181818</v>
      </c>
      <c r="G881" s="7">
        <f t="shared" si="184"/>
        <v>10.27</v>
      </c>
      <c r="H881" s="15">
        <f t="shared" si="185"/>
        <v>10.71</v>
      </c>
      <c r="I881" s="11">
        <f t="shared" si="186"/>
        <v>0.20000763401791363</v>
      </c>
      <c r="J881" s="32">
        <f t="shared" si="187"/>
        <v>4.194631028021068E-3</v>
      </c>
      <c r="K881" s="32">
        <f t="shared" si="188"/>
        <v>238.39999116007525</v>
      </c>
      <c r="L881" s="8">
        <v>0</v>
      </c>
      <c r="M881" s="9">
        <v>1</v>
      </c>
      <c r="N881" s="8">
        <v>0</v>
      </c>
      <c r="O881" s="9">
        <v>0</v>
      </c>
      <c r="P881" s="9">
        <v>1</v>
      </c>
      <c r="Q881" s="9">
        <v>0</v>
      </c>
      <c r="R881" s="9">
        <v>0</v>
      </c>
      <c r="S881" s="8">
        <v>54567</v>
      </c>
      <c r="T881" s="9">
        <v>5</v>
      </c>
      <c r="U881" s="9">
        <f t="shared" si="189"/>
        <v>54561</v>
      </c>
      <c r="V881" s="9">
        <f t="shared" si="190"/>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193"/>
        <v>20.399999999999999</v>
      </c>
      <c r="G882" s="7">
        <f t="shared" si="184"/>
        <v>8.73</v>
      </c>
      <c r="H882" s="15">
        <f t="shared" si="185"/>
        <v>9.629999999999999</v>
      </c>
      <c r="I882" s="11">
        <f t="shared" si="186"/>
        <v>6.9862538467178478E-2</v>
      </c>
      <c r="J882" s="32">
        <f t="shared" si="187"/>
        <v>3.4246342385871801E-3</v>
      </c>
      <c r="K882" s="32">
        <f t="shared" si="188"/>
        <v>292.00198629461408</v>
      </c>
      <c r="L882" s="8">
        <v>0</v>
      </c>
      <c r="M882" s="9">
        <v>1</v>
      </c>
      <c r="N882" s="8">
        <v>0</v>
      </c>
      <c r="O882" s="9">
        <v>0</v>
      </c>
      <c r="P882" s="9">
        <v>1</v>
      </c>
      <c r="Q882" s="9">
        <v>0</v>
      </c>
      <c r="R882" s="9">
        <v>0</v>
      </c>
      <c r="S882" s="8">
        <v>84855</v>
      </c>
      <c r="T882" s="9">
        <v>5</v>
      </c>
      <c r="U882" s="9">
        <f t="shared" si="189"/>
        <v>84849</v>
      </c>
      <c r="V882" s="9">
        <f t="shared" si="190"/>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193"/>
        <v>16.353846153846156</v>
      </c>
      <c r="G883" s="7">
        <f t="shared" si="184"/>
        <v>9.98</v>
      </c>
      <c r="H883" s="15">
        <f t="shared" si="185"/>
        <v>11.280000000000001</v>
      </c>
      <c r="I883" s="11">
        <f t="shared" si="186"/>
        <v>5.536192568228316E-2</v>
      </c>
      <c r="J883" s="32">
        <f t="shared" si="187"/>
        <v>3.3852541574302965E-3</v>
      </c>
      <c r="K883" s="32">
        <f t="shared" si="188"/>
        <v>295.39879533272244</v>
      </c>
      <c r="L883" s="8">
        <v>0</v>
      </c>
      <c r="M883" s="9">
        <v>1</v>
      </c>
      <c r="N883" s="8">
        <v>0</v>
      </c>
      <c r="O883" s="9">
        <v>0</v>
      </c>
      <c r="P883" s="9">
        <v>1</v>
      </c>
      <c r="Q883" s="9">
        <v>0</v>
      </c>
      <c r="R883" s="9">
        <v>0</v>
      </c>
      <c r="S883" s="8">
        <v>86999</v>
      </c>
      <c r="T883" s="9">
        <v>5</v>
      </c>
      <c r="U883" s="9">
        <f t="shared" si="189"/>
        <v>86993</v>
      </c>
      <c r="V883" s="9">
        <f t="shared" si="190"/>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193"/>
        <v>16.450980392156865</v>
      </c>
      <c r="G884" s="7">
        <f t="shared" si="184"/>
        <v>7.8800000000000008</v>
      </c>
      <c r="H884" s="15">
        <f t="shared" si="185"/>
        <v>8.9</v>
      </c>
      <c r="I884" s="11">
        <f t="shared" si="186"/>
        <v>5.5173068869910705E-2</v>
      </c>
      <c r="J884" s="32">
        <f t="shared" si="187"/>
        <v>3.3537860695654893E-3</v>
      </c>
      <c r="K884" s="32">
        <f t="shared" si="188"/>
        <v>298.17047935009111</v>
      </c>
      <c r="L884" s="8">
        <v>0</v>
      </c>
      <c r="M884" s="9">
        <v>1</v>
      </c>
      <c r="N884" s="8">
        <v>0</v>
      </c>
      <c r="O884" s="9">
        <v>0</v>
      </c>
      <c r="P884" s="9">
        <v>1</v>
      </c>
      <c r="Q884" s="9">
        <v>0</v>
      </c>
      <c r="R884" s="9">
        <v>0</v>
      </c>
      <c r="S884" s="8">
        <v>88641</v>
      </c>
      <c r="T884" s="9">
        <v>5</v>
      </c>
      <c r="U884" s="9">
        <f t="shared" si="189"/>
        <v>88635</v>
      </c>
      <c r="V884" s="9">
        <f t="shared" si="190"/>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193"/>
        <v>51.749999999999993</v>
      </c>
      <c r="G885" s="7">
        <f t="shared" si="184"/>
        <v>10.15</v>
      </c>
      <c r="H885" s="15">
        <f t="shared" si="185"/>
        <v>10.549999999999999</v>
      </c>
      <c r="I885" s="11">
        <f t="shared" si="186"/>
        <v>0.18457784471900096</v>
      </c>
      <c r="J885" s="32">
        <f t="shared" si="187"/>
        <v>3.5667216370821445E-3</v>
      </c>
      <c r="K885" s="32">
        <f t="shared" si="188"/>
        <v>280.36951064621843</v>
      </c>
      <c r="L885" s="8">
        <v>0</v>
      </c>
      <c r="M885" s="9">
        <v>1</v>
      </c>
      <c r="N885" s="8">
        <v>0</v>
      </c>
      <c r="O885" s="9">
        <v>0</v>
      </c>
      <c r="P885" s="9">
        <v>1</v>
      </c>
      <c r="Q885" s="9">
        <v>0</v>
      </c>
      <c r="R885" s="9">
        <v>0</v>
      </c>
      <c r="S885" s="8">
        <v>75935</v>
      </c>
      <c r="T885" s="9">
        <v>5</v>
      </c>
      <c r="U885" s="9">
        <f t="shared" si="189"/>
        <v>75929</v>
      </c>
      <c r="V885" s="9">
        <f t="shared" si="190"/>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193"/>
        <v>29.714285714285715</v>
      </c>
      <c r="G886" s="7">
        <f t="shared" si="184"/>
        <v>6.03</v>
      </c>
      <c r="H886" s="15">
        <f t="shared" si="185"/>
        <v>6.45</v>
      </c>
      <c r="I886" s="11">
        <f t="shared" si="186"/>
        <v>0.2789989064094901</v>
      </c>
      <c r="J886" s="32">
        <f t="shared" si="187"/>
        <v>9.3893862733963017E-3</v>
      </c>
      <c r="K886" s="32">
        <f t="shared" si="188"/>
        <v>106.50323363875016</v>
      </c>
      <c r="L886" s="8">
        <v>1</v>
      </c>
      <c r="M886" s="9">
        <v>0</v>
      </c>
      <c r="N886" s="8">
        <v>0</v>
      </c>
      <c r="O886" s="9">
        <v>1</v>
      </c>
      <c r="P886" s="9">
        <v>0</v>
      </c>
      <c r="Q886" s="9">
        <v>0</v>
      </c>
      <c r="R886" s="9">
        <v>0</v>
      </c>
      <c r="S886" s="8">
        <v>10466</v>
      </c>
      <c r="T886" s="9">
        <v>5</v>
      </c>
      <c r="U886" s="9">
        <f t="shared" si="189"/>
        <v>10460</v>
      </c>
      <c r="V886" s="9">
        <f t="shared" si="190"/>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94">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193"/>
        <v>19.321428571428569</v>
      </c>
      <c r="G887" s="7">
        <f t="shared" si="184"/>
        <v>5.13</v>
      </c>
      <c r="H887" s="15">
        <f t="shared" si="185"/>
        <v>5.69</v>
      </c>
      <c r="I887" s="11">
        <f t="shared" si="186"/>
        <v>0.25181436494337711</v>
      </c>
      <c r="J887" s="32">
        <f t="shared" si="187"/>
        <v>1.3032906133853158E-2</v>
      </c>
      <c r="K887" s="32">
        <f t="shared" si="188"/>
        <v>76.728857687579435</v>
      </c>
      <c r="L887" s="8">
        <v>1</v>
      </c>
      <c r="M887" s="9">
        <v>0</v>
      </c>
      <c r="N887" s="8">
        <v>0</v>
      </c>
      <c r="O887" s="9">
        <v>1</v>
      </c>
      <c r="P887" s="9">
        <v>0</v>
      </c>
      <c r="Q887" s="9">
        <v>0</v>
      </c>
      <c r="R887" s="9">
        <v>0</v>
      </c>
      <c r="S887" s="8">
        <v>5520</v>
      </c>
      <c r="T887" s="9">
        <v>5</v>
      </c>
      <c r="U887" s="9">
        <f t="shared" si="189"/>
        <v>5514</v>
      </c>
      <c r="V887" s="9">
        <f t="shared" si="190"/>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94"/>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193"/>
        <v>21.939393939393938</v>
      </c>
      <c r="G888" s="7">
        <f t="shared" si="184"/>
        <v>6.91</v>
      </c>
      <c r="H888" s="15">
        <f t="shared" si="185"/>
        <v>7.57</v>
      </c>
      <c r="I888" s="11">
        <f t="shared" si="186"/>
        <v>0.29796923347960869</v>
      </c>
      <c r="J888" s="32">
        <f t="shared" si="187"/>
        <v>1.3581470586777744E-2</v>
      </c>
      <c r="K888" s="32">
        <f t="shared" si="188"/>
        <v>73.62972909381044</v>
      </c>
      <c r="L888" s="8">
        <v>1</v>
      </c>
      <c r="M888" s="9">
        <v>0</v>
      </c>
      <c r="N888" s="8">
        <v>0</v>
      </c>
      <c r="O888" s="9">
        <v>1</v>
      </c>
      <c r="P888" s="9">
        <v>0</v>
      </c>
      <c r="Q888" s="9">
        <v>0</v>
      </c>
      <c r="R888" s="9">
        <v>0</v>
      </c>
      <c r="S888" s="8">
        <v>4946</v>
      </c>
      <c r="T888" s="9">
        <v>5</v>
      </c>
      <c r="U888" s="9">
        <f t="shared" si="189"/>
        <v>4940</v>
      </c>
      <c r="V888" s="9">
        <f t="shared" si="190"/>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94"/>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193"/>
        <v>33.296296296296298</v>
      </c>
      <c r="G889" s="7">
        <f t="shared" si="184"/>
        <v>8.7200000000000006</v>
      </c>
      <c r="H889" s="15">
        <f t="shared" si="185"/>
        <v>9.26</v>
      </c>
      <c r="I889" s="11">
        <f t="shared" si="186"/>
        <v>0.32348396438344396</v>
      </c>
      <c r="J889" s="32">
        <f t="shared" si="187"/>
        <v>9.7153137245305759E-3</v>
      </c>
      <c r="K889" s="32">
        <f t="shared" si="188"/>
        <v>102.93028391610873</v>
      </c>
      <c r="L889" s="8">
        <v>1</v>
      </c>
      <c r="M889" s="9">
        <v>0</v>
      </c>
      <c r="N889" s="8">
        <v>0</v>
      </c>
      <c r="O889" s="9">
        <v>1</v>
      </c>
      <c r="P889" s="9">
        <v>0</v>
      </c>
      <c r="Q889" s="9">
        <v>0</v>
      </c>
      <c r="R889" s="9">
        <v>0</v>
      </c>
      <c r="S889" s="8">
        <v>9492</v>
      </c>
      <c r="T889" s="9">
        <v>5</v>
      </c>
      <c r="U889" s="9">
        <f t="shared" si="189"/>
        <v>9486</v>
      </c>
      <c r="V889" s="9">
        <f t="shared" si="190"/>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94"/>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193"/>
        <v>23.52941176470588</v>
      </c>
      <c r="G890" s="7">
        <f t="shared" si="184"/>
        <v>7.66</v>
      </c>
      <c r="H890" s="15">
        <f t="shared" si="185"/>
        <v>8.34</v>
      </c>
      <c r="I890" s="11">
        <f t="shared" si="186"/>
        <v>0.30872663043685711</v>
      </c>
      <c r="J890" s="32">
        <f t="shared" si="187"/>
        <v>1.3120881793566429E-2</v>
      </c>
      <c r="K890" s="32">
        <f t="shared" si="188"/>
        <v>76.21438983547057</v>
      </c>
      <c r="L890" s="8">
        <v>1</v>
      </c>
      <c r="M890" s="9">
        <v>0</v>
      </c>
      <c r="N890" s="8">
        <v>0</v>
      </c>
      <c r="O890" s="9">
        <v>1</v>
      </c>
      <c r="P890" s="9">
        <v>0</v>
      </c>
      <c r="Q890" s="9">
        <v>0</v>
      </c>
      <c r="R890" s="9">
        <v>0</v>
      </c>
      <c r="S890" s="8">
        <v>5261</v>
      </c>
      <c r="T890" s="9">
        <v>5</v>
      </c>
      <c r="U890" s="9">
        <f t="shared" si="189"/>
        <v>5255</v>
      </c>
      <c r="V890" s="9">
        <f t="shared" si="190"/>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94"/>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193"/>
        <v>23.545454545454543</v>
      </c>
      <c r="G891" s="7">
        <f t="shared" si="184"/>
        <v>9.92</v>
      </c>
      <c r="H891" s="15">
        <f t="shared" si="185"/>
        <v>10.799999999999999</v>
      </c>
      <c r="I891" s="11">
        <f t="shared" si="186"/>
        <v>0.3405813910739538</v>
      </c>
      <c r="J891" s="32">
        <f t="shared" si="187"/>
        <v>1.4464846725148618E-2</v>
      </c>
      <c r="K891" s="32">
        <f t="shared" si="188"/>
        <v>69.133121076312378</v>
      </c>
      <c r="L891" s="8">
        <v>1</v>
      </c>
      <c r="M891" s="9">
        <v>0</v>
      </c>
      <c r="N891" s="8">
        <v>0</v>
      </c>
      <c r="O891" s="9">
        <v>1</v>
      </c>
      <c r="P891" s="9">
        <v>0</v>
      </c>
      <c r="Q891" s="9">
        <v>0</v>
      </c>
      <c r="R891" s="9">
        <v>0</v>
      </c>
      <c r="S891" s="8">
        <v>4231</v>
      </c>
      <c r="T891" s="9">
        <v>5</v>
      </c>
      <c r="U891" s="9">
        <f t="shared" si="189"/>
        <v>4225</v>
      </c>
      <c r="V891" s="9">
        <f t="shared" si="190"/>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94"/>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193"/>
        <v>34.949999999999996</v>
      </c>
      <c r="G892" s="7">
        <f t="shared" si="184"/>
        <v>6.79</v>
      </c>
      <c r="H892" s="15">
        <f t="shared" si="185"/>
        <v>7.19</v>
      </c>
      <c r="I892" s="11">
        <f t="shared" si="186"/>
        <v>0.32336858551691083</v>
      </c>
      <c r="J892" s="32">
        <f t="shared" si="187"/>
        <v>9.2523200434023144E-3</v>
      </c>
      <c r="K892" s="32">
        <f t="shared" si="188"/>
        <v>108.08099971780423</v>
      </c>
      <c r="L892" s="8">
        <v>1</v>
      </c>
      <c r="M892" s="9">
        <v>0</v>
      </c>
      <c r="N892" s="8">
        <v>0</v>
      </c>
      <c r="O892" s="9">
        <v>1</v>
      </c>
      <c r="P892" s="9">
        <v>0</v>
      </c>
      <c r="Q892" s="9">
        <v>0</v>
      </c>
      <c r="R892" s="9">
        <v>0</v>
      </c>
      <c r="S892" s="8">
        <v>10466</v>
      </c>
      <c r="T892" s="9">
        <v>5</v>
      </c>
      <c r="U892" s="9">
        <f t="shared" si="189"/>
        <v>10460</v>
      </c>
      <c r="V892" s="9">
        <f t="shared" si="190"/>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94"/>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193"/>
        <v>26.000000000000004</v>
      </c>
      <c r="G893" s="7">
        <f t="shared" si="184"/>
        <v>6</v>
      </c>
      <c r="H893" s="15">
        <f t="shared" si="185"/>
        <v>6.48</v>
      </c>
      <c r="I893" s="11">
        <f t="shared" si="186"/>
        <v>0.33046694334865567</v>
      </c>
      <c r="J893" s="32">
        <f t="shared" si="187"/>
        <v>1.2710267051871369E-2</v>
      </c>
      <c r="K893" s="32">
        <f t="shared" si="188"/>
        <v>78.676553051083786</v>
      </c>
      <c r="L893" s="8">
        <v>1</v>
      </c>
      <c r="M893" s="9">
        <v>0</v>
      </c>
      <c r="N893" s="8">
        <v>0</v>
      </c>
      <c r="O893" s="9">
        <v>1</v>
      </c>
      <c r="P893" s="9">
        <v>0</v>
      </c>
      <c r="Q893" s="9">
        <v>0</v>
      </c>
      <c r="R893" s="9">
        <v>0</v>
      </c>
      <c r="S893" s="8">
        <v>5520</v>
      </c>
      <c r="T893" s="9">
        <v>5</v>
      </c>
      <c r="U893" s="9">
        <f t="shared" si="189"/>
        <v>5514</v>
      </c>
      <c r="V893" s="9">
        <f t="shared" si="190"/>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94"/>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193"/>
        <v>28.962962962962962</v>
      </c>
      <c r="G894" s="7">
        <f t="shared" si="184"/>
        <v>7.5500000000000007</v>
      </c>
      <c r="H894" s="15">
        <f t="shared" si="185"/>
        <v>8.09</v>
      </c>
      <c r="I894" s="11">
        <f t="shared" si="186"/>
        <v>0.38099752713393192</v>
      </c>
      <c r="J894" s="32">
        <f t="shared" si="187"/>
        <v>1.3154646077514275E-2</v>
      </c>
      <c r="K894" s="32">
        <f t="shared" si="188"/>
        <v>76.018768890281066</v>
      </c>
      <c r="L894" s="8">
        <v>1</v>
      </c>
      <c r="M894" s="9">
        <v>0</v>
      </c>
      <c r="N894" s="8">
        <v>0</v>
      </c>
      <c r="O894" s="9">
        <v>1</v>
      </c>
      <c r="P894" s="9">
        <v>0</v>
      </c>
      <c r="Q894" s="9">
        <v>0</v>
      </c>
      <c r="R894" s="9">
        <v>0</v>
      </c>
      <c r="S894" s="8">
        <v>4946</v>
      </c>
      <c r="T894" s="9">
        <v>5</v>
      </c>
      <c r="U894" s="9">
        <f t="shared" si="189"/>
        <v>4940</v>
      </c>
      <c r="V894" s="9">
        <f t="shared" si="190"/>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94"/>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193"/>
        <v>37.555555555555557</v>
      </c>
      <c r="G895" s="7">
        <f t="shared" si="184"/>
        <v>9.870000000000001</v>
      </c>
      <c r="H895" s="15">
        <f t="shared" si="185"/>
        <v>10.41</v>
      </c>
      <c r="I895" s="11">
        <f t="shared" si="186"/>
        <v>0.35977607409251577</v>
      </c>
      <c r="J895" s="32">
        <f t="shared" si="187"/>
        <v>9.579836292404267E-3</v>
      </c>
      <c r="K895" s="32">
        <f t="shared" si="188"/>
        <v>104.38591740788802</v>
      </c>
      <c r="L895" s="8">
        <v>1</v>
      </c>
      <c r="M895" s="9">
        <v>0</v>
      </c>
      <c r="N895" s="8">
        <v>0</v>
      </c>
      <c r="O895" s="9">
        <v>1</v>
      </c>
      <c r="P895" s="9">
        <v>0</v>
      </c>
      <c r="Q895" s="9">
        <v>0</v>
      </c>
      <c r="R895" s="9">
        <v>0</v>
      </c>
      <c r="S895" s="8">
        <v>9492</v>
      </c>
      <c r="T895" s="9">
        <v>5</v>
      </c>
      <c r="U895" s="9">
        <f t="shared" si="189"/>
        <v>9486</v>
      </c>
      <c r="V895" s="9">
        <f t="shared" si="190"/>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94"/>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193"/>
        <v>29.125</v>
      </c>
      <c r="G896" s="7">
        <f t="shared" si="184"/>
        <v>9</v>
      </c>
      <c r="H896" s="15">
        <f t="shared" si="185"/>
        <v>9.64</v>
      </c>
      <c r="I896" s="11">
        <f t="shared" si="186"/>
        <v>0.37280763517855348</v>
      </c>
      <c r="J896" s="32">
        <f t="shared" si="187"/>
        <v>1.2800262152053338E-2</v>
      </c>
      <c r="K896" s="32">
        <f t="shared" si="188"/>
        <v>78.12339998361567</v>
      </c>
      <c r="L896" s="8">
        <v>1</v>
      </c>
      <c r="M896" s="9">
        <v>0</v>
      </c>
      <c r="N896" s="8">
        <v>0</v>
      </c>
      <c r="O896" s="9">
        <v>1</v>
      </c>
      <c r="P896" s="9">
        <v>0</v>
      </c>
      <c r="Q896" s="9">
        <v>0</v>
      </c>
      <c r="R896" s="9">
        <v>0</v>
      </c>
      <c r="S896" s="8">
        <v>5261</v>
      </c>
      <c r="T896" s="9">
        <v>5</v>
      </c>
      <c r="U896" s="9">
        <f t="shared" si="189"/>
        <v>5255</v>
      </c>
      <c r="V896" s="9">
        <f t="shared" si="190"/>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94"/>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193"/>
        <v>31.857142857142861</v>
      </c>
      <c r="G897" s="7">
        <f t="shared" si="184"/>
        <v>10.8</v>
      </c>
      <c r="H897" s="15">
        <f t="shared" si="185"/>
        <v>11.5</v>
      </c>
      <c r="I897" s="11">
        <f t="shared" si="186"/>
        <v>0.44009481702202752</v>
      </c>
      <c r="J897" s="32">
        <f t="shared" si="187"/>
        <v>1.3814635511902209E-2</v>
      </c>
      <c r="K897" s="32">
        <f t="shared" si="188"/>
        <v>72.386998494345718</v>
      </c>
      <c r="L897" s="8">
        <v>1</v>
      </c>
      <c r="M897" s="9">
        <v>0</v>
      </c>
      <c r="N897" s="8">
        <v>0</v>
      </c>
      <c r="O897" s="9">
        <v>1</v>
      </c>
      <c r="P897" s="9">
        <v>0</v>
      </c>
      <c r="Q897" s="9">
        <v>0</v>
      </c>
      <c r="R897" s="9">
        <v>0</v>
      </c>
      <c r="S897" s="8">
        <v>4231</v>
      </c>
      <c r="T897" s="9">
        <v>5</v>
      </c>
      <c r="U897" s="9">
        <f t="shared" si="189"/>
        <v>4225</v>
      </c>
      <c r="V897" s="9">
        <f t="shared" si="190"/>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94"/>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193"/>
        <v>8.5223642172523952</v>
      </c>
      <c r="G898" s="7">
        <f t="shared" ref="G898:G961" si="195">D898-E898</f>
        <v>3.7671999999999999</v>
      </c>
      <c r="H898" s="15">
        <f t="shared" ref="H898:H961" si="196">D898+E898</f>
        <v>4.7687999999999997</v>
      </c>
      <c r="I898" s="11">
        <f t="shared" ref="I898:I961" si="197">IFERROR(F898/SQRT(F898^2+U898), "X")</f>
        <v>0.27743360268328471</v>
      </c>
      <c r="J898" s="32">
        <f t="shared" ref="J898:J961" si="198">IFERROR(SQRT((1-I898^2)/U898), "X")</f>
        <v>3.2553596116164242E-2</v>
      </c>
      <c r="K898" s="32">
        <f t="shared" ref="K898:K961" si="199">IFERROR(1/J898, "X")</f>
        <v>30.718572425350498</v>
      </c>
      <c r="L898" s="8">
        <v>0</v>
      </c>
      <c r="M898" s="9">
        <v>1</v>
      </c>
      <c r="N898" s="8">
        <v>0</v>
      </c>
      <c r="O898" s="9">
        <v>0</v>
      </c>
      <c r="P898" s="9">
        <v>0</v>
      </c>
      <c r="Q898" s="9">
        <v>1</v>
      </c>
      <c r="R898" s="9">
        <v>0</v>
      </c>
      <c r="S898" s="8">
        <v>874</v>
      </c>
      <c r="T898" s="9">
        <v>2</v>
      </c>
      <c r="U898" s="9">
        <f t="shared" ref="U898:U961" si="200">S898-T898-1</f>
        <v>871</v>
      </c>
      <c r="V898" s="9">
        <f t="shared" ref="V898:V961" si="201">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0.65</v>
      </c>
      <c r="AN898" s="42">
        <v>0.191</v>
      </c>
      <c r="AO898" s="41" t="s">
        <v>98</v>
      </c>
      <c r="AP898" s="17" t="s">
        <v>98</v>
      </c>
      <c r="AQ898">
        <v>0.5</v>
      </c>
      <c r="AR898" s="39">
        <f t="shared" si="194"/>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193"/>
        <v>9.0680604982206408</v>
      </c>
      <c r="G899" s="7">
        <f t="shared" si="195"/>
        <v>3.6273999999999997</v>
      </c>
      <c r="H899" s="15">
        <f t="shared" si="196"/>
        <v>4.5266000000000002</v>
      </c>
      <c r="I899" s="11">
        <f t="shared" si="197"/>
        <v>0.28306887228097272</v>
      </c>
      <c r="J899" s="32">
        <f t="shared" si="198"/>
        <v>3.1216032616513446E-2</v>
      </c>
      <c r="K899" s="32">
        <f t="shared" si="199"/>
        <v>32.034820448995646</v>
      </c>
      <c r="L899" s="8">
        <v>0</v>
      </c>
      <c r="M899" s="9">
        <v>1</v>
      </c>
      <c r="N899" s="8">
        <v>0</v>
      </c>
      <c r="O899" s="9">
        <v>0</v>
      </c>
      <c r="P899" s="9">
        <v>0</v>
      </c>
      <c r="Q899" s="9">
        <v>1</v>
      </c>
      <c r="R899" s="9">
        <v>0</v>
      </c>
      <c r="S899" s="8">
        <v>947</v>
      </c>
      <c r="T899" s="9">
        <v>2</v>
      </c>
      <c r="U899" s="9">
        <f t="shared" si="200"/>
        <v>944</v>
      </c>
      <c r="V899" s="9">
        <f t="shared" si="201"/>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0.65</v>
      </c>
      <c r="AN899" s="42">
        <v>0.191</v>
      </c>
      <c r="AO899" s="41" t="s">
        <v>98</v>
      </c>
      <c r="AP899" s="17" t="s">
        <v>98</v>
      </c>
      <c r="AQ899">
        <v>0.49</v>
      </c>
      <c r="AR899" s="39">
        <f t="shared" si="194"/>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193"/>
        <v>6.614435739289882</v>
      </c>
      <c r="G900" s="7">
        <f t="shared" si="195"/>
        <v>3.3681000000000001</v>
      </c>
      <c r="H900" s="15">
        <f t="shared" si="196"/>
        <v>4.5678999999999998</v>
      </c>
      <c r="I900" s="11">
        <f t="shared" si="197"/>
        <v>0.24569621253382809</v>
      </c>
      <c r="J900" s="32">
        <f t="shared" si="198"/>
        <v>3.7145453099557323E-2</v>
      </c>
      <c r="K900" s="32">
        <f t="shared" si="199"/>
        <v>26.92119536999045</v>
      </c>
      <c r="L900" s="8">
        <v>0</v>
      </c>
      <c r="M900" s="9">
        <v>1</v>
      </c>
      <c r="N900" s="8">
        <v>0</v>
      </c>
      <c r="O900" s="9">
        <v>0</v>
      </c>
      <c r="P900" s="9">
        <v>0</v>
      </c>
      <c r="Q900" s="9">
        <v>1</v>
      </c>
      <c r="R900" s="9">
        <v>0</v>
      </c>
      <c r="S900" s="8">
        <v>684</v>
      </c>
      <c r="T900" s="9">
        <v>2</v>
      </c>
      <c r="U900" s="9">
        <f t="shared" si="200"/>
        <v>681</v>
      </c>
      <c r="V900" s="9">
        <f t="shared" si="201"/>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0.65</v>
      </c>
      <c r="AN900" s="42">
        <v>0.191</v>
      </c>
      <c r="AO900" s="41" t="s">
        <v>98</v>
      </c>
      <c r="AP900" s="17" t="s">
        <v>98</v>
      </c>
      <c r="AQ900">
        <v>0.53</v>
      </c>
      <c r="AR900" s="39">
        <f t="shared" si="194"/>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193"/>
        <v>21.161971830985912</v>
      </c>
      <c r="G901" s="7">
        <f t="shared" si="195"/>
        <v>4.5808</v>
      </c>
      <c r="H901" s="15">
        <f t="shared" si="196"/>
        <v>5.0351999999999997</v>
      </c>
      <c r="I901" s="11">
        <f t="shared" si="197"/>
        <v>0.38877903256646729</v>
      </c>
      <c r="J901" s="32">
        <f t="shared" si="198"/>
        <v>1.8371588227766512E-2</v>
      </c>
      <c r="K901" s="32">
        <f t="shared" si="199"/>
        <v>54.431875328482306</v>
      </c>
      <c r="L901" s="8">
        <v>0</v>
      </c>
      <c r="M901" s="9">
        <v>1</v>
      </c>
      <c r="N901" s="8">
        <v>0</v>
      </c>
      <c r="O901" s="9">
        <v>0</v>
      </c>
      <c r="P901" s="9">
        <v>0</v>
      </c>
      <c r="Q901" s="9">
        <v>1</v>
      </c>
      <c r="R901" s="9">
        <v>0</v>
      </c>
      <c r="S901" s="8">
        <v>2518</v>
      </c>
      <c r="T901" s="9">
        <v>2</v>
      </c>
      <c r="U901" s="9">
        <f t="shared" si="200"/>
        <v>2515</v>
      </c>
      <c r="V901" s="9">
        <f t="shared" si="201"/>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0.65</v>
      </c>
      <c r="AN901" s="42">
        <v>0.191</v>
      </c>
      <c r="AO901" s="41" t="s">
        <v>98</v>
      </c>
      <c r="AP901" s="17" t="s">
        <v>98</v>
      </c>
      <c r="AQ901">
        <v>0.5</v>
      </c>
      <c r="AR901" s="39">
        <f t="shared" si="194"/>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193"/>
        <v>4.5591365156582544</v>
      </c>
      <c r="G902" s="7">
        <f t="shared" si="195"/>
        <v>2.3412000000000002</v>
      </c>
      <c r="H902" s="15">
        <f t="shared" si="196"/>
        <v>3.6568000000000001</v>
      </c>
      <c r="I902" s="11">
        <f t="shared" si="197"/>
        <v>0.15405779067021458</v>
      </c>
      <c r="J902" s="32">
        <f t="shared" si="198"/>
        <v>3.3791001901589582E-2</v>
      </c>
      <c r="K902" s="32">
        <f t="shared" si="199"/>
        <v>29.593677124825305</v>
      </c>
      <c r="L902" s="8">
        <v>0</v>
      </c>
      <c r="M902" s="9">
        <v>1</v>
      </c>
      <c r="N902" s="8">
        <v>0</v>
      </c>
      <c r="O902" s="9">
        <v>0</v>
      </c>
      <c r="P902" s="9">
        <v>0</v>
      </c>
      <c r="Q902" s="9">
        <v>1</v>
      </c>
      <c r="R902" s="9">
        <v>0</v>
      </c>
      <c r="S902" s="8">
        <v>859</v>
      </c>
      <c r="T902" s="9">
        <v>3</v>
      </c>
      <c r="U902" s="9">
        <f t="shared" si="200"/>
        <v>855</v>
      </c>
      <c r="V902" s="9">
        <f t="shared" si="201"/>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0.65</v>
      </c>
      <c r="AN902" s="42">
        <v>0.191</v>
      </c>
      <c r="AO902" s="41" t="s">
        <v>98</v>
      </c>
      <c r="AP902" s="17" t="s">
        <v>98</v>
      </c>
      <c r="AQ902">
        <v>0.5</v>
      </c>
      <c r="AR902" s="39">
        <f t="shared" si="194"/>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193"/>
        <v>4.1430777148739066</v>
      </c>
      <c r="G903" s="7">
        <f t="shared" si="195"/>
        <v>1.8321000000000001</v>
      </c>
      <c r="H903" s="15">
        <f t="shared" si="196"/>
        <v>2.9979</v>
      </c>
      <c r="I903" s="11">
        <f t="shared" si="197"/>
        <v>0.13405525975132729</v>
      </c>
      <c r="J903" s="32">
        <f t="shared" si="198"/>
        <v>3.2356443440599861E-2</v>
      </c>
      <c r="K903" s="32">
        <f t="shared" si="199"/>
        <v>30.905745306520032</v>
      </c>
      <c r="L903" s="8">
        <v>0</v>
      </c>
      <c r="M903" s="9">
        <v>1</v>
      </c>
      <c r="N903" s="8">
        <v>0</v>
      </c>
      <c r="O903" s="9">
        <v>0</v>
      </c>
      <c r="P903" s="9">
        <v>0</v>
      </c>
      <c r="Q903" s="9">
        <v>1</v>
      </c>
      <c r="R903" s="9">
        <v>0</v>
      </c>
      <c r="S903" s="8">
        <v>942</v>
      </c>
      <c r="T903" s="9">
        <v>3</v>
      </c>
      <c r="U903" s="9">
        <f t="shared" si="200"/>
        <v>938</v>
      </c>
      <c r="V903" s="9">
        <f t="shared" si="201"/>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0.65</v>
      </c>
      <c r="AN903" s="42">
        <v>0.191</v>
      </c>
      <c r="AO903" s="41" t="s">
        <v>98</v>
      </c>
      <c r="AP903" s="17" t="s">
        <v>98</v>
      </c>
      <c r="AQ903">
        <v>0.49</v>
      </c>
      <c r="AR903" s="39">
        <f t="shared" si="194"/>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193"/>
        <v>2.102702702702703</v>
      </c>
      <c r="G904" s="7">
        <f t="shared" si="195"/>
        <v>0.81600000000000006</v>
      </c>
      <c r="H904" s="15">
        <f t="shared" si="196"/>
        <v>2.2960000000000003</v>
      </c>
      <c r="I904" s="11">
        <f t="shared" si="197"/>
        <v>8.0432876248302226E-2</v>
      </c>
      <c r="J904" s="32">
        <f t="shared" si="198"/>
        <v>3.8252139089809532E-2</v>
      </c>
      <c r="K904" s="32">
        <f t="shared" si="199"/>
        <v>26.142328868254129</v>
      </c>
      <c r="L904" s="8">
        <v>0</v>
      </c>
      <c r="M904" s="9">
        <v>1</v>
      </c>
      <c r="N904" s="8">
        <v>0</v>
      </c>
      <c r="O904" s="9">
        <v>0</v>
      </c>
      <c r="P904" s="9">
        <v>0</v>
      </c>
      <c r="Q904" s="9">
        <v>1</v>
      </c>
      <c r="R904" s="9">
        <v>0</v>
      </c>
      <c r="S904" s="8">
        <v>683</v>
      </c>
      <c r="T904" s="9">
        <v>3</v>
      </c>
      <c r="U904" s="9">
        <f t="shared" si="200"/>
        <v>679</v>
      </c>
      <c r="V904" s="9">
        <f t="shared" si="201"/>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0.65</v>
      </c>
      <c r="AN904" s="42">
        <v>0.191</v>
      </c>
      <c r="AO904" s="41" t="s">
        <v>98</v>
      </c>
      <c r="AP904" s="17" t="s">
        <v>98</v>
      </c>
      <c r="AQ904">
        <v>0.53</v>
      </c>
      <c r="AR904" s="39">
        <f t="shared" si="194"/>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193"/>
        <v>13.226950354609929</v>
      </c>
      <c r="G905" s="7">
        <f t="shared" si="195"/>
        <v>3.1032000000000002</v>
      </c>
      <c r="H905" s="15">
        <f t="shared" si="196"/>
        <v>3.6108000000000002</v>
      </c>
      <c r="I905" s="11">
        <f t="shared" si="197"/>
        <v>0.25507516789330476</v>
      </c>
      <c r="J905" s="32">
        <f t="shared" si="198"/>
        <v>1.9284503309895965E-2</v>
      </c>
      <c r="K905" s="32">
        <f t="shared" si="199"/>
        <v>51.855107903496986</v>
      </c>
      <c r="L905" s="8">
        <v>0</v>
      </c>
      <c r="M905" s="9">
        <v>1</v>
      </c>
      <c r="N905" s="8">
        <v>0</v>
      </c>
      <c r="O905" s="9">
        <v>0</v>
      </c>
      <c r="P905" s="9">
        <v>0</v>
      </c>
      <c r="Q905" s="9">
        <v>1</v>
      </c>
      <c r="R905" s="9">
        <v>0</v>
      </c>
      <c r="S905" s="8">
        <v>2518</v>
      </c>
      <c r="T905" s="9">
        <v>3</v>
      </c>
      <c r="U905" s="9">
        <f t="shared" si="200"/>
        <v>2514</v>
      </c>
      <c r="V905" s="9">
        <f t="shared" si="201"/>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0.65</v>
      </c>
      <c r="AN905" s="42">
        <v>0.191</v>
      </c>
      <c r="AO905" s="41" t="s">
        <v>98</v>
      </c>
      <c r="AP905" s="17" t="s">
        <v>98</v>
      </c>
      <c r="AQ905">
        <v>0.5</v>
      </c>
      <c r="AR905" s="39">
        <f t="shared" si="194"/>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193"/>
        <v>8.9456675419107263</v>
      </c>
      <c r="G906" s="7">
        <f t="shared" si="195"/>
        <v>3.9339000000000004</v>
      </c>
      <c r="H906" s="15">
        <f t="shared" si="196"/>
        <v>4.9241000000000001</v>
      </c>
      <c r="I906" s="11">
        <f t="shared" si="197"/>
        <v>0.29007933725999008</v>
      </c>
      <c r="J906" s="32">
        <f t="shared" si="198"/>
        <v>3.2426796088828418E-2</v>
      </c>
      <c r="K906" s="32">
        <f t="shared" si="199"/>
        <v>30.838692705275221</v>
      </c>
      <c r="L906" s="8">
        <v>0</v>
      </c>
      <c r="M906" s="9">
        <v>1</v>
      </c>
      <c r="N906" s="8">
        <v>0</v>
      </c>
      <c r="O906" s="9">
        <v>0</v>
      </c>
      <c r="P906" s="9">
        <v>0</v>
      </c>
      <c r="Q906" s="9">
        <v>1</v>
      </c>
      <c r="R906" s="9">
        <v>0</v>
      </c>
      <c r="S906" s="8">
        <v>874</v>
      </c>
      <c r="T906" s="9">
        <v>2</v>
      </c>
      <c r="U906" s="9">
        <f t="shared" si="200"/>
        <v>871</v>
      </c>
      <c r="V906" s="9">
        <f t="shared" si="201"/>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0.65</v>
      </c>
      <c r="AN906" s="42">
        <v>0.191</v>
      </c>
      <c r="AO906" s="41" t="s">
        <v>98</v>
      </c>
      <c r="AP906" s="17" t="s">
        <v>98</v>
      </c>
      <c r="AQ906">
        <v>0.5</v>
      </c>
      <c r="AR906" s="39">
        <f t="shared" si="194"/>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193"/>
        <v>9.4581169564235719</v>
      </c>
      <c r="G907" s="7">
        <f t="shared" si="195"/>
        <v>3.7461000000000002</v>
      </c>
      <c r="H907" s="15">
        <f t="shared" si="196"/>
        <v>4.6318999999999999</v>
      </c>
      <c r="I907" s="11">
        <f t="shared" si="197"/>
        <v>0.29421085325313495</v>
      </c>
      <c r="J907" s="32">
        <f t="shared" si="198"/>
        <v>3.1106704919029234E-2</v>
      </c>
      <c r="K907" s="32">
        <f t="shared" si="199"/>
        <v>32.147410103480922</v>
      </c>
      <c r="L907" s="8">
        <v>0</v>
      </c>
      <c r="M907" s="9">
        <v>1</v>
      </c>
      <c r="N907" s="8">
        <v>0</v>
      </c>
      <c r="O907" s="9">
        <v>0</v>
      </c>
      <c r="P907" s="9">
        <v>0</v>
      </c>
      <c r="Q907" s="9">
        <v>1</v>
      </c>
      <c r="R907" s="9">
        <v>0</v>
      </c>
      <c r="S907" s="8">
        <v>947</v>
      </c>
      <c r="T907" s="9">
        <v>2</v>
      </c>
      <c r="U907" s="9">
        <f t="shared" si="200"/>
        <v>944</v>
      </c>
      <c r="V907" s="9">
        <f t="shared" si="201"/>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0.65</v>
      </c>
      <c r="AN907" s="42">
        <v>0.191</v>
      </c>
      <c r="AO907" s="41" t="s">
        <v>98</v>
      </c>
      <c r="AP907" s="17" t="s">
        <v>98</v>
      </c>
      <c r="AQ907">
        <v>0.49</v>
      </c>
      <c r="AR907" s="39">
        <f t="shared" si="194"/>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193"/>
        <v>6.7427904650775128</v>
      </c>
      <c r="G908" s="7">
        <f t="shared" si="195"/>
        <v>3.4451000000000001</v>
      </c>
      <c r="H908" s="15">
        <f t="shared" si="196"/>
        <v>4.6448999999999998</v>
      </c>
      <c r="I908" s="11">
        <f t="shared" si="197"/>
        <v>0.25660715362909847</v>
      </c>
      <c r="J908" s="32">
        <f t="shared" si="198"/>
        <v>3.8056521993101652E-2</v>
      </c>
      <c r="K908" s="32">
        <f t="shared" si="199"/>
        <v>26.276704954311533</v>
      </c>
      <c r="L908" s="8">
        <v>0</v>
      </c>
      <c r="M908" s="9">
        <v>1</v>
      </c>
      <c r="N908" s="8">
        <v>0</v>
      </c>
      <c r="O908" s="9">
        <v>0</v>
      </c>
      <c r="P908" s="9">
        <v>0</v>
      </c>
      <c r="Q908" s="9">
        <v>1</v>
      </c>
      <c r="R908" s="9">
        <v>0</v>
      </c>
      <c r="S908" s="8">
        <v>648</v>
      </c>
      <c r="T908" s="9">
        <v>2</v>
      </c>
      <c r="U908" s="9">
        <f t="shared" si="200"/>
        <v>645</v>
      </c>
      <c r="V908" s="9">
        <f t="shared" si="201"/>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0.65</v>
      </c>
      <c r="AN908" s="42">
        <v>0.191</v>
      </c>
      <c r="AO908" s="41" t="s">
        <v>98</v>
      </c>
      <c r="AP908" s="17" t="s">
        <v>98</v>
      </c>
      <c r="AQ908">
        <v>0.53</v>
      </c>
      <c r="AR908" s="39">
        <f t="shared" si="194"/>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02">D909/E909</f>
        <v>21.544247787610619</v>
      </c>
      <c r="G909" s="7">
        <f t="shared" si="195"/>
        <v>4.6429999999999998</v>
      </c>
      <c r="H909" s="15">
        <f t="shared" si="196"/>
        <v>5.0949999999999998</v>
      </c>
      <c r="I909" s="11">
        <f t="shared" si="197"/>
        <v>0.39471607531309572</v>
      </c>
      <c r="J909" s="32">
        <f t="shared" si="198"/>
        <v>1.8321181561051475E-2</v>
      </c>
      <c r="K909" s="32">
        <f t="shared" si="199"/>
        <v>54.581632558342967</v>
      </c>
      <c r="L909" s="8">
        <v>0</v>
      </c>
      <c r="M909" s="9">
        <v>1</v>
      </c>
      <c r="N909" s="8">
        <v>0</v>
      </c>
      <c r="O909" s="9">
        <v>0</v>
      </c>
      <c r="P909" s="9">
        <v>0</v>
      </c>
      <c r="Q909" s="9">
        <v>1</v>
      </c>
      <c r="R909" s="9">
        <v>0</v>
      </c>
      <c r="S909" s="8">
        <v>2518</v>
      </c>
      <c r="T909" s="9">
        <v>2</v>
      </c>
      <c r="U909" s="9">
        <f t="shared" si="200"/>
        <v>2515</v>
      </c>
      <c r="V909" s="9">
        <f t="shared" si="201"/>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0.65</v>
      </c>
      <c r="AN909" s="42">
        <v>0.191</v>
      </c>
      <c r="AO909" s="41" t="s">
        <v>98</v>
      </c>
      <c r="AP909" s="17" t="s">
        <v>98</v>
      </c>
      <c r="AQ909">
        <v>0.5</v>
      </c>
      <c r="AR909" s="39">
        <f t="shared" si="194"/>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02"/>
        <v>2.6459397760626153</v>
      </c>
      <c r="G910" s="7">
        <f t="shared" si="195"/>
        <v>1.5141</v>
      </c>
      <c r="H910" s="15">
        <f t="shared" si="196"/>
        <v>3.3539000000000003</v>
      </c>
      <c r="I910" s="11">
        <f t="shared" si="197"/>
        <v>0.12745028691767002</v>
      </c>
      <c r="J910" s="32">
        <f t="shared" si="198"/>
        <v>4.8168249357257456E-2</v>
      </c>
      <c r="K910" s="32">
        <f t="shared" si="199"/>
        <v>20.760563511103214</v>
      </c>
      <c r="L910" s="8">
        <v>0</v>
      </c>
      <c r="M910" s="9">
        <v>1</v>
      </c>
      <c r="N910" s="8">
        <v>0</v>
      </c>
      <c r="O910" s="9">
        <v>0</v>
      </c>
      <c r="P910" s="9">
        <v>0</v>
      </c>
      <c r="Q910" s="9">
        <v>1</v>
      </c>
      <c r="R910" s="9">
        <v>0</v>
      </c>
      <c r="S910" s="8">
        <v>426</v>
      </c>
      <c r="T910" s="9">
        <v>1</v>
      </c>
      <c r="U910" s="9">
        <f t="shared" si="200"/>
        <v>424</v>
      </c>
      <c r="V910" s="9">
        <f t="shared" si="201"/>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0.65</v>
      </c>
      <c r="AN910" s="42">
        <v>0.191</v>
      </c>
      <c r="AO910" s="41" t="s">
        <v>98</v>
      </c>
      <c r="AP910" s="17" t="s">
        <v>98</v>
      </c>
      <c r="AQ910">
        <v>0</v>
      </c>
      <c r="AR910" s="39">
        <f t="shared" si="194"/>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02"/>
        <v>2.1252525252525252</v>
      </c>
      <c r="G911" s="7">
        <f t="shared" si="195"/>
        <v>0.83550000000000002</v>
      </c>
      <c r="H911" s="15">
        <f t="shared" si="196"/>
        <v>2.3205</v>
      </c>
      <c r="I911" s="11">
        <f t="shared" si="197"/>
        <v>9.8395886809123978E-2</v>
      </c>
      <c r="J911" s="32">
        <f t="shared" si="198"/>
        <v>4.6298444838893886E-2</v>
      </c>
      <c r="K911" s="32">
        <f t="shared" si="199"/>
        <v>21.598997622484525</v>
      </c>
      <c r="L911" s="8">
        <v>0</v>
      </c>
      <c r="M911" s="9">
        <v>1</v>
      </c>
      <c r="N911" s="8">
        <v>0</v>
      </c>
      <c r="O911" s="9">
        <v>0</v>
      </c>
      <c r="P911" s="9">
        <v>0</v>
      </c>
      <c r="Q911" s="9">
        <v>1</v>
      </c>
      <c r="R911" s="9">
        <v>0</v>
      </c>
      <c r="S911" s="8">
        <v>464</v>
      </c>
      <c r="T911" s="9">
        <v>1</v>
      </c>
      <c r="U911" s="9">
        <f t="shared" si="200"/>
        <v>462</v>
      </c>
      <c r="V911" s="9">
        <f t="shared" si="201"/>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0.65</v>
      </c>
      <c r="AN911" s="42">
        <v>0.191</v>
      </c>
      <c r="AO911" s="41" t="s">
        <v>98</v>
      </c>
      <c r="AP911" s="17" t="s">
        <v>98</v>
      </c>
      <c r="AQ911">
        <v>0</v>
      </c>
      <c r="AR911" s="39">
        <f t="shared" si="194"/>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02"/>
        <v>1.8417715344844405</v>
      </c>
      <c r="G912" s="7">
        <f t="shared" si="195"/>
        <v>0.8629</v>
      </c>
      <c r="H912" s="15">
        <f t="shared" si="196"/>
        <v>2.9131</v>
      </c>
      <c r="I912" s="11">
        <f t="shared" si="197"/>
        <v>9.6748977134979888E-2</v>
      </c>
      <c r="J912" s="32">
        <f t="shared" si="198"/>
        <v>5.2530390074718158E-2</v>
      </c>
      <c r="K912" s="32">
        <f t="shared" si="199"/>
        <v>19.03659954890151</v>
      </c>
      <c r="L912" s="8">
        <v>0</v>
      </c>
      <c r="M912" s="9">
        <v>1</v>
      </c>
      <c r="N912" s="8">
        <v>0</v>
      </c>
      <c r="O912" s="9">
        <v>0</v>
      </c>
      <c r="P912" s="9">
        <v>0</v>
      </c>
      <c r="Q912" s="9">
        <v>1</v>
      </c>
      <c r="R912" s="9">
        <v>0</v>
      </c>
      <c r="S912" s="8">
        <v>361</v>
      </c>
      <c r="T912" s="9">
        <v>1</v>
      </c>
      <c r="U912" s="9">
        <f t="shared" si="200"/>
        <v>359</v>
      </c>
      <c r="V912" s="9">
        <f t="shared" si="201"/>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0.65</v>
      </c>
      <c r="AN912" s="42">
        <v>0.191</v>
      </c>
      <c r="AO912" s="41" t="s">
        <v>98</v>
      </c>
      <c r="AP912" s="17" t="s">
        <v>98</v>
      </c>
      <c r="AQ912">
        <v>0</v>
      </c>
      <c r="AR912" s="39">
        <f t="shared" si="194"/>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02"/>
        <v>5.9674882013633974</v>
      </c>
      <c r="G913" s="7">
        <f t="shared" si="195"/>
        <v>2.8418999999999999</v>
      </c>
      <c r="H913" s="15">
        <f t="shared" si="196"/>
        <v>3.9861000000000004</v>
      </c>
      <c r="I913" s="11">
        <f t="shared" si="197"/>
        <v>0.16649675172905307</v>
      </c>
      <c r="J913" s="32">
        <f t="shared" si="198"/>
        <v>2.7900641963734995E-2</v>
      </c>
      <c r="K913" s="32">
        <f t="shared" si="199"/>
        <v>35.841469214213461</v>
      </c>
      <c r="L913" s="8">
        <v>0</v>
      </c>
      <c r="M913" s="9">
        <v>1</v>
      </c>
      <c r="N913" s="8">
        <v>0</v>
      </c>
      <c r="O913" s="9">
        <v>0</v>
      </c>
      <c r="P913" s="9">
        <v>0</v>
      </c>
      <c r="Q913" s="9">
        <v>1</v>
      </c>
      <c r="R913" s="9">
        <v>0</v>
      </c>
      <c r="S913" s="8">
        <v>1251</v>
      </c>
      <c r="T913" s="9">
        <v>1</v>
      </c>
      <c r="U913" s="9">
        <f t="shared" si="200"/>
        <v>1249</v>
      </c>
      <c r="V913" s="9">
        <f t="shared" si="201"/>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0.65</v>
      </c>
      <c r="AN913" s="42">
        <v>0.191</v>
      </c>
      <c r="AO913" s="41" t="s">
        <v>98</v>
      </c>
      <c r="AP913" s="17" t="s">
        <v>98</v>
      </c>
      <c r="AQ913">
        <v>0</v>
      </c>
      <c r="AR913" s="39">
        <f t="shared" si="194"/>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02"/>
        <v>3.6438414699284265</v>
      </c>
      <c r="G914" s="7">
        <f t="shared" si="195"/>
        <v>2.4748999999999999</v>
      </c>
      <c r="H914" s="15">
        <f t="shared" si="196"/>
        <v>4.3471000000000002</v>
      </c>
      <c r="I914" s="11">
        <f t="shared" si="197"/>
        <v>0.17287503261517501</v>
      </c>
      <c r="J914" s="32">
        <f t="shared" si="198"/>
        <v>4.7443071835551257E-2</v>
      </c>
      <c r="K914" s="32">
        <f t="shared" si="199"/>
        <v>21.077893174080991</v>
      </c>
      <c r="L914" s="8">
        <v>0</v>
      </c>
      <c r="M914" s="9">
        <v>1</v>
      </c>
      <c r="N914" s="8">
        <v>0</v>
      </c>
      <c r="O914" s="9">
        <v>0</v>
      </c>
      <c r="P914" s="9">
        <v>0</v>
      </c>
      <c r="Q914" s="9">
        <v>1</v>
      </c>
      <c r="R914" s="9">
        <v>0</v>
      </c>
      <c r="S914" s="8">
        <v>433</v>
      </c>
      <c r="T914" s="9">
        <v>1</v>
      </c>
      <c r="U914" s="9">
        <f t="shared" si="200"/>
        <v>431</v>
      </c>
      <c r="V914" s="9">
        <f t="shared" si="201"/>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0.65</v>
      </c>
      <c r="AN914" s="42">
        <v>0.191</v>
      </c>
      <c r="AO914" s="41" t="s">
        <v>98</v>
      </c>
      <c r="AP914" s="17" t="s">
        <v>98</v>
      </c>
      <c r="AQ914">
        <v>1</v>
      </c>
      <c r="AR914" s="39">
        <f t="shared" si="194"/>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02"/>
        <v>3.2974828375286043</v>
      </c>
      <c r="G915" s="7">
        <f t="shared" si="195"/>
        <v>2.008</v>
      </c>
      <c r="H915" s="15">
        <f t="shared" si="196"/>
        <v>3.7560000000000002</v>
      </c>
      <c r="I915" s="11">
        <f t="shared" si="197"/>
        <v>0.14944263724342779</v>
      </c>
      <c r="J915" s="32">
        <f t="shared" si="198"/>
        <v>4.5320216846202598E-2</v>
      </c>
      <c r="K915" s="32">
        <f t="shared" si="199"/>
        <v>22.065207750297656</v>
      </c>
      <c r="L915" s="8">
        <v>0</v>
      </c>
      <c r="M915" s="9">
        <v>1</v>
      </c>
      <c r="N915" s="8">
        <v>0</v>
      </c>
      <c r="O915" s="9">
        <v>0</v>
      </c>
      <c r="P915" s="9">
        <v>0</v>
      </c>
      <c r="Q915" s="9">
        <v>1</v>
      </c>
      <c r="R915" s="9">
        <v>0</v>
      </c>
      <c r="S915" s="8">
        <v>478</v>
      </c>
      <c r="T915" s="9">
        <v>1</v>
      </c>
      <c r="U915" s="9">
        <f t="shared" si="200"/>
        <v>476</v>
      </c>
      <c r="V915" s="9">
        <f t="shared" si="201"/>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0.65</v>
      </c>
      <c r="AN915" s="42">
        <v>0.191</v>
      </c>
      <c r="AO915" s="41" t="s">
        <v>98</v>
      </c>
      <c r="AP915" s="17" t="s">
        <v>98</v>
      </c>
      <c r="AQ915">
        <v>1</v>
      </c>
      <c r="AR915" s="39">
        <f t="shared" si="194"/>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02"/>
        <v>1.1885735280609901</v>
      </c>
      <c r="G916" s="7">
        <f t="shared" si="195"/>
        <v>0.20530000000000004</v>
      </c>
      <c r="H916" s="15">
        <f t="shared" si="196"/>
        <v>2.3826999999999998</v>
      </c>
      <c r="I916" s="11">
        <f t="shared" si="197"/>
        <v>6.6297100065110984E-2</v>
      </c>
      <c r="J916" s="32">
        <f t="shared" si="198"/>
        <v>5.5778711623559747E-2</v>
      </c>
      <c r="K916" s="32">
        <f t="shared" si="199"/>
        <v>17.927986697663723</v>
      </c>
      <c r="L916" s="8">
        <v>0</v>
      </c>
      <c r="M916" s="9">
        <v>1</v>
      </c>
      <c r="N916" s="8">
        <v>0</v>
      </c>
      <c r="O916" s="9">
        <v>0</v>
      </c>
      <c r="P916" s="9">
        <v>0</v>
      </c>
      <c r="Q916" s="9">
        <v>1</v>
      </c>
      <c r="R916" s="9">
        <v>0</v>
      </c>
      <c r="S916" s="8">
        <v>322</v>
      </c>
      <c r="T916" s="9">
        <v>1</v>
      </c>
      <c r="U916" s="9">
        <f t="shared" si="200"/>
        <v>320</v>
      </c>
      <c r="V916" s="9">
        <f t="shared" si="201"/>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0.65</v>
      </c>
      <c r="AN916" s="42">
        <v>0.191</v>
      </c>
      <c r="AO916" s="41" t="s">
        <v>98</v>
      </c>
      <c r="AP916" s="17" t="s">
        <v>98</v>
      </c>
      <c r="AQ916">
        <v>1</v>
      </c>
      <c r="AR916" s="39">
        <f t="shared" si="194"/>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02"/>
        <v>5.9996642605338257</v>
      </c>
      <c r="G917" s="7">
        <f t="shared" si="195"/>
        <v>2.9782999999999999</v>
      </c>
      <c r="H917" s="15">
        <f t="shared" si="196"/>
        <v>4.1696999999999997</v>
      </c>
      <c r="I917" s="11">
        <f t="shared" si="197"/>
        <v>0.16855410392402168</v>
      </c>
      <c r="J917" s="32">
        <f t="shared" si="198"/>
        <v>2.8093922693771603E-2</v>
      </c>
      <c r="K917" s="32">
        <f t="shared" si="199"/>
        <v>35.594886869312099</v>
      </c>
      <c r="L917" s="8">
        <v>0</v>
      </c>
      <c r="M917" s="9">
        <v>1</v>
      </c>
      <c r="N917" s="8">
        <v>0</v>
      </c>
      <c r="O917" s="9">
        <v>0</v>
      </c>
      <c r="P917" s="9">
        <v>0</v>
      </c>
      <c r="Q917" s="9">
        <v>1</v>
      </c>
      <c r="R917" s="9">
        <v>0</v>
      </c>
      <c r="S917" s="8">
        <v>1233</v>
      </c>
      <c r="T917" s="9">
        <v>1</v>
      </c>
      <c r="U917" s="9">
        <f t="shared" si="200"/>
        <v>1231</v>
      </c>
      <c r="V917" s="9">
        <f t="shared" si="201"/>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0.65</v>
      </c>
      <c r="AN917" s="42">
        <v>0.191</v>
      </c>
      <c r="AO917" s="41" t="s">
        <v>98</v>
      </c>
      <c r="AP917" s="17" t="s">
        <v>98</v>
      </c>
      <c r="AQ917">
        <v>1</v>
      </c>
      <c r="AR917" s="39">
        <f t="shared" si="194"/>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03">D918/F918</f>
        <v>0.51070840197693579</v>
      </c>
      <c r="F918" s="7">
        <v>15.782</v>
      </c>
      <c r="G918" s="7">
        <f t="shared" si="195"/>
        <v>7.549291598023065</v>
      </c>
      <c r="H918" s="15">
        <f t="shared" si="196"/>
        <v>8.5707084019769368</v>
      </c>
      <c r="I918" s="11">
        <f t="shared" si="197"/>
        <v>0.36291762619196694</v>
      </c>
      <c r="J918" s="32">
        <f t="shared" si="198"/>
        <v>2.29956676081591E-2</v>
      </c>
      <c r="K918" s="32">
        <f t="shared" si="199"/>
        <v>43.486452189158868</v>
      </c>
      <c r="L918" s="8">
        <v>1</v>
      </c>
      <c r="M918" s="9">
        <v>0</v>
      </c>
      <c r="N918" s="8">
        <v>0</v>
      </c>
      <c r="O918" s="9">
        <v>0</v>
      </c>
      <c r="P918" s="9">
        <v>1</v>
      </c>
      <c r="Q918" s="9">
        <v>0</v>
      </c>
      <c r="R918" s="9">
        <v>0</v>
      </c>
      <c r="S918" s="8">
        <v>1650</v>
      </c>
      <c r="T918" s="9">
        <v>7</v>
      </c>
      <c r="U918" s="9">
        <f t="shared" si="200"/>
        <v>1642</v>
      </c>
      <c r="V918" s="9">
        <f t="shared" si="201"/>
        <v>8</v>
      </c>
      <c r="W918" s="7">
        <v>11.5358</v>
      </c>
      <c r="X918" s="7">
        <f>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04">(1-$AM918-$AN918)/2</f>
        <v>2.4850000000000011E-2</v>
      </c>
      <c r="AL918" s="32">
        <f t="shared" si="204"/>
        <v>2.4850000000000011E-2</v>
      </c>
      <c r="AM918" s="42">
        <v>0.68359999999999999</v>
      </c>
      <c r="AN918" s="42">
        <v>0.26669999999999999</v>
      </c>
      <c r="AO918" s="41">
        <v>1</v>
      </c>
      <c r="AP918" s="17">
        <v>0</v>
      </c>
      <c r="AQ918">
        <v>1</v>
      </c>
      <c r="AR918" s="39">
        <f t="shared" si="194"/>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03"/>
        <v>0.68129935423125099</v>
      </c>
      <c r="F919" s="7">
        <v>11.257899999999999</v>
      </c>
      <c r="G919" s="7">
        <f t="shared" si="195"/>
        <v>6.9887006457687493</v>
      </c>
      <c r="H919" s="15">
        <f t="shared" si="196"/>
        <v>8.3512993542312515</v>
      </c>
      <c r="I919" s="11">
        <f t="shared" si="197"/>
        <v>0.31544012755508893</v>
      </c>
      <c r="J919" s="32">
        <f t="shared" si="198"/>
        <v>2.8019446571304504E-2</v>
      </c>
      <c r="K919" s="32">
        <f t="shared" si="199"/>
        <v>35.6894986292887</v>
      </c>
      <c r="L919" s="8">
        <v>1</v>
      </c>
      <c r="M919" s="9">
        <v>0</v>
      </c>
      <c r="N919" s="8">
        <v>0</v>
      </c>
      <c r="O919" s="9">
        <v>0</v>
      </c>
      <c r="P919" s="9">
        <v>1</v>
      </c>
      <c r="Q919" s="9">
        <v>0</v>
      </c>
      <c r="R919" s="9">
        <v>0</v>
      </c>
      <c r="S919" s="8">
        <v>1155</v>
      </c>
      <c r="T919" s="9">
        <v>7</v>
      </c>
      <c r="U919" s="9">
        <f t="shared" si="200"/>
        <v>1147</v>
      </c>
      <c r="V919" s="9">
        <f t="shared" si="201"/>
        <v>8</v>
      </c>
      <c r="W919" s="7">
        <v>12.167999999999999</v>
      </c>
      <c r="X919" s="7">
        <f>BM919-W919-6</f>
        <v>19.716000000000001</v>
      </c>
      <c r="Y919" s="9">
        <v>1</v>
      </c>
      <c r="Z919" s="9">
        <v>0</v>
      </c>
      <c r="AA919" s="9">
        <v>1</v>
      </c>
      <c r="AB919" s="9">
        <v>0</v>
      </c>
      <c r="AC919" s="9">
        <v>0</v>
      </c>
      <c r="AD919" s="29">
        <v>0</v>
      </c>
      <c r="AE919" s="9">
        <v>1</v>
      </c>
      <c r="AF919" s="9">
        <v>0</v>
      </c>
      <c r="AG919" s="29">
        <v>0</v>
      </c>
      <c r="AH919" s="9">
        <v>1</v>
      </c>
      <c r="AI919" s="29">
        <v>0</v>
      </c>
      <c r="AJ919" s="20">
        <v>2005</v>
      </c>
      <c r="AK919" s="32">
        <f t="shared" si="204"/>
        <v>2.4600000000000011E-2</v>
      </c>
      <c r="AL919" s="32">
        <f t="shared" si="204"/>
        <v>2.4600000000000011E-2</v>
      </c>
      <c r="AM919" s="32">
        <v>0.60699999999999998</v>
      </c>
      <c r="AN919" s="42">
        <v>0.34379999999999999</v>
      </c>
      <c r="AO919" s="41">
        <v>1</v>
      </c>
      <c r="AP919" s="17">
        <v>0</v>
      </c>
      <c r="AQ919">
        <v>0</v>
      </c>
      <c r="AR919" s="39">
        <f t="shared" si="194"/>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03"/>
        <v>0.53368823822991185</v>
      </c>
      <c r="F920" s="7">
        <v>15.0275</v>
      </c>
      <c r="G920" s="7">
        <f t="shared" si="195"/>
        <v>7.4863117617700876</v>
      </c>
      <c r="H920" s="15">
        <f t="shared" si="196"/>
        <v>8.5536882382299115</v>
      </c>
      <c r="I920" s="11">
        <f t="shared" si="197"/>
        <v>0.36796914057596747</v>
      </c>
      <c r="J920" s="32">
        <f t="shared" si="198"/>
        <v>2.4486384333785891E-2</v>
      </c>
      <c r="K920" s="32">
        <f t="shared" si="199"/>
        <v>40.839022469324604</v>
      </c>
      <c r="L920" s="8">
        <v>1</v>
      </c>
      <c r="M920" s="9">
        <v>0</v>
      </c>
      <c r="N920" s="8">
        <v>0</v>
      </c>
      <c r="O920" s="9">
        <v>0</v>
      </c>
      <c r="P920" s="9">
        <v>1</v>
      </c>
      <c r="Q920" s="9">
        <v>0</v>
      </c>
      <c r="R920" s="9">
        <v>0</v>
      </c>
      <c r="S920" s="8">
        <v>1450</v>
      </c>
      <c r="T920" s="9">
        <v>7</v>
      </c>
      <c r="U920" s="9">
        <f t="shared" si="200"/>
        <v>1442</v>
      </c>
      <c r="V920" s="9">
        <f t="shared" si="201"/>
        <v>8</v>
      </c>
      <c r="W920" s="7">
        <v>11.4421</v>
      </c>
      <c r="X920" s="7">
        <f>BM920-W920-6</f>
        <v>26.0227</v>
      </c>
      <c r="Y920" s="9">
        <v>1</v>
      </c>
      <c r="Z920" s="9">
        <v>0</v>
      </c>
      <c r="AA920" s="9">
        <v>1</v>
      </c>
      <c r="AB920" s="9">
        <v>0</v>
      </c>
      <c r="AC920" s="9">
        <v>0</v>
      </c>
      <c r="AD920" s="29">
        <v>0</v>
      </c>
      <c r="AE920" s="9">
        <v>1</v>
      </c>
      <c r="AF920" s="9">
        <v>0</v>
      </c>
      <c r="AG920" s="29">
        <v>0</v>
      </c>
      <c r="AH920" s="9">
        <v>1</v>
      </c>
      <c r="AI920" s="29">
        <v>0</v>
      </c>
      <c r="AJ920" s="20">
        <v>2005</v>
      </c>
      <c r="AK920" s="32">
        <f t="shared" si="204"/>
        <v>2.4850000000000011E-2</v>
      </c>
      <c r="AL920" s="32">
        <f t="shared" si="204"/>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03"/>
        <v>1.0845912355395002</v>
      </c>
      <c r="F921" s="7">
        <v>11.6265</v>
      </c>
      <c r="G921" s="7">
        <f t="shared" si="195"/>
        <v>11.525408764460499</v>
      </c>
      <c r="H921" s="15">
        <f t="shared" si="196"/>
        <v>13.6945912355395</v>
      </c>
      <c r="I921" s="11">
        <f t="shared" si="197"/>
        <v>0.2927581435944297</v>
      </c>
      <c r="J921" s="32">
        <f t="shared" si="198"/>
        <v>2.5180247159027197E-2</v>
      </c>
      <c r="K921" s="32">
        <f t="shared" si="199"/>
        <v>39.713668959817852</v>
      </c>
      <c r="L921" s="8">
        <v>1</v>
      </c>
      <c r="M921" s="9">
        <v>0</v>
      </c>
      <c r="N921" s="8">
        <v>0</v>
      </c>
      <c r="O921" s="9">
        <v>0</v>
      </c>
      <c r="P921" s="9">
        <v>1</v>
      </c>
      <c r="Q921" s="9">
        <v>0</v>
      </c>
      <c r="R921" s="9">
        <v>0</v>
      </c>
      <c r="S921" s="8">
        <v>1450</v>
      </c>
      <c r="T921" s="9">
        <v>7</v>
      </c>
      <c r="U921" s="9">
        <f t="shared" si="200"/>
        <v>1442</v>
      </c>
      <c r="V921" s="9">
        <f t="shared" si="201"/>
        <v>8</v>
      </c>
      <c r="W921" s="7">
        <v>11.4421</v>
      </c>
      <c r="X921" s="7">
        <f>BM921-W921-6</f>
        <v>26.0227</v>
      </c>
      <c r="Y921" s="9">
        <v>1</v>
      </c>
      <c r="Z921" s="9">
        <v>0</v>
      </c>
      <c r="AA921" s="9">
        <v>1</v>
      </c>
      <c r="AB921" s="9">
        <v>0</v>
      </c>
      <c r="AC921" s="9">
        <v>0</v>
      </c>
      <c r="AD921" s="29">
        <v>0</v>
      </c>
      <c r="AE921" s="9">
        <v>1</v>
      </c>
      <c r="AF921" s="9">
        <v>0</v>
      </c>
      <c r="AG921" s="29">
        <v>0</v>
      </c>
      <c r="AH921" s="9">
        <v>1</v>
      </c>
      <c r="AI921" s="29">
        <v>0</v>
      </c>
      <c r="AJ921" s="20">
        <v>2005</v>
      </c>
      <c r="AK921" s="32">
        <f t="shared" si="204"/>
        <v>2.4850000000000011E-2</v>
      </c>
      <c r="AL921" s="32">
        <f t="shared" si="204"/>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03"/>
        <v>0.7504708277055947</v>
      </c>
      <c r="F922" s="7">
        <v>10.513400000000001</v>
      </c>
      <c r="G922" s="7">
        <f t="shared" si="195"/>
        <v>7.139529172294405</v>
      </c>
      <c r="H922" s="15">
        <f t="shared" si="196"/>
        <v>8.6404708277055953</v>
      </c>
      <c r="I922" s="11">
        <f t="shared" si="197"/>
        <v>0.31449466745904769</v>
      </c>
      <c r="J922" s="32">
        <f t="shared" si="198"/>
        <v>2.9913697515461E-2</v>
      </c>
      <c r="K922" s="32">
        <f t="shared" si="199"/>
        <v>33.429501634933175</v>
      </c>
      <c r="L922" s="8">
        <v>1</v>
      </c>
      <c r="M922" s="9">
        <v>0</v>
      </c>
      <c r="N922" s="8">
        <v>0</v>
      </c>
      <c r="O922" s="9">
        <v>0</v>
      </c>
      <c r="P922" s="9">
        <v>1</v>
      </c>
      <c r="Q922" s="9">
        <v>0</v>
      </c>
      <c r="R922" s="9">
        <v>0</v>
      </c>
      <c r="S922" s="8">
        <v>1015</v>
      </c>
      <c r="T922" s="9">
        <v>7</v>
      </c>
      <c r="U922" s="9">
        <f t="shared" si="200"/>
        <v>1007</v>
      </c>
      <c r="V922" s="9">
        <f t="shared" si="201"/>
        <v>8</v>
      </c>
      <c r="W922" s="7">
        <v>12.0837</v>
      </c>
      <c r="X922" s="7">
        <f>BM922-W922-6</f>
        <v>21.452300000000001</v>
      </c>
      <c r="Y922" s="9">
        <v>1</v>
      </c>
      <c r="Z922" s="9">
        <v>0</v>
      </c>
      <c r="AA922" s="9">
        <v>1</v>
      </c>
      <c r="AB922" s="9">
        <v>0</v>
      </c>
      <c r="AC922" s="9">
        <v>0</v>
      </c>
      <c r="AD922" s="29">
        <v>0</v>
      </c>
      <c r="AE922" s="9">
        <v>1</v>
      </c>
      <c r="AF922" s="9">
        <v>0</v>
      </c>
      <c r="AG922" s="29">
        <v>0</v>
      </c>
      <c r="AH922" s="9">
        <v>1</v>
      </c>
      <c r="AI922" s="29">
        <v>0</v>
      </c>
      <c r="AJ922" s="20">
        <v>2005</v>
      </c>
      <c r="AK922" s="32">
        <f t="shared" si="204"/>
        <v>2.4600000000000011E-2</v>
      </c>
      <c r="AL922" s="32">
        <f t="shared" si="204"/>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03"/>
        <v>1.7882742597261359</v>
      </c>
      <c r="F923" s="7">
        <v>8.0915999999999997</v>
      </c>
      <c r="G923" s="7">
        <f t="shared" si="195"/>
        <v>12.681725740273865</v>
      </c>
      <c r="H923" s="15">
        <f t="shared" si="196"/>
        <v>16.258274259726136</v>
      </c>
      <c r="I923" s="11">
        <f t="shared" si="197"/>
        <v>0.24708195071908545</v>
      </c>
      <c r="J923" s="32">
        <f t="shared" si="198"/>
        <v>3.0535611092872294E-2</v>
      </c>
      <c r="K923" s="32">
        <f t="shared" si="199"/>
        <v>32.748648682960948</v>
      </c>
      <c r="L923" s="8">
        <v>1</v>
      </c>
      <c r="M923" s="9">
        <v>0</v>
      </c>
      <c r="N923" s="8">
        <v>0</v>
      </c>
      <c r="O923" s="9">
        <v>0</v>
      </c>
      <c r="P923" s="9">
        <v>1</v>
      </c>
      <c r="Q923" s="9">
        <v>0</v>
      </c>
      <c r="R923" s="9">
        <v>0</v>
      </c>
      <c r="S923" s="8">
        <v>1015</v>
      </c>
      <c r="T923" s="9">
        <v>7</v>
      </c>
      <c r="U923" s="9">
        <f t="shared" si="200"/>
        <v>1007</v>
      </c>
      <c r="V923" s="9">
        <f t="shared" si="201"/>
        <v>8</v>
      </c>
      <c r="W923" s="7">
        <v>12.0837</v>
      </c>
      <c r="X923" s="7">
        <f>BM923-W923-6</f>
        <v>21.452300000000001</v>
      </c>
      <c r="Y923" s="9">
        <v>1</v>
      </c>
      <c r="Z923" s="9">
        <v>0</v>
      </c>
      <c r="AA923" s="9">
        <v>1</v>
      </c>
      <c r="AB923" s="9">
        <v>0</v>
      </c>
      <c r="AC923" s="9">
        <v>0</v>
      </c>
      <c r="AD923" s="29">
        <v>0</v>
      </c>
      <c r="AE923" s="9">
        <v>1</v>
      </c>
      <c r="AF923" s="9">
        <v>0</v>
      </c>
      <c r="AG923" s="29">
        <v>0</v>
      </c>
      <c r="AH923" s="9">
        <v>1</v>
      </c>
      <c r="AI923" s="29">
        <v>0</v>
      </c>
      <c r="AJ923" s="20">
        <v>2005</v>
      </c>
      <c r="AK923" s="32">
        <f t="shared" si="204"/>
        <v>2.4600000000000011E-2</v>
      </c>
      <c r="AL923" s="32">
        <f t="shared" si="204"/>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03"/>
        <v>0.7504708277055947</v>
      </c>
      <c r="F924" s="7">
        <v>10.513400000000001</v>
      </c>
      <c r="G924" s="7">
        <f t="shared" si="195"/>
        <v>7.139529172294405</v>
      </c>
      <c r="H924" s="15">
        <f t="shared" si="196"/>
        <v>8.6404708277055953</v>
      </c>
      <c r="I924" s="11">
        <f t="shared" si="197"/>
        <v>0.31449466745904769</v>
      </c>
      <c r="J924" s="32">
        <f t="shared" si="198"/>
        <v>2.9913697515461E-2</v>
      </c>
      <c r="K924" s="32">
        <f t="shared" si="199"/>
        <v>33.429501634933175</v>
      </c>
      <c r="L924" s="8">
        <v>1</v>
      </c>
      <c r="M924" s="9">
        <v>0</v>
      </c>
      <c r="N924" s="8">
        <v>0</v>
      </c>
      <c r="O924" s="9">
        <v>0</v>
      </c>
      <c r="P924" s="9">
        <v>1</v>
      </c>
      <c r="Q924" s="9">
        <v>0</v>
      </c>
      <c r="R924" s="9">
        <v>0</v>
      </c>
      <c r="S924" s="8">
        <v>1015</v>
      </c>
      <c r="T924" s="9">
        <v>7</v>
      </c>
      <c r="U924" s="9">
        <f t="shared" si="200"/>
        <v>1007</v>
      </c>
      <c r="V924" s="9">
        <f t="shared" si="201"/>
        <v>8</v>
      </c>
      <c r="W924" s="7">
        <v>12.0837</v>
      </c>
      <c r="X924" s="7">
        <f>BM924-W924-6</f>
        <v>21.452300000000001</v>
      </c>
      <c r="Y924" s="9">
        <v>1</v>
      </c>
      <c r="Z924" s="9">
        <v>0</v>
      </c>
      <c r="AA924" s="9">
        <v>1</v>
      </c>
      <c r="AB924" s="9">
        <v>0</v>
      </c>
      <c r="AC924" s="9">
        <v>0</v>
      </c>
      <c r="AD924" s="29">
        <v>0</v>
      </c>
      <c r="AE924" s="9">
        <v>1</v>
      </c>
      <c r="AF924" s="9">
        <v>0</v>
      </c>
      <c r="AG924" s="29">
        <v>0</v>
      </c>
      <c r="AH924" s="9">
        <v>1</v>
      </c>
      <c r="AI924" s="29">
        <v>0</v>
      </c>
      <c r="AJ924" s="20">
        <v>2005</v>
      </c>
      <c r="AK924" s="32">
        <f t="shared" si="204"/>
        <v>2.4600000000000011E-2</v>
      </c>
      <c r="AL924" s="32">
        <f t="shared" si="204"/>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03"/>
        <v>4.4340867843590166</v>
      </c>
      <c r="F925" s="7">
        <v>4.8487999999999998</v>
      </c>
      <c r="G925" s="7">
        <f t="shared" si="195"/>
        <v>17.065913215640983</v>
      </c>
      <c r="H925" s="15">
        <f t="shared" si="196"/>
        <v>25.934086784359017</v>
      </c>
      <c r="I925" s="11">
        <f t="shared" si="197"/>
        <v>0.15104556715258183</v>
      </c>
      <c r="J925" s="32">
        <f t="shared" si="198"/>
        <v>3.1151123402198864E-2</v>
      </c>
      <c r="K925" s="32">
        <f t="shared" si="199"/>
        <v>32.101571012023697</v>
      </c>
      <c r="L925" s="8">
        <v>1</v>
      </c>
      <c r="M925" s="9">
        <v>0</v>
      </c>
      <c r="N925" s="8">
        <v>0</v>
      </c>
      <c r="O925" s="9">
        <v>0</v>
      </c>
      <c r="P925" s="9">
        <v>1</v>
      </c>
      <c r="Q925" s="9">
        <v>0</v>
      </c>
      <c r="R925" s="9">
        <v>0</v>
      </c>
      <c r="S925" s="8">
        <v>1015</v>
      </c>
      <c r="T925" s="9">
        <v>7</v>
      </c>
      <c r="U925" s="9">
        <f t="shared" si="200"/>
        <v>1007</v>
      </c>
      <c r="V925" s="9">
        <f t="shared" si="201"/>
        <v>8</v>
      </c>
      <c r="W925" s="7">
        <v>12.0837</v>
      </c>
      <c r="X925" s="7">
        <f>BM925-W925-6</f>
        <v>21.452300000000001</v>
      </c>
      <c r="Y925" s="9">
        <v>1</v>
      </c>
      <c r="Z925" s="9">
        <v>0</v>
      </c>
      <c r="AA925" s="9">
        <v>1</v>
      </c>
      <c r="AB925" s="9">
        <v>0</v>
      </c>
      <c r="AC925" s="9">
        <v>0</v>
      </c>
      <c r="AD925" s="29">
        <v>0</v>
      </c>
      <c r="AE925" s="9">
        <v>1</v>
      </c>
      <c r="AF925" s="9">
        <v>0</v>
      </c>
      <c r="AG925" s="29">
        <v>0</v>
      </c>
      <c r="AH925" s="9">
        <v>1</v>
      </c>
      <c r="AI925" s="29">
        <v>0</v>
      </c>
      <c r="AJ925" s="20">
        <v>2005</v>
      </c>
      <c r="AK925" s="32">
        <f t="shared" si="204"/>
        <v>2.4600000000000011E-2</v>
      </c>
      <c r="AL925" s="32">
        <f t="shared" si="204"/>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03"/>
        <v>0.74940971152859048</v>
      </c>
      <c r="F926" s="7">
        <v>9.7409999999999997</v>
      </c>
      <c r="G926" s="7">
        <f t="shared" si="195"/>
        <v>6.5505902884714091</v>
      </c>
      <c r="H926" s="15">
        <f t="shared" si="196"/>
        <v>8.0494097115285896</v>
      </c>
      <c r="I926" s="11">
        <f t="shared" si="197"/>
        <v>0.35152390398162275</v>
      </c>
      <c r="J926" s="32">
        <f t="shared" si="198"/>
        <v>3.6087044860037241E-2</v>
      </c>
      <c r="K926" s="32">
        <f t="shared" si="199"/>
        <v>27.710775539490047</v>
      </c>
      <c r="L926" s="8">
        <v>1</v>
      </c>
      <c r="M926" s="9">
        <v>0</v>
      </c>
      <c r="N926" s="8">
        <v>1</v>
      </c>
      <c r="O926" s="9">
        <v>0</v>
      </c>
      <c r="P926" s="9">
        <v>0</v>
      </c>
      <c r="Q926" s="9">
        <v>0</v>
      </c>
      <c r="R926" s="9">
        <v>0</v>
      </c>
      <c r="S926" s="8">
        <v>684</v>
      </c>
      <c r="T926" s="9">
        <v>10</v>
      </c>
      <c r="U926" s="9">
        <f t="shared" si="200"/>
        <v>673</v>
      </c>
      <c r="V926" s="9">
        <f t="shared" si="201"/>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05">1-AK926-AL926-AN926</f>
        <v>0.64500000000000002</v>
      </c>
      <c r="AN926" s="42">
        <v>0.33300000000000002</v>
      </c>
      <c r="AO926" s="41">
        <v>1</v>
      </c>
      <c r="AP926" s="17">
        <v>0</v>
      </c>
      <c r="AQ926">
        <v>1</v>
      </c>
      <c r="AR926" s="39">
        <f t="shared" ref="AR926:AR969" si="206">1-AQ926</f>
        <v>0</v>
      </c>
      <c r="AS926" s="38">
        <f t="shared" ref="AS926:AS937" si="207">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03"/>
        <v>0.78748536767053312</v>
      </c>
      <c r="F927" s="7">
        <v>9.3970000000000002</v>
      </c>
      <c r="G927" s="7">
        <f t="shared" si="195"/>
        <v>6.612514632329467</v>
      </c>
      <c r="H927" s="15">
        <f t="shared" si="196"/>
        <v>8.1874853676705328</v>
      </c>
      <c r="I927" s="11">
        <f t="shared" si="197"/>
        <v>0.35509621620136783</v>
      </c>
      <c r="J927" s="32">
        <f t="shared" si="198"/>
        <v>3.7788253293749907E-2</v>
      </c>
      <c r="K927" s="32">
        <f t="shared" si="199"/>
        <v>26.463250159419189</v>
      </c>
      <c r="L927" s="8">
        <v>1</v>
      </c>
      <c r="M927" s="9">
        <v>0</v>
      </c>
      <c r="N927" s="8">
        <v>1</v>
      </c>
      <c r="O927" s="9">
        <v>0</v>
      </c>
      <c r="P927" s="9">
        <v>0</v>
      </c>
      <c r="Q927" s="9">
        <v>0</v>
      </c>
      <c r="R927" s="9">
        <v>0</v>
      </c>
      <c r="S927" s="8">
        <v>628</v>
      </c>
      <c r="T927" s="9">
        <v>15</v>
      </c>
      <c r="U927" s="9">
        <f t="shared" si="200"/>
        <v>612</v>
      </c>
      <c r="V927" s="9">
        <f t="shared" si="201"/>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05"/>
        <v>0.64500000000000002</v>
      </c>
      <c r="AN927" s="42">
        <v>0.33300000000000002</v>
      </c>
      <c r="AO927" s="41">
        <v>1</v>
      </c>
      <c r="AP927" s="17">
        <v>0</v>
      </c>
      <c r="AQ927">
        <v>0</v>
      </c>
      <c r="AR927" s="39">
        <f t="shared" si="206"/>
        <v>1</v>
      </c>
      <c r="AS927" s="38">
        <f t="shared" si="207"/>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W927+X927+6</f>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03"/>
        <v>0.79715609178067448</v>
      </c>
      <c r="F928" s="7">
        <v>9.2829999999999995</v>
      </c>
      <c r="G928" s="7">
        <f t="shared" si="195"/>
        <v>6.6028439082193255</v>
      </c>
      <c r="H928" s="15">
        <f t="shared" si="196"/>
        <v>8.1971560917806752</v>
      </c>
      <c r="I928" s="11">
        <f t="shared" si="197"/>
        <v>0.35208016755956645</v>
      </c>
      <c r="J928" s="32">
        <f t="shared" si="198"/>
        <v>3.7927412211522828E-2</v>
      </c>
      <c r="K928" s="32">
        <f t="shared" si="199"/>
        <v>26.366154232272862</v>
      </c>
      <c r="L928" s="8">
        <v>1</v>
      </c>
      <c r="M928" s="9">
        <v>0</v>
      </c>
      <c r="N928" s="8">
        <v>1</v>
      </c>
      <c r="O928" s="9">
        <v>0</v>
      </c>
      <c r="P928" s="9">
        <v>0</v>
      </c>
      <c r="Q928" s="9">
        <v>0</v>
      </c>
      <c r="R928" s="9">
        <v>0</v>
      </c>
      <c r="S928" s="8">
        <v>628</v>
      </c>
      <c r="T928" s="9">
        <v>18</v>
      </c>
      <c r="U928" s="9">
        <f t="shared" si="200"/>
        <v>609</v>
      </c>
      <c r="V928" s="9">
        <f t="shared" si="201"/>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05"/>
        <v>0.64500000000000002</v>
      </c>
      <c r="AN928" s="42">
        <v>0.33300000000000002</v>
      </c>
      <c r="AO928" s="41">
        <v>1</v>
      </c>
      <c r="AP928" s="17">
        <v>0</v>
      </c>
      <c r="AQ928">
        <v>1</v>
      </c>
      <c r="AR928" s="39">
        <f t="shared" si="206"/>
        <v>0</v>
      </c>
      <c r="AS928" s="38">
        <f t="shared" si="207"/>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W928+X928+6</f>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03"/>
        <v>0.78695255474452552</v>
      </c>
      <c r="F929" s="7">
        <v>8.7680000000000007</v>
      </c>
      <c r="G929" s="7">
        <f t="shared" si="195"/>
        <v>6.1130474452554751</v>
      </c>
      <c r="H929" s="15">
        <f t="shared" si="196"/>
        <v>7.6869525547445257</v>
      </c>
      <c r="I929" s="11">
        <f t="shared" si="197"/>
        <v>0.33577414959800761</v>
      </c>
      <c r="J929" s="32">
        <f t="shared" si="198"/>
        <v>3.829540939758299E-2</v>
      </c>
      <c r="K929" s="32">
        <f t="shared" si="199"/>
        <v>26.112790429213035</v>
      </c>
      <c r="L929" s="8">
        <v>1</v>
      </c>
      <c r="M929" s="9">
        <v>0</v>
      </c>
      <c r="N929" s="8">
        <v>1</v>
      </c>
      <c r="O929" s="9">
        <v>0</v>
      </c>
      <c r="P929" s="9">
        <v>0</v>
      </c>
      <c r="Q929" s="9">
        <v>0</v>
      </c>
      <c r="R929" s="9">
        <v>0</v>
      </c>
      <c r="S929" s="8">
        <v>628</v>
      </c>
      <c r="T929" s="9">
        <v>22</v>
      </c>
      <c r="U929" s="9">
        <f t="shared" si="200"/>
        <v>605</v>
      </c>
      <c r="V929" s="9">
        <f t="shared" si="201"/>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05"/>
        <v>0.64500000000000002</v>
      </c>
      <c r="AN929" s="42">
        <v>0.33300000000000002</v>
      </c>
      <c r="AO929" s="41">
        <v>1</v>
      </c>
      <c r="AP929" s="17">
        <v>0</v>
      </c>
      <c r="AQ929">
        <v>0</v>
      </c>
      <c r="AR929" s="39">
        <f t="shared" si="206"/>
        <v>1</v>
      </c>
      <c r="AS929" s="38">
        <f t="shared" si="207"/>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W929+X929+6</f>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03"/>
        <v>1.0718472617651984</v>
      </c>
      <c r="F930" s="7">
        <v>5.9710000000000001</v>
      </c>
      <c r="G930" s="7">
        <f t="shared" si="195"/>
        <v>5.3281527382348024</v>
      </c>
      <c r="H930" s="15">
        <f t="shared" si="196"/>
        <v>7.4718472617651983</v>
      </c>
      <c r="I930" s="11">
        <f t="shared" si="197"/>
        <v>0.28252834197816146</v>
      </c>
      <c r="J930" s="32">
        <f t="shared" si="198"/>
        <v>4.7316754643805303E-2</v>
      </c>
      <c r="K930" s="32">
        <f t="shared" si="199"/>
        <v>21.134162888555583</v>
      </c>
      <c r="L930" s="8">
        <v>1</v>
      </c>
      <c r="M930" s="9">
        <v>0</v>
      </c>
      <c r="N930" s="8">
        <v>1</v>
      </c>
      <c r="O930" s="9">
        <v>0</v>
      </c>
      <c r="P930" s="9">
        <v>0</v>
      </c>
      <c r="Q930" s="9">
        <v>0</v>
      </c>
      <c r="R930" s="9">
        <v>0</v>
      </c>
      <c r="S930" s="8">
        <v>422</v>
      </c>
      <c r="T930" s="9">
        <v>10</v>
      </c>
      <c r="U930" s="9">
        <f t="shared" si="200"/>
        <v>411</v>
      </c>
      <c r="V930" s="9">
        <f t="shared" si="201"/>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05"/>
        <v>0.64500000000000002</v>
      </c>
      <c r="AN930" s="42">
        <v>0.33300000000000002</v>
      </c>
      <c r="AO930" s="41">
        <v>1</v>
      </c>
      <c r="AP930" s="17">
        <v>0</v>
      </c>
      <c r="AQ930">
        <v>1</v>
      </c>
      <c r="AR930" s="39">
        <f t="shared" si="206"/>
        <v>0</v>
      </c>
      <c r="AS930" s="38">
        <f t="shared" si="207"/>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W930+X930+6</f>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03"/>
        <v>1.0560237977193851</v>
      </c>
      <c r="F931" s="7">
        <v>8.0679999999999996</v>
      </c>
      <c r="G931" s="7">
        <f t="shared" si="195"/>
        <v>7.4639762022806142</v>
      </c>
      <c r="H931" s="15">
        <f t="shared" si="196"/>
        <v>9.5760237977193849</v>
      </c>
      <c r="I931" s="11">
        <f t="shared" si="197"/>
        <v>0.39552221475325594</v>
      </c>
      <c r="J931" s="32">
        <f t="shared" si="198"/>
        <v>4.9023576444379768E-2</v>
      </c>
      <c r="K931" s="32">
        <f t="shared" si="199"/>
        <v>20.398348560606564</v>
      </c>
      <c r="L931" s="8">
        <v>1</v>
      </c>
      <c r="M931" s="9">
        <v>0</v>
      </c>
      <c r="N931" s="8">
        <v>1</v>
      </c>
      <c r="O931" s="9">
        <v>0</v>
      </c>
      <c r="P931" s="9">
        <v>0</v>
      </c>
      <c r="Q931" s="9">
        <v>0</v>
      </c>
      <c r="R931" s="9">
        <v>0</v>
      </c>
      <c r="S931" s="8">
        <v>362</v>
      </c>
      <c r="T931" s="9">
        <v>10</v>
      </c>
      <c r="U931" s="9">
        <f t="shared" si="200"/>
        <v>351</v>
      </c>
      <c r="V931" s="9">
        <f t="shared" si="201"/>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05"/>
        <v>0.64500000000000002</v>
      </c>
      <c r="AN931" s="42">
        <v>0.33300000000000002</v>
      </c>
      <c r="AO931" s="41">
        <v>1</v>
      </c>
      <c r="AP931" s="17">
        <v>0</v>
      </c>
      <c r="AQ931">
        <v>0</v>
      </c>
      <c r="AR931" s="39">
        <f t="shared" si="206"/>
        <v>1</v>
      </c>
      <c r="AS931" s="38">
        <f t="shared" si="207"/>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W931+X931+6</f>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03"/>
        <v>1.1388508891928866</v>
      </c>
      <c r="F932" s="7">
        <v>5.8479999999999999</v>
      </c>
      <c r="G932" s="7">
        <f t="shared" si="195"/>
        <v>5.521149110807114</v>
      </c>
      <c r="H932" s="15">
        <f t="shared" si="196"/>
        <v>7.7988508891928863</v>
      </c>
      <c r="I932" s="11">
        <f t="shared" si="197"/>
        <v>0.27872940443332772</v>
      </c>
      <c r="J932" s="32">
        <f t="shared" si="198"/>
        <v>4.7662346859324162E-2</v>
      </c>
      <c r="K932" s="32">
        <f t="shared" si="199"/>
        <v>20.980922382011713</v>
      </c>
      <c r="L932" s="8">
        <v>1</v>
      </c>
      <c r="M932" s="9">
        <v>0</v>
      </c>
      <c r="N932" s="8">
        <v>1</v>
      </c>
      <c r="O932" s="9">
        <v>0</v>
      </c>
      <c r="P932" s="9">
        <v>0</v>
      </c>
      <c r="Q932" s="9">
        <v>0</v>
      </c>
      <c r="R932" s="9">
        <v>0</v>
      </c>
      <c r="S932" s="8">
        <v>422</v>
      </c>
      <c r="T932" s="9">
        <v>15</v>
      </c>
      <c r="U932" s="9">
        <f t="shared" si="200"/>
        <v>406</v>
      </c>
      <c r="V932" s="9">
        <f t="shared" si="201"/>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05"/>
        <v>0.64500000000000002</v>
      </c>
      <c r="AN932" s="42">
        <v>0.33300000000000002</v>
      </c>
      <c r="AO932" s="41">
        <v>1</v>
      </c>
      <c r="AP932" s="17">
        <v>0</v>
      </c>
      <c r="AQ932">
        <v>1</v>
      </c>
      <c r="AR932" s="39">
        <f t="shared" si="206"/>
        <v>0</v>
      </c>
      <c r="AS932" s="38">
        <f t="shared" si="207"/>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W932+X932+6</f>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03"/>
        <v>1.1167138113393187</v>
      </c>
      <c r="F933" s="7">
        <v>8.1310000000000002</v>
      </c>
      <c r="G933" s="7">
        <f t="shared" si="195"/>
        <v>7.9632861886606818</v>
      </c>
      <c r="H933" s="15">
        <f t="shared" si="196"/>
        <v>10.196713811339318</v>
      </c>
      <c r="I933" s="11">
        <f t="shared" si="197"/>
        <v>0.400530616419636</v>
      </c>
      <c r="J933" s="32">
        <f t="shared" si="198"/>
        <v>4.9259699473574711E-2</v>
      </c>
      <c r="K933" s="32">
        <f t="shared" si="199"/>
        <v>20.300570459964913</v>
      </c>
      <c r="L933" s="8">
        <v>1</v>
      </c>
      <c r="M933" s="9">
        <v>0</v>
      </c>
      <c r="N933" s="8">
        <v>1</v>
      </c>
      <c r="O933" s="9">
        <v>0</v>
      </c>
      <c r="P933" s="9">
        <v>0</v>
      </c>
      <c r="Q933" s="9">
        <v>0</v>
      </c>
      <c r="R933" s="9">
        <v>0</v>
      </c>
      <c r="S933" s="8">
        <v>362</v>
      </c>
      <c r="T933" s="9">
        <v>15</v>
      </c>
      <c r="U933" s="9">
        <f t="shared" si="200"/>
        <v>346</v>
      </c>
      <c r="V933" s="9">
        <f t="shared" si="201"/>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05"/>
        <v>0.64500000000000002</v>
      </c>
      <c r="AN933" s="42">
        <v>0.33300000000000002</v>
      </c>
      <c r="AO933" s="41">
        <v>1</v>
      </c>
      <c r="AP933" s="17">
        <v>0</v>
      </c>
      <c r="AQ933">
        <v>0</v>
      </c>
      <c r="AR933" s="39">
        <f t="shared" si="206"/>
        <v>1</v>
      </c>
      <c r="AS933" s="38">
        <f t="shared" si="207"/>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W933+X933+6</f>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03"/>
        <v>1.1575841721624436</v>
      </c>
      <c r="F934" s="7">
        <v>5.7619999999999996</v>
      </c>
      <c r="G934" s="7">
        <f t="shared" si="195"/>
        <v>5.5124158278375566</v>
      </c>
      <c r="H934" s="15">
        <f t="shared" si="196"/>
        <v>7.8275841721624433</v>
      </c>
      <c r="I934" s="11">
        <f t="shared" si="197"/>
        <v>0.27588627965331808</v>
      </c>
      <c r="J934" s="32">
        <f t="shared" si="198"/>
        <v>4.7880298447295751E-2</v>
      </c>
      <c r="K934" s="32">
        <f t="shared" si="199"/>
        <v>20.885417017622608</v>
      </c>
      <c r="L934" s="8">
        <v>1</v>
      </c>
      <c r="M934" s="9">
        <v>0</v>
      </c>
      <c r="N934" s="8">
        <v>1</v>
      </c>
      <c r="O934" s="9">
        <v>0</v>
      </c>
      <c r="P934" s="9">
        <v>0</v>
      </c>
      <c r="Q934" s="9">
        <v>0</v>
      </c>
      <c r="R934" s="9">
        <v>0</v>
      </c>
      <c r="S934" s="8">
        <v>422</v>
      </c>
      <c r="T934" s="9">
        <v>18</v>
      </c>
      <c r="U934" s="9">
        <f t="shared" si="200"/>
        <v>403</v>
      </c>
      <c r="V934" s="9">
        <f t="shared" si="201"/>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05"/>
        <v>0.64500000000000002</v>
      </c>
      <c r="AN934" s="42">
        <v>0.33300000000000002</v>
      </c>
      <c r="AO934" s="41">
        <v>1</v>
      </c>
      <c r="AP934" s="17">
        <v>0</v>
      </c>
      <c r="AQ934">
        <v>1</v>
      </c>
      <c r="AR934" s="39">
        <f t="shared" si="206"/>
        <v>0</v>
      </c>
      <c r="AS934" s="38">
        <f t="shared" si="207"/>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W934+X934+6</f>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03"/>
        <v>1.1211372064276885</v>
      </c>
      <c r="F935" s="7">
        <v>8.09</v>
      </c>
      <c r="G935" s="7">
        <f t="shared" si="195"/>
        <v>7.948862793572312</v>
      </c>
      <c r="H935" s="15">
        <f t="shared" si="196"/>
        <v>10.191137206427689</v>
      </c>
      <c r="I935" s="11">
        <f t="shared" si="197"/>
        <v>0.40029492263963368</v>
      </c>
      <c r="J935" s="32">
        <f t="shared" si="198"/>
        <v>4.9480212934441742E-2</v>
      </c>
      <c r="K935" s="32">
        <f t="shared" si="199"/>
        <v>20.210098960668155</v>
      </c>
      <c r="L935" s="8">
        <v>1</v>
      </c>
      <c r="M935" s="9">
        <v>0</v>
      </c>
      <c r="N935" s="8">
        <v>1</v>
      </c>
      <c r="O935" s="9">
        <v>0</v>
      </c>
      <c r="P935" s="9">
        <v>0</v>
      </c>
      <c r="Q935" s="9">
        <v>0</v>
      </c>
      <c r="R935" s="9">
        <v>0</v>
      </c>
      <c r="S935" s="8">
        <v>362</v>
      </c>
      <c r="T935" s="9">
        <v>18</v>
      </c>
      <c r="U935" s="9">
        <f t="shared" si="200"/>
        <v>343</v>
      </c>
      <c r="V935" s="9">
        <f t="shared" si="201"/>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05"/>
        <v>0.64500000000000002</v>
      </c>
      <c r="AN935" s="42">
        <v>0.33300000000000002</v>
      </c>
      <c r="AO935" s="41">
        <v>1</v>
      </c>
      <c r="AP935" s="17">
        <v>0</v>
      </c>
      <c r="AQ935">
        <v>0</v>
      </c>
      <c r="AR935" s="39">
        <f t="shared" si="206"/>
        <v>1</v>
      </c>
      <c r="AS935" s="38">
        <f t="shared" si="207"/>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W935+X935+6</f>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03"/>
        <v>1.1598526057203018</v>
      </c>
      <c r="F936" s="7">
        <v>5.6989999999999998</v>
      </c>
      <c r="G936" s="7">
        <f t="shared" si="195"/>
        <v>5.4501473942796981</v>
      </c>
      <c r="H936" s="15">
        <f t="shared" si="196"/>
        <v>7.7698526057203026</v>
      </c>
      <c r="I936" s="11">
        <f t="shared" si="197"/>
        <v>0.27435888297770461</v>
      </c>
      <c r="J936" s="32">
        <f t="shared" si="198"/>
        <v>4.8141583256308941E-2</v>
      </c>
      <c r="K936" s="32">
        <f t="shared" si="199"/>
        <v>20.77206299335721</v>
      </c>
      <c r="L936" s="8">
        <v>1</v>
      </c>
      <c r="M936" s="9">
        <v>0</v>
      </c>
      <c r="N936" s="8">
        <v>1</v>
      </c>
      <c r="O936" s="9">
        <v>0</v>
      </c>
      <c r="P936" s="9">
        <v>0</v>
      </c>
      <c r="Q936" s="9">
        <v>0</v>
      </c>
      <c r="R936" s="9">
        <v>0</v>
      </c>
      <c r="S936" s="8">
        <v>422</v>
      </c>
      <c r="T936" s="9">
        <v>22</v>
      </c>
      <c r="U936" s="9">
        <f t="shared" si="200"/>
        <v>399</v>
      </c>
      <c r="V936" s="9">
        <f t="shared" si="201"/>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05"/>
        <v>0.64500000000000002</v>
      </c>
      <c r="AN936" s="42">
        <v>0.33300000000000002</v>
      </c>
      <c r="AO936" s="41">
        <v>1</v>
      </c>
      <c r="AP936" s="17">
        <v>0</v>
      </c>
      <c r="AQ936">
        <v>1</v>
      </c>
      <c r="AR936" s="39">
        <f t="shared" si="206"/>
        <v>0</v>
      </c>
      <c r="AS936" s="38">
        <f t="shared" si="207"/>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W936+X936+6</f>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03"/>
        <v>1.1546065638592329</v>
      </c>
      <c r="F937" s="7">
        <v>7.5869999999999997</v>
      </c>
      <c r="G937" s="7">
        <f t="shared" si="195"/>
        <v>7.6053934361407673</v>
      </c>
      <c r="H937" s="15">
        <f t="shared" si="196"/>
        <v>9.9146065638592322</v>
      </c>
      <c r="I937" s="11">
        <f t="shared" si="197"/>
        <v>0.38099056817957472</v>
      </c>
      <c r="J937" s="32">
        <f t="shared" si="198"/>
        <v>5.0216234108287169E-2</v>
      </c>
      <c r="K937" s="32">
        <f t="shared" si="199"/>
        <v>19.91387880348778</v>
      </c>
      <c r="L937" s="8">
        <v>1</v>
      </c>
      <c r="M937" s="9">
        <v>0</v>
      </c>
      <c r="N937" s="8">
        <v>1</v>
      </c>
      <c r="O937" s="9">
        <v>0</v>
      </c>
      <c r="P937" s="9">
        <v>0</v>
      </c>
      <c r="Q937" s="9">
        <v>0</v>
      </c>
      <c r="R937" s="9">
        <v>0</v>
      </c>
      <c r="S937" s="8">
        <v>362</v>
      </c>
      <c r="T937" s="9">
        <v>22</v>
      </c>
      <c r="U937" s="9">
        <f t="shared" si="200"/>
        <v>339</v>
      </c>
      <c r="V937" s="9">
        <f t="shared" si="201"/>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05"/>
        <v>0.64500000000000002</v>
      </c>
      <c r="AN937" s="42">
        <v>0.33300000000000002</v>
      </c>
      <c r="AO937" s="41">
        <v>1</v>
      </c>
      <c r="AP937" s="17">
        <v>0</v>
      </c>
      <c r="AQ937">
        <v>0</v>
      </c>
      <c r="AR937" s="39">
        <f t="shared" si="206"/>
        <v>1</v>
      </c>
      <c r="AS937" s="38">
        <f t="shared" si="207"/>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W937+X937+6</f>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08">D938/E938</f>
        <v>9.6326530612244898</v>
      </c>
      <c r="G938" s="7">
        <f t="shared" si="195"/>
        <v>8.4599999999999991</v>
      </c>
      <c r="H938" s="15">
        <f t="shared" si="196"/>
        <v>10.42</v>
      </c>
      <c r="I938" s="11">
        <f t="shared" si="197"/>
        <v>0.14911892285947093</v>
      </c>
      <c r="J938" s="32">
        <f t="shared" si="198"/>
        <v>1.5480566144309482E-2</v>
      </c>
      <c r="K938" s="32">
        <f t="shared" si="199"/>
        <v>64.597120717551476</v>
      </c>
      <c r="L938" s="8">
        <v>0</v>
      </c>
      <c r="M938" s="9">
        <v>1</v>
      </c>
      <c r="N938" s="8">
        <v>0</v>
      </c>
      <c r="O938" s="9">
        <v>0</v>
      </c>
      <c r="P938" s="9">
        <v>0</v>
      </c>
      <c r="Q938" s="9">
        <v>1</v>
      </c>
      <c r="R938" s="9">
        <v>0</v>
      </c>
      <c r="S938" s="8">
        <v>4083</v>
      </c>
      <c r="T938" s="9">
        <v>2</v>
      </c>
      <c r="U938" s="9">
        <f t="shared" si="200"/>
        <v>4080</v>
      </c>
      <c r="V938" s="9">
        <f t="shared" si="201"/>
        <v>24</v>
      </c>
      <c r="W938" s="7">
        <v>13.131</v>
      </c>
      <c r="X938" s="7">
        <f>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06"/>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08"/>
        <v>36.818181818181813</v>
      </c>
      <c r="G939" s="7">
        <f t="shared" si="195"/>
        <v>7.88</v>
      </c>
      <c r="H939" s="15">
        <f t="shared" si="196"/>
        <v>8.32</v>
      </c>
      <c r="I939" s="11">
        <f t="shared" si="197"/>
        <v>0.14612854458928509</v>
      </c>
      <c r="J939" s="32">
        <f t="shared" si="198"/>
        <v>3.9689234332892257E-3</v>
      </c>
      <c r="K939" s="32">
        <f t="shared" si="199"/>
        <v>251.95749346347429</v>
      </c>
      <c r="L939" s="8">
        <v>0</v>
      </c>
      <c r="M939" s="9">
        <v>1</v>
      </c>
      <c r="N939" s="8">
        <v>0</v>
      </c>
      <c r="O939" s="9">
        <v>0</v>
      </c>
      <c r="P939" s="9">
        <v>0</v>
      </c>
      <c r="Q939" s="9">
        <v>1</v>
      </c>
      <c r="R939" s="9">
        <v>0</v>
      </c>
      <c r="S939" s="8">
        <v>62130</v>
      </c>
      <c r="T939" s="9">
        <v>2</v>
      </c>
      <c r="U939" s="9">
        <f t="shared" si="200"/>
        <v>62127</v>
      </c>
      <c r="V939" s="9">
        <f t="shared" si="201"/>
        <v>24</v>
      </c>
      <c r="W939" s="7">
        <v>13.154999999999999</v>
      </c>
      <c r="X939" s="7">
        <f>BM939-W939-6</f>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06"/>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08"/>
        <v>38.857142857142861</v>
      </c>
      <c r="G940" s="7">
        <f t="shared" si="195"/>
        <v>7.95</v>
      </c>
      <c r="H940" s="15">
        <f t="shared" si="196"/>
        <v>8.370000000000001</v>
      </c>
      <c r="I940" s="11">
        <f t="shared" si="197"/>
        <v>0.14931821237205145</v>
      </c>
      <c r="J940" s="32">
        <f t="shared" si="198"/>
        <v>3.8427481125160295E-3</v>
      </c>
      <c r="K940" s="32">
        <f t="shared" si="199"/>
        <v>260.2304316390003</v>
      </c>
      <c r="L940" s="8">
        <v>0</v>
      </c>
      <c r="M940" s="9">
        <v>1</v>
      </c>
      <c r="N940" s="8">
        <v>0</v>
      </c>
      <c r="O940" s="9">
        <v>0</v>
      </c>
      <c r="P940" s="9">
        <v>0</v>
      </c>
      <c r="Q940" s="9">
        <v>1</v>
      </c>
      <c r="R940" s="9">
        <v>0</v>
      </c>
      <c r="S940" s="8">
        <v>66213</v>
      </c>
      <c r="T940" s="9">
        <v>2</v>
      </c>
      <c r="U940" s="9">
        <f t="shared" si="200"/>
        <v>66210</v>
      </c>
      <c r="V940" s="9">
        <f t="shared" si="201"/>
        <v>24</v>
      </c>
      <c r="W940" s="7">
        <v>13.153</v>
      </c>
      <c r="X940" s="7">
        <f>BM940-W940-6</f>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06"/>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08"/>
        <v>9.7473684210526326</v>
      </c>
      <c r="G941" s="7">
        <f t="shared" si="195"/>
        <v>8.31</v>
      </c>
      <c r="H941" s="15">
        <f t="shared" si="196"/>
        <v>10.209999999999999</v>
      </c>
      <c r="I941" s="11">
        <f t="shared" si="197"/>
        <v>0.15085460062198786</v>
      </c>
      <c r="J941" s="32">
        <f t="shared" si="198"/>
        <v>1.5476443908303288E-2</v>
      </c>
      <c r="K941" s="32">
        <f t="shared" si="199"/>
        <v>64.614326516150697</v>
      </c>
      <c r="L941" s="8">
        <v>0</v>
      </c>
      <c r="M941" s="9">
        <v>1</v>
      </c>
      <c r="N941" s="8">
        <v>0</v>
      </c>
      <c r="O941" s="9">
        <v>0</v>
      </c>
      <c r="P941" s="9">
        <v>0</v>
      </c>
      <c r="Q941" s="9">
        <v>1</v>
      </c>
      <c r="R941" s="9">
        <v>0</v>
      </c>
      <c r="S941" s="8">
        <v>4083</v>
      </c>
      <c r="T941" s="9">
        <v>2</v>
      </c>
      <c r="U941" s="9">
        <f t="shared" si="200"/>
        <v>4080</v>
      </c>
      <c r="V941" s="9">
        <f t="shared" si="201"/>
        <v>24</v>
      </c>
      <c r="W941" s="7">
        <v>13.131</v>
      </c>
      <c r="X941" s="7">
        <f>BM941-W941-6</f>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06"/>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08"/>
        <v>40.4</v>
      </c>
      <c r="G942" s="7">
        <f t="shared" si="195"/>
        <v>7.88</v>
      </c>
      <c r="H942" s="15">
        <f t="shared" si="196"/>
        <v>8.2799999999999994</v>
      </c>
      <c r="I942" s="11">
        <f t="shared" si="197"/>
        <v>0.15999634871826515</v>
      </c>
      <c r="J942" s="32">
        <f t="shared" si="198"/>
        <v>3.9603056613431971E-3</v>
      </c>
      <c r="K942" s="32">
        <f t="shared" si="199"/>
        <v>252.50576231048666</v>
      </c>
      <c r="L942" s="8">
        <v>0</v>
      </c>
      <c r="M942" s="9">
        <v>1</v>
      </c>
      <c r="N942" s="8">
        <v>0</v>
      </c>
      <c r="O942" s="9">
        <v>0</v>
      </c>
      <c r="P942" s="9">
        <v>0</v>
      </c>
      <c r="Q942" s="9">
        <v>1</v>
      </c>
      <c r="R942" s="9">
        <v>0</v>
      </c>
      <c r="S942" s="8">
        <v>62130</v>
      </c>
      <c r="T942" s="9">
        <v>2</v>
      </c>
      <c r="U942" s="9">
        <f t="shared" si="200"/>
        <v>62127</v>
      </c>
      <c r="V942" s="9">
        <f t="shared" si="201"/>
        <v>24</v>
      </c>
      <c r="W942" s="7">
        <v>13.154999999999999</v>
      </c>
      <c r="X942" s="7">
        <f>BM942-W942-6</f>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06"/>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08"/>
        <v>40.599999999999994</v>
      </c>
      <c r="G943" s="7">
        <f t="shared" si="195"/>
        <v>7.919999999999999</v>
      </c>
      <c r="H943" s="15">
        <f t="shared" si="196"/>
        <v>8.3199999999999985</v>
      </c>
      <c r="I943" s="11">
        <f t="shared" si="197"/>
        <v>0.15585629709920443</v>
      </c>
      <c r="J943" s="32">
        <f t="shared" si="198"/>
        <v>3.8388250517045436E-3</v>
      </c>
      <c r="K943" s="32">
        <f t="shared" si="199"/>
        <v>260.49637233558548</v>
      </c>
      <c r="L943" s="8">
        <v>0</v>
      </c>
      <c r="M943" s="9">
        <v>1</v>
      </c>
      <c r="N943" s="8">
        <v>0</v>
      </c>
      <c r="O943" s="9">
        <v>0</v>
      </c>
      <c r="P943" s="9">
        <v>0</v>
      </c>
      <c r="Q943" s="9">
        <v>1</v>
      </c>
      <c r="R943" s="9">
        <v>0</v>
      </c>
      <c r="S943" s="8">
        <v>66213</v>
      </c>
      <c r="T943" s="9">
        <v>2</v>
      </c>
      <c r="U943" s="9">
        <f t="shared" si="200"/>
        <v>66210</v>
      </c>
      <c r="V943" s="9">
        <f t="shared" si="201"/>
        <v>24</v>
      </c>
      <c r="W943" s="7">
        <v>13.153</v>
      </c>
      <c r="X943" s="7">
        <f>BM943-W943-6</f>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06"/>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08"/>
        <v>5.4117647058823533</v>
      </c>
      <c r="G944" s="7">
        <f t="shared" si="195"/>
        <v>5.25</v>
      </c>
      <c r="H944" s="15">
        <f t="shared" si="196"/>
        <v>7.6300000000000008</v>
      </c>
      <c r="I944" s="11">
        <f t="shared" si="197"/>
        <v>9.4417443129568596E-2</v>
      </c>
      <c r="J944" s="32">
        <f t="shared" si="198"/>
        <v>1.7446701447855067E-2</v>
      </c>
      <c r="K944" s="32">
        <f t="shared" si="199"/>
        <v>57.31742490056434</v>
      </c>
      <c r="L944" s="8">
        <v>0</v>
      </c>
      <c r="M944" s="9">
        <v>1</v>
      </c>
      <c r="N944" s="8">
        <v>0</v>
      </c>
      <c r="O944" s="9">
        <v>0</v>
      </c>
      <c r="P944" s="9">
        <v>0</v>
      </c>
      <c r="Q944" s="9">
        <v>1</v>
      </c>
      <c r="R944" s="9">
        <v>0</v>
      </c>
      <c r="S944" s="8">
        <v>3275</v>
      </c>
      <c r="T944" s="9">
        <v>18</v>
      </c>
      <c r="U944" s="9">
        <f t="shared" si="200"/>
        <v>3256</v>
      </c>
      <c r="V944" s="9">
        <f t="shared" si="201"/>
        <v>24</v>
      </c>
      <c r="W944" s="7">
        <v>13.131</v>
      </c>
      <c r="X944" s="7">
        <f>BM944-W944-6</f>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06"/>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08"/>
        <v>20.148148148148149</v>
      </c>
      <c r="G945" s="7">
        <f t="shared" si="195"/>
        <v>5.17</v>
      </c>
      <c r="H945" s="15">
        <f t="shared" si="196"/>
        <v>5.7100000000000009</v>
      </c>
      <c r="I945" s="11">
        <f t="shared" si="197"/>
        <v>9.0276994457422877E-2</v>
      </c>
      <c r="J945" s="32">
        <f t="shared" si="198"/>
        <v>4.4806596513794449E-3</v>
      </c>
      <c r="K945" s="32">
        <f t="shared" si="199"/>
        <v>223.18142367544777</v>
      </c>
      <c r="L945" s="8">
        <v>0</v>
      </c>
      <c r="M945" s="9">
        <v>1</v>
      </c>
      <c r="N945" s="8">
        <v>0</v>
      </c>
      <c r="O945" s="9">
        <v>0</v>
      </c>
      <c r="P945" s="9">
        <v>0</v>
      </c>
      <c r="Q945" s="9">
        <v>1</v>
      </c>
      <c r="R945" s="9">
        <v>0</v>
      </c>
      <c r="S945" s="8">
        <v>49423</v>
      </c>
      <c r="T945" s="9">
        <v>18</v>
      </c>
      <c r="U945" s="9">
        <f t="shared" si="200"/>
        <v>49404</v>
      </c>
      <c r="V945" s="9">
        <f t="shared" si="201"/>
        <v>24</v>
      </c>
      <c r="W945" s="7">
        <v>13.154999999999999</v>
      </c>
      <c r="X945" s="7">
        <f>BM945-W945-6</f>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06"/>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08"/>
        <v>21.68</v>
      </c>
      <c r="G946" s="7">
        <f t="shared" si="195"/>
        <v>5.17</v>
      </c>
      <c r="H946" s="15">
        <f t="shared" si="196"/>
        <v>5.67</v>
      </c>
      <c r="I946" s="11">
        <f t="shared" si="197"/>
        <v>9.4039787159001409E-2</v>
      </c>
      <c r="J946" s="32">
        <f t="shared" si="198"/>
        <v>4.33762855899453E-3</v>
      </c>
      <c r="K946" s="32">
        <f t="shared" si="199"/>
        <v>230.54071744488002</v>
      </c>
      <c r="L946" s="8">
        <v>0</v>
      </c>
      <c r="M946" s="9">
        <v>1</v>
      </c>
      <c r="N946" s="8">
        <v>0</v>
      </c>
      <c r="O946" s="9">
        <v>0</v>
      </c>
      <c r="P946" s="9">
        <v>0</v>
      </c>
      <c r="Q946" s="9">
        <v>1</v>
      </c>
      <c r="R946" s="9">
        <v>0</v>
      </c>
      <c r="S946" s="8">
        <v>52698</v>
      </c>
      <c r="T946" s="9">
        <v>18</v>
      </c>
      <c r="U946" s="9">
        <f t="shared" si="200"/>
        <v>52679</v>
      </c>
      <c r="V946" s="9">
        <f t="shared" si="201"/>
        <v>24</v>
      </c>
      <c r="W946" s="7">
        <v>13.153</v>
      </c>
      <c r="X946" s="7">
        <f>BM946-W946-6</f>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06"/>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08"/>
        <v>4.3</v>
      </c>
      <c r="G947" s="7">
        <f t="shared" si="195"/>
        <v>4.29</v>
      </c>
      <c r="H947" s="15">
        <f t="shared" si="196"/>
        <v>6.89</v>
      </c>
      <c r="I947" s="11">
        <f t="shared" si="197"/>
        <v>7.71371494382493E-2</v>
      </c>
      <c r="J947" s="32">
        <f t="shared" si="198"/>
        <v>1.7938871962383557E-2</v>
      </c>
      <c r="K947" s="32">
        <f t="shared" si="199"/>
        <v>55.744865234387291</v>
      </c>
      <c r="L947" s="8">
        <v>0</v>
      </c>
      <c r="M947" s="9">
        <v>1</v>
      </c>
      <c r="N947" s="8">
        <v>0</v>
      </c>
      <c r="O947" s="9">
        <v>0</v>
      </c>
      <c r="P947" s="9">
        <v>0</v>
      </c>
      <c r="Q947" s="9">
        <v>1</v>
      </c>
      <c r="R947" s="9">
        <v>0</v>
      </c>
      <c r="S947" s="8">
        <v>3109</v>
      </c>
      <c r="T947" s="9">
        <v>19</v>
      </c>
      <c r="U947" s="9">
        <f t="shared" si="200"/>
        <v>3089</v>
      </c>
      <c r="V947" s="9">
        <f t="shared" si="201"/>
        <v>24</v>
      </c>
      <c r="W947" s="7">
        <v>13.131</v>
      </c>
      <c r="X947" s="7">
        <f>BM947-W947-6</f>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06"/>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08"/>
        <v>15.068965517241381</v>
      </c>
      <c r="G948" s="7">
        <f t="shared" si="195"/>
        <v>4.08</v>
      </c>
      <c r="H948" s="15">
        <f t="shared" si="196"/>
        <v>4.66</v>
      </c>
      <c r="I948" s="11">
        <f t="shared" si="197"/>
        <v>6.9109827835688309E-2</v>
      </c>
      <c r="J948" s="32">
        <f t="shared" si="198"/>
        <v>4.5862357144964777E-3</v>
      </c>
      <c r="K948" s="32">
        <f t="shared" si="199"/>
        <v>218.04374267967381</v>
      </c>
      <c r="L948" s="8">
        <v>0</v>
      </c>
      <c r="M948" s="9">
        <v>1</v>
      </c>
      <c r="N948" s="8">
        <v>0</v>
      </c>
      <c r="O948" s="9">
        <v>0</v>
      </c>
      <c r="P948" s="9">
        <v>0</v>
      </c>
      <c r="Q948" s="9">
        <v>1</v>
      </c>
      <c r="R948" s="9">
        <v>0</v>
      </c>
      <c r="S948" s="8">
        <v>47336</v>
      </c>
      <c r="T948" s="9">
        <v>19</v>
      </c>
      <c r="U948" s="9">
        <f t="shared" si="200"/>
        <v>47316</v>
      </c>
      <c r="V948" s="9">
        <f t="shared" si="201"/>
        <v>24</v>
      </c>
      <c r="W948" s="7">
        <v>13.154999999999999</v>
      </c>
      <c r="X948" s="7">
        <f>BM948-W948-6</f>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06"/>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08"/>
        <v>16.407407407407405</v>
      </c>
      <c r="G949" s="7">
        <f t="shared" si="195"/>
        <v>4.16</v>
      </c>
      <c r="H949" s="15">
        <f t="shared" si="196"/>
        <v>4.6999999999999993</v>
      </c>
      <c r="I949" s="11">
        <f t="shared" si="197"/>
        <v>7.2872020659854361E-2</v>
      </c>
      <c r="J949" s="32">
        <f t="shared" si="198"/>
        <v>4.4414098370565867E-3</v>
      </c>
      <c r="K949" s="32">
        <f t="shared" si="199"/>
        <v>225.15373196514565</v>
      </c>
      <c r="L949" s="8">
        <v>0</v>
      </c>
      <c r="M949" s="9">
        <v>1</v>
      </c>
      <c r="N949" s="8">
        <v>0</v>
      </c>
      <c r="O949" s="9">
        <v>0</v>
      </c>
      <c r="P949" s="9">
        <v>0</v>
      </c>
      <c r="Q949" s="9">
        <v>1</v>
      </c>
      <c r="R949" s="9">
        <v>0</v>
      </c>
      <c r="S949" s="8">
        <v>50445</v>
      </c>
      <c r="T949" s="9">
        <v>19</v>
      </c>
      <c r="U949" s="9">
        <f t="shared" si="200"/>
        <v>50425</v>
      </c>
      <c r="V949" s="9">
        <f t="shared" si="201"/>
        <v>24</v>
      </c>
      <c r="W949" s="7">
        <v>13.153</v>
      </c>
      <c r="X949" s="7">
        <f>BM949-W949-6</f>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06"/>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08"/>
        <v>3.1956521739130439</v>
      </c>
      <c r="G950" s="7">
        <f t="shared" si="195"/>
        <v>12.120000000000001</v>
      </c>
      <c r="H950" s="15">
        <f t="shared" si="196"/>
        <v>23.16</v>
      </c>
      <c r="I950" s="11">
        <f t="shared" si="197"/>
        <v>5.591615566090917E-2</v>
      </c>
      <c r="J950" s="32">
        <f t="shared" si="198"/>
        <v>1.7497572519740285E-2</v>
      </c>
      <c r="K950" s="32">
        <f t="shared" si="199"/>
        <v>57.150784708669001</v>
      </c>
      <c r="L950" s="8">
        <v>0</v>
      </c>
      <c r="M950" s="9">
        <v>1</v>
      </c>
      <c r="N950" s="8">
        <v>0</v>
      </c>
      <c r="O950" s="9">
        <v>0</v>
      </c>
      <c r="P950" s="9">
        <v>0</v>
      </c>
      <c r="Q950" s="9">
        <v>1</v>
      </c>
      <c r="R950" s="9">
        <v>0</v>
      </c>
      <c r="S950" s="8">
        <v>3275</v>
      </c>
      <c r="T950" s="9">
        <v>18</v>
      </c>
      <c r="U950" s="9">
        <f t="shared" si="200"/>
        <v>3256</v>
      </c>
      <c r="V950" s="9">
        <f t="shared" si="201"/>
        <v>24</v>
      </c>
      <c r="W950" s="7">
        <v>13.131</v>
      </c>
      <c r="X950" s="7">
        <f>BM950-W950-6</f>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06"/>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08"/>
        <v>10.788135593220339</v>
      </c>
      <c r="G951" s="7">
        <f t="shared" si="195"/>
        <v>11.55</v>
      </c>
      <c r="H951" s="15">
        <f t="shared" si="196"/>
        <v>13.91</v>
      </c>
      <c r="I951" s="11">
        <f t="shared" si="197"/>
        <v>4.8479082851631536E-2</v>
      </c>
      <c r="J951" s="32">
        <f t="shared" si="198"/>
        <v>4.4937405942596393E-3</v>
      </c>
      <c r="K951" s="32">
        <f t="shared" si="199"/>
        <v>222.53175923804159</v>
      </c>
      <c r="L951" s="8">
        <v>0</v>
      </c>
      <c r="M951" s="9">
        <v>1</v>
      </c>
      <c r="N951" s="8">
        <v>0</v>
      </c>
      <c r="O951" s="9">
        <v>0</v>
      </c>
      <c r="P951" s="9">
        <v>0</v>
      </c>
      <c r="Q951" s="9">
        <v>1</v>
      </c>
      <c r="R951" s="9">
        <v>0</v>
      </c>
      <c r="S951" s="8">
        <v>49423</v>
      </c>
      <c r="T951" s="9">
        <v>18</v>
      </c>
      <c r="U951" s="9">
        <f t="shared" si="200"/>
        <v>49404</v>
      </c>
      <c r="V951" s="9">
        <f t="shared" si="201"/>
        <v>24</v>
      </c>
      <c r="W951" s="7">
        <v>13.154999999999999</v>
      </c>
      <c r="X951" s="7">
        <f>BM951-W951-6</f>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06"/>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08"/>
        <v>10.532710280373831</v>
      </c>
      <c r="G952" s="7">
        <f t="shared" si="195"/>
        <v>10.199999999999999</v>
      </c>
      <c r="H952" s="15">
        <f t="shared" si="196"/>
        <v>12.34</v>
      </c>
      <c r="I952" s="11">
        <f t="shared" si="197"/>
        <v>4.5842106149373264E-2</v>
      </c>
      <c r="J952" s="32">
        <f t="shared" si="198"/>
        <v>4.3523561295323336E-3</v>
      </c>
      <c r="K952" s="32">
        <f t="shared" si="199"/>
        <v>229.76061017034729</v>
      </c>
      <c r="L952" s="8">
        <v>0</v>
      </c>
      <c r="M952" s="9">
        <v>1</v>
      </c>
      <c r="N952" s="8">
        <v>0</v>
      </c>
      <c r="O952" s="9">
        <v>0</v>
      </c>
      <c r="P952" s="9">
        <v>0</v>
      </c>
      <c r="Q952" s="9">
        <v>1</v>
      </c>
      <c r="R952" s="9">
        <v>0</v>
      </c>
      <c r="S952" s="8">
        <v>52698</v>
      </c>
      <c r="T952" s="9">
        <v>18</v>
      </c>
      <c r="U952" s="9">
        <f t="shared" si="200"/>
        <v>52679</v>
      </c>
      <c r="V952" s="9">
        <f t="shared" si="201"/>
        <v>24</v>
      </c>
      <c r="W952" s="7">
        <v>13.153</v>
      </c>
      <c r="X952" s="7">
        <f>BM952-W952-6</f>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06"/>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08"/>
        <v>3.8460144927536235</v>
      </c>
      <c r="G953" s="7">
        <f t="shared" si="195"/>
        <v>15.71</v>
      </c>
      <c r="H953" s="15">
        <f t="shared" si="196"/>
        <v>26.75</v>
      </c>
      <c r="I953" s="11">
        <f t="shared" si="197"/>
        <v>6.9034252041442867E-2</v>
      </c>
      <c r="J953" s="32">
        <f t="shared" si="198"/>
        <v>1.7949555877002574E-2</v>
      </c>
      <c r="K953" s="32">
        <f t="shared" si="199"/>
        <v>55.711684837908741</v>
      </c>
      <c r="L953" s="8">
        <v>0</v>
      </c>
      <c r="M953" s="9">
        <v>1</v>
      </c>
      <c r="N953" s="8">
        <v>0</v>
      </c>
      <c r="O953" s="9">
        <v>0</v>
      </c>
      <c r="P953" s="9">
        <v>0</v>
      </c>
      <c r="Q953" s="9">
        <v>1</v>
      </c>
      <c r="R953" s="9">
        <v>0</v>
      </c>
      <c r="S953" s="8">
        <v>3109</v>
      </c>
      <c r="T953" s="9">
        <v>19</v>
      </c>
      <c r="U953" s="9">
        <f t="shared" si="200"/>
        <v>3089</v>
      </c>
      <c r="V953" s="9">
        <f t="shared" si="201"/>
        <v>24</v>
      </c>
      <c r="W953" s="7">
        <v>13.131</v>
      </c>
      <c r="X953" s="7">
        <f>BM953-W953-6</f>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06"/>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08"/>
        <v>7.2453987730061353</v>
      </c>
      <c r="G954" s="7">
        <f t="shared" si="195"/>
        <v>10.18</v>
      </c>
      <c r="H954" s="15">
        <f t="shared" si="196"/>
        <v>13.440000000000001</v>
      </c>
      <c r="I954" s="11">
        <f t="shared" si="197"/>
        <v>3.3290283704605919E-2</v>
      </c>
      <c r="J954" s="32">
        <f t="shared" si="198"/>
        <v>4.5946792919989545E-3</v>
      </c>
      <c r="K954" s="32">
        <f t="shared" si="199"/>
        <v>217.64304676092888</v>
      </c>
      <c r="L954" s="8">
        <v>0</v>
      </c>
      <c r="M954" s="9">
        <v>1</v>
      </c>
      <c r="N954" s="8">
        <v>0</v>
      </c>
      <c r="O954" s="9">
        <v>0</v>
      </c>
      <c r="P954" s="9">
        <v>0</v>
      </c>
      <c r="Q954" s="9">
        <v>1</v>
      </c>
      <c r="R954" s="9">
        <v>0</v>
      </c>
      <c r="S954" s="8">
        <v>47336</v>
      </c>
      <c r="T954" s="9">
        <v>19</v>
      </c>
      <c r="U954" s="9">
        <f t="shared" si="200"/>
        <v>47316</v>
      </c>
      <c r="V954" s="9">
        <f t="shared" si="201"/>
        <v>24</v>
      </c>
      <c r="W954" s="7">
        <v>13.154999999999999</v>
      </c>
      <c r="X954" s="7">
        <f>BM954-W954-6</f>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06"/>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08"/>
        <v>6.8424657534246576</v>
      </c>
      <c r="G955" s="7">
        <f t="shared" si="195"/>
        <v>8.5300000000000011</v>
      </c>
      <c r="H955" s="15">
        <f t="shared" si="196"/>
        <v>11.45</v>
      </c>
      <c r="I955" s="11">
        <f t="shared" si="197"/>
        <v>3.0457072178164363E-2</v>
      </c>
      <c r="J955" s="32">
        <f t="shared" si="198"/>
        <v>4.451183721733731E-3</v>
      </c>
      <c r="K955" s="32">
        <f t="shared" si="199"/>
        <v>224.65934064175207</v>
      </c>
      <c r="L955" s="8">
        <v>0</v>
      </c>
      <c r="M955" s="9">
        <v>1</v>
      </c>
      <c r="N955" s="8">
        <v>0</v>
      </c>
      <c r="O955" s="9">
        <v>0</v>
      </c>
      <c r="P955" s="9">
        <v>0</v>
      </c>
      <c r="Q955" s="9">
        <v>1</v>
      </c>
      <c r="R955" s="9">
        <v>0</v>
      </c>
      <c r="S955" s="8">
        <v>50445</v>
      </c>
      <c r="T955" s="9">
        <v>19</v>
      </c>
      <c r="U955" s="9">
        <f t="shared" si="200"/>
        <v>50425</v>
      </c>
      <c r="V955" s="9">
        <f t="shared" si="201"/>
        <v>24</v>
      </c>
      <c r="W955" s="7">
        <v>13.153</v>
      </c>
      <c r="X955" s="7">
        <f>BM955-W955-6</f>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06"/>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08"/>
        <v>4.8292682926829276</v>
      </c>
      <c r="G956" s="7">
        <f t="shared" si="195"/>
        <v>4.7100000000000009</v>
      </c>
      <c r="H956" s="15">
        <f t="shared" si="196"/>
        <v>7.17</v>
      </c>
      <c r="I956" s="11">
        <f t="shared" si="197"/>
        <v>8.4850476295895663E-2</v>
      </c>
      <c r="J956" s="32">
        <f t="shared" si="198"/>
        <v>1.7570048121877384E-2</v>
      </c>
      <c r="K956" s="32">
        <f t="shared" si="199"/>
        <v>56.915040474752473</v>
      </c>
      <c r="L956" s="8">
        <v>0</v>
      </c>
      <c r="M956" s="9">
        <v>1</v>
      </c>
      <c r="N956" s="8">
        <v>0</v>
      </c>
      <c r="O956" s="9">
        <v>0</v>
      </c>
      <c r="P956" s="9">
        <v>0</v>
      </c>
      <c r="Q956" s="9">
        <v>1</v>
      </c>
      <c r="R956" s="9">
        <v>0</v>
      </c>
      <c r="S956" s="8">
        <v>3235</v>
      </c>
      <c r="T956" s="9">
        <v>18</v>
      </c>
      <c r="U956" s="9">
        <f t="shared" si="200"/>
        <v>3216</v>
      </c>
      <c r="V956" s="9">
        <f t="shared" si="201"/>
        <v>24</v>
      </c>
      <c r="W956" s="7">
        <v>13.131</v>
      </c>
      <c r="X956" s="7">
        <f>BM956-W956-6</f>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06"/>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08"/>
        <v>1.9444444444444444</v>
      </c>
      <c r="G957" s="7">
        <f t="shared" si="195"/>
        <v>2.5499999999999998</v>
      </c>
      <c r="H957" s="15">
        <f t="shared" si="196"/>
        <v>7.95</v>
      </c>
      <c r="I957" s="11">
        <f t="shared" si="197"/>
        <v>8.7677669757510405E-3</v>
      </c>
      <c r="J957" s="32">
        <f t="shared" si="198"/>
        <v>4.5091373018148204E-3</v>
      </c>
      <c r="K957" s="32">
        <f t="shared" si="199"/>
        <v>221.77191180173728</v>
      </c>
      <c r="L957" s="8">
        <v>0</v>
      </c>
      <c r="M957" s="9">
        <v>1</v>
      </c>
      <c r="N957" s="8">
        <v>0</v>
      </c>
      <c r="O957" s="9">
        <v>0</v>
      </c>
      <c r="P957" s="9">
        <v>0</v>
      </c>
      <c r="Q957" s="9">
        <v>1</v>
      </c>
      <c r="R957" s="9">
        <v>0</v>
      </c>
      <c r="S957" s="8">
        <v>49198</v>
      </c>
      <c r="T957" s="9">
        <v>18</v>
      </c>
      <c r="U957" s="9">
        <f t="shared" si="200"/>
        <v>49179</v>
      </c>
      <c r="V957" s="9">
        <f t="shared" si="201"/>
        <v>24</v>
      </c>
      <c r="W957" s="7">
        <v>13.154999999999999</v>
      </c>
      <c r="X957" s="7">
        <f>BM957-W957-6</f>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06"/>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08"/>
        <v>2.0920000000000001</v>
      </c>
      <c r="G958" s="7">
        <f t="shared" si="195"/>
        <v>2.7300000000000004</v>
      </c>
      <c r="H958" s="15">
        <f t="shared" si="196"/>
        <v>7.73</v>
      </c>
      <c r="I958" s="11">
        <f t="shared" si="197"/>
        <v>9.1373423589723498E-3</v>
      </c>
      <c r="J958" s="32">
        <f t="shared" si="198"/>
        <v>4.3677544736961515E-3</v>
      </c>
      <c r="K958" s="32">
        <f t="shared" si="199"/>
        <v>228.9505983045251</v>
      </c>
      <c r="L958" s="8">
        <v>0</v>
      </c>
      <c r="M958" s="9">
        <v>1</v>
      </c>
      <c r="N958" s="8">
        <v>0</v>
      </c>
      <c r="O958" s="9">
        <v>0</v>
      </c>
      <c r="P958" s="9">
        <v>0</v>
      </c>
      <c r="Q958" s="9">
        <v>1</v>
      </c>
      <c r="R958" s="9">
        <v>0</v>
      </c>
      <c r="S958" s="8">
        <v>52433</v>
      </c>
      <c r="T958" s="9">
        <v>18</v>
      </c>
      <c r="U958" s="9">
        <f t="shared" si="200"/>
        <v>52414</v>
      </c>
      <c r="V958" s="9">
        <f t="shared" si="201"/>
        <v>24</v>
      </c>
      <c r="W958" s="7">
        <v>13.153</v>
      </c>
      <c r="X958" s="7">
        <f>BM958-W958-6</f>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06"/>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08"/>
        <v>3.9477611940298507</v>
      </c>
      <c r="G959" s="7">
        <f t="shared" si="195"/>
        <v>3.95</v>
      </c>
      <c r="H959" s="15">
        <f t="shared" si="196"/>
        <v>6.63</v>
      </c>
      <c r="I959" s="11">
        <f t="shared" si="197"/>
        <v>7.1312399672231297E-2</v>
      </c>
      <c r="J959" s="32">
        <f t="shared" si="198"/>
        <v>1.8064010502984867E-2</v>
      </c>
      <c r="K959" s="32">
        <f t="shared" si="199"/>
        <v>55.358692347680027</v>
      </c>
      <c r="L959" s="8">
        <v>0</v>
      </c>
      <c r="M959" s="9">
        <v>1</v>
      </c>
      <c r="N959" s="8">
        <v>0</v>
      </c>
      <c r="O959" s="9">
        <v>0</v>
      </c>
      <c r="P959" s="9">
        <v>0</v>
      </c>
      <c r="Q959" s="9">
        <v>1</v>
      </c>
      <c r="R959" s="9">
        <v>0</v>
      </c>
      <c r="S959" s="8">
        <v>3069</v>
      </c>
      <c r="T959" s="9">
        <v>19</v>
      </c>
      <c r="U959" s="9">
        <f t="shared" si="200"/>
        <v>3049</v>
      </c>
      <c r="V959" s="9">
        <f t="shared" si="201"/>
        <v>24</v>
      </c>
      <c r="W959" s="7">
        <v>13.131</v>
      </c>
      <c r="X959" s="7">
        <f>BM959-W959-6</f>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06"/>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08"/>
        <v>1.4758620689655173</v>
      </c>
      <c r="G960" s="7">
        <f t="shared" si="195"/>
        <v>1.3800000000000003</v>
      </c>
      <c r="H960" s="15">
        <f t="shared" si="196"/>
        <v>7.18</v>
      </c>
      <c r="I960" s="11">
        <f t="shared" si="197"/>
        <v>6.7985965340321289E-3</v>
      </c>
      <c r="J960" s="32">
        <f t="shared" si="198"/>
        <v>4.6065256889470038E-3</v>
      </c>
      <c r="K960" s="32">
        <f t="shared" si="199"/>
        <v>217.0833438309964</v>
      </c>
      <c r="L960" s="8">
        <v>0</v>
      </c>
      <c r="M960" s="9">
        <v>1</v>
      </c>
      <c r="N960" s="8">
        <v>0</v>
      </c>
      <c r="O960" s="9">
        <v>0</v>
      </c>
      <c r="P960" s="9">
        <v>0</v>
      </c>
      <c r="Q960" s="9">
        <v>1</v>
      </c>
      <c r="R960" s="9">
        <v>0</v>
      </c>
      <c r="S960" s="8">
        <v>47143</v>
      </c>
      <c r="T960" s="9">
        <v>19</v>
      </c>
      <c r="U960" s="9">
        <f t="shared" si="200"/>
        <v>47123</v>
      </c>
      <c r="V960" s="9">
        <f t="shared" si="201"/>
        <v>24</v>
      </c>
      <c r="W960" s="7">
        <v>13.154999999999999</v>
      </c>
      <c r="X960" s="7">
        <f>BM960-W960-6</f>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06"/>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08"/>
        <v>1.574074074074074</v>
      </c>
      <c r="G961" s="7">
        <f t="shared" si="195"/>
        <v>1.5499999999999998</v>
      </c>
      <c r="H961" s="15">
        <f t="shared" si="196"/>
        <v>6.95</v>
      </c>
      <c r="I961" s="11">
        <f t="shared" si="197"/>
        <v>7.0258228637515583E-3</v>
      </c>
      <c r="J961" s="32">
        <f t="shared" si="198"/>
        <v>4.4634639369715784E-3</v>
      </c>
      <c r="K961" s="32">
        <f t="shared" si="199"/>
        <v>224.04124109009635</v>
      </c>
      <c r="L961" s="8">
        <v>0</v>
      </c>
      <c r="M961" s="9">
        <v>1</v>
      </c>
      <c r="N961" s="8">
        <v>0</v>
      </c>
      <c r="O961" s="9">
        <v>0</v>
      </c>
      <c r="P961" s="9">
        <v>0</v>
      </c>
      <c r="Q961" s="9">
        <v>1</v>
      </c>
      <c r="R961" s="9">
        <v>0</v>
      </c>
      <c r="S961" s="8">
        <v>50212</v>
      </c>
      <c r="T961" s="9">
        <v>19</v>
      </c>
      <c r="U961" s="9">
        <f t="shared" si="200"/>
        <v>50192</v>
      </c>
      <c r="V961" s="9">
        <f t="shared" si="201"/>
        <v>24</v>
      </c>
      <c r="W961" s="7">
        <v>13.153</v>
      </c>
      <c r="X961" s="7">
        <f>BM961-W961-6</f>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06"/>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08"/>
        <v>6.4</v>
      </c>
      <c r="G962" s="7">
        <f t="shared" ref="G962:G1025" si="209">D962-E962</f>
        <v>5.4</v>
      </c>
      <c r="H962" s="15">
        <f t="shared" ref="H962:H1025" si="210">D962+E962</f>
        <v>7.4</v>
      </c>
      <c r="I962" s="11">
        <f t="shared" ref="I962:I1025" si="211">IFERROR(F962/SQRT(F962^2+U962), "X")</f>
        <v>0.26973742357178704</v>
      </c>
      <c r="J962" s="32">
        <f t="shared" ref="J962:J1025" si="212">IFERROR(SQRT((1-I962^2)/U962), "X")</f>
        <v>4.2146472433091726E-2</v>
      </c>
      <c r="K962" s="32">
        <f t="shared" ref="K962:K1025" si="213">IFERROR(1/J962, "X")</f>
        <v>23.726778120933318</v>
      </c>
      <c r="L962" s="8">
        <v>0</v>
      </c>
      <c r="M962" s="9">
        <v>1</v>
      </c>
      <c r="N962" s="8">
        <v>1</v>
      </c>
      <c r="O962" s="9">
        <v>0</v>
      </c>
      <c r="P962" s="9">
        <v>0</v>
      </c>
      <c r="Q962" s="9">
        <v>0</v>
      </c>
      <c r="R962" s="9">
        <v>0</v>
      </c>
      <c r="S962" s="8">
        <v>526</v>
      </c>
      <c r="T962" s="9">
        <v>3</v>
      </c>
      <c r="U962" s="9">
        <f t="shared" ref="U962:U1025" si="214">S962-T962-1</f>
        <v>522</v>
      </c>
      <c r="V962" s="9">
        <f t="shared" ref="V962:V1025" si="215">COUNTIF(B:B,B962)</f>
        <v>8</v>
      </c>
      <c r="W962" s="7">
        <v>11.6</v>
      </c>
      <c r="X962" s="7">
        <f>BM962-W962-6</f>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06"/>
        <v>0</v>
      </c>
      <c r="AS962">
        <v>0.45400000000000001</v>
      </c>
      <c r="AT962" s="39">
        <f t="shared" ref="AT962:AT976" si="216">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08"/>
        <v>4.833333333333333</v>
      </c>
      <c r="G963" s="7">
        <f t="shared" si="209"/>
        <v>4.5999999999999996</v>
      </c>
      <c r="H963" s="15">
        <f t="shared" si="210"/>
        <v>7</v>
      </c>
      <c r="I963" s="11">
        <f t="shared" si="211"/>
        <v>0.20948049241473998</v>
      </c>
      <c r="J963" s="32">
        <f t="shared" si="212"/>
        <v>4.3340791534084135E-2</v>
      </c>
      <c r="K963" s="32">
        <f t="shared" si="213"/>
        <v>23.07295193752007</v>
      </c>
      <c r="L963" s="8">
        <v>0</v>
      </c>
      <c r="M963" s="9">
        <v>1</v>
      </c>
      <c r="N963" s="8">
        <v>1</v>
      </c>
      <c r="O963" s="9">
        <v>0</v>
      </c>
      <c r="P963" s="9">
        <v>0</v>
      </c>
      <c r="Q963" s="9">
        <v>0</v>
      </c>
      <c r="R963" s="9">
        <v>0</v>
      </c>
      <c r="S963" s="8">
        <v>515</v>
      </c>
      <c r="T963" s="9">
        <v>5</v>
      </c>
      <c r="U963" s="9">
        <f t="shared" si="214"/>
        <v>509</v>
      </c>
      <c r="V963" s="9">
        <f t="shared" si="215"/>
        <v>8</v>
      </c>
      <c r="W963" s="7">
        <v>11.6</v>
      </c>
      <c r="X963" s="7">
        <f>BM963-W963-6</f>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06"/>
        <v>0</v>
      </c>
      <c r="AS963">
        <v>0.45400000000000001</v>
      </c>
      <c r="AT963" s="39">
        <f t="shared" si="216"/>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08"/>
        <v>5.5</v>
      </c>
      <c r="G964" s="7">
        <f t="shared" si="209"/>
        <v>7.2000000000000011</v>
      </c>
      <c r="H964" s="15">
        <f t="shared" si="210"/>
        <v>10.4</v>
      </c>
      <c r="I964" s="11">
        <f t="shared" si="211"/>
        <v>0.2368468497303001</v>
      </c>
      <c r="J964" s="32">
        <f t="shared" si="212"/>
        <v>4.306306358732729E-2</v>
      </c>
      <c r="K964" s="32">
        <f t="shared" si="213"/>
        <v>23.221757039466244</v>
      </c>
      <c r="L964" s="8">
        <v>0</v>
      </c>
      <c r="M964" s="9">
        <v>1</v>
      </c>
      <c r="N964" s="8">
        <v>1</v>
      </c>
      <c r="O964" s="9">
        <v>0</v>
      </c>
      <c r="P964" s="9">
        <v>0</v>
      </c>
      <c r="Q964" s="9">
        <v>0</v>
      </c>
      <c r="R964" s="9">
        <v>0</v>
      </c>
      <c r="S964" s="8">
        <v>515</v>
      </c>
      <c r="T964" s="9">
        <v>5</v>
      </c>
      <c r="U964" s="9">
        <f t="shared" si="214"/>
        <v>509</v>
      </c>
      <c r="V964" s="9">
        <f t="shared" si="215"/>
        <v>8</v>
      </c>
      <c r="W964" s="7">
        <v>11.6</v>
      </c>
      <c r="X964" s="7">
        <f>BM964-W964-6</f>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06"/>
        <v>0</v>
      </c>
      <c r="AS964">
        <v>0.45400000000000001</v>
      </c>
      <c r="AT964" s="39">
        <f t="shared" si="216"/>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08"/>
        <v>4.0999999999999996</v>
      </c>
      <c r="G965" s="7">
        <f t="shared" si="209"/>
        <v>6.1999999999999993</v>
      </c>
      <c r="H965" s="15">
        <f t="shared" si="210"/>
        <v>10.199999999999999</v>
      </c>
      <c r="I965" s="11">
        <f t="shared" si="211"/>
        <v>0.18017670483805717</v>
      </c>
      <c r="J965" s="32">
        <f t="shared" si="212"/>
        <v>4.3945537765379801E-2</v>
      </c>
      <c r="K965" s="32">
        <f t="shared" si="213"/>
        <v>22.755438910291314</v>
      </c>
      <c r="L965" s="8">
        <v>0</v>
      </c>
      <c r="M965" s="9">
        <v>1</v>
      </c>
      <c r="N965" s="8">
        <v>1</v>
      </c>
      <c r="O965" s="9">
        <v>0</v>
      </c>
      <c r="P965" s="9">
        <v>0</v>
      </c>
      <c r="Q965" s="9">
        <v>0</v>
      </c>
      <c r="R965" s="9">
        <v>0</v>
      </c>
      <c r="S965" s="8">
        <v>515</v>
      </c>
      <c r="T965" s="9">
        <v>13</v>
      </c>
      <c r="U965" s="9">
        <f t="shared" si="214"/>
        <v>501</v>
      </c>
      <c r="V965" s="9">
        <f t="shared" si="215"/>
        <v>8</v>
      </c>
      <c r="W965" s="7">
        <v>11.6</v>
      </c>
      <c r="X965" s="7">
        <f>BM965-W965-6</f>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06"/>
        <v>0</v>
      </c>
      <c r="AS965">
        <v>0.45400000000000001</v>
      </c>
      <c r="AT965" s="39">
        <f t="shared" si="216"/>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08"/>
        <v>9.25</v>
      </c>
      <c r="G966" s="7">
        <f t="shared" si="209"/>
        <v>6.6000000000000005</v>
      </c>
      <c r="H966" s="15">
        <f t="shared" si="210"/>
        <v>8.2000000000000011</v>
      </c>
      <c r="I966" s="11">
        <f t="shared" si="211"/>
        <v>0.37527207837150228</v>
      </c>
      <c r="J966" s="32">
        <f t="shared" si="212"/>
        <v>4.0569954418540784E-2</v>
      </c>
      <c r="K966" s="32">
        <f t="shared" si="213"/>
        <v>24.64878293141469</v>
      </c>
      <c r="L966" s="8">
        <v>0</v>
      </c>
      <c r="M966" s="9">
        <v>1</v>
      </c>
      <c r="N966" s="8">
        <v>1</v>
      </c>
      <c r="O966" s="9">
        <v>0</v>
      </c>
      <c r="P966" s="9">
        <v>0</v>
      </c>
      <c r="Q966" s="9">
        <v>0</v>
      </c>
      <c r="R966" s="9">
        <v>0</v>
      </c>
      <c r="S966" s="8">
        <v>526</v>
      </c>
      <c r="T966" s="9">
        <v>3</v>
      </c>
      <c r="U966" s="9">
        <f t="shared" si="214"/>
        <v>522</v>
      </c>
      <c r="V966" s="9">
        <f t="shared" si="215"/>
        <v>8</v>
      </c>
      <c r="W966" s="7">
        <v>11.6</v>
      </c>
      <c r="X966" s="7">
        <f>BM966-W966-6</f>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06"/>
        <v>0</v>
      </c>
      <c r="AS966">
        <v>0.45400000000000001</v>
      </c>
      <c r="AT966" s="39">
        <f t="shared" si="216"/>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08"/>
        <v>7.8888888888888884</v>
      </c>
      <c r="G967" s="7">
        <f t="shared" si="209"/>
        <v>6.1999999999999993</v>
      </c>
      <c r="H967" s="15">
        <f t="shared" si="210"/>
        <v>8</v>
      </c>
      <c r="I967" s="11">
        <f t="shared" si="211"/>
        <v>0.33007193484128955</v>
      </c>
      <c r="J967" s="32">
        <f t="shared" si="212"/>
        <v>4.1840104416501489E-2</v>
      </c>
      <c r="K967" s="32">
        <f t="shared" si="213"/>
        <v>23.900513967302768</v>
      </c>
      <c r="L967" s="8">
        <v>0</v>
      </c>
      <c r="M967" s="9">
        <v>1</v>
      </c>
      <c r="N967" s="8">
        <v>1</v>
      </c>
      <c r="O967" s="9">
        <v>0</v>
      </c>
      <c r="P967" s="9">
        <v>0</v>
      </c>
      <c r="Q967" s="9">
        <v>0</v>
      </c>
      <c r="R967" s="9">
        <v>0</v>
      </c>
      <c r="S967" s="8">
        <v>515</v>
      </c>
      <c r="T967" s="9">
        <v>5</v>
      </c>
      <c r="U967" s="9">
        <f t="shared" si="214"/>
        <v>509</v>
      </c>
      <c r="V967" s="9">
        <f t="shared" si="215"/>
        <v>8</v>
      </c>
      <c r="W967" s="7">
        <v>11.6</v>
      </c>
      <c r="X967" s="7">
        <f>BM967-W967-6</f>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06"/>
        <v>0</v>
      </c>
      <c r="AS967">
        <v>0.45400000000000001</v>
      </c>
      <c r="AT967" s="39">
        <f t="shared" si="216"/>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08"/>
        <v>6.4615384615384617</v>
      </c>
      <c r="G968" s="7">
        <f t="shared" si="209"/>
        <v>7.1000000000000005</v>
      </c>
      <c r="H968" s="15">
        <f t="shared" si="210"/>
        <v>9.7000000000000011</v>
      </c>
      <c r="I968" s="11">
        <f t="shared" si="211"/>
        <v>0.27735463364540874</v>
      </c>
      <c r="J968" s="32">
        <f t="shared" si="212"/>
        <v>4.2923931397503737E-2</v>
      </c>
      <c r="K968" s="32">
        <f t="shared" si="213"/>
        <v>23.297027262935089</v>
      </c>
      <c r="L968" s="8">
        <v>0</v>
      </c>
      <c r="M968" s="9">
        <v>1</v>
      </c>
      <c r="N968" s="8">
        <v>1</v>
      </c>
      <c r="O968" s="9">
        <v>0</v>
      </c>
      <c r="P968" s="9">
        <v>0</v>
      </c>
      <c r="Q968" s="9">
        <v>0</v>
      </c>
      <c r="R968" s="9">
        <v>0</v>
      </c>
      <c r="S968" s="8">
        <v>515</v>
      </c>
      <c r="T968" s="9">
        <v>13</v>
      </c>
      <c r="U968" s="9">
        <f t="shared" si="214"/>
        <v>501</v>
      </c>
      <c r="V968" s="9">
        <f t="shared" si="215"/>
        <v>8</v>
      </c>
      <c r="W968" s="7">
        <v>11.6</v>
      </c>
      <c r="X968" s="7">
        <f>BM968-W968-6</f>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06"/>
        <v>0</v>
      </c>
      <c r="AS968">
        <v>0.45400000000000001</v>
      </c>
      <c r="AT968" s="39">
        <f t="shared" si="216"/>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08"/>
        <v>5.8666666666666671</v>
      </c>
      <c r="G969" s="7">
        <f t="shared" si="209"/>
        <v>7.3000000000000007</v>
      </c>
      <c r="H969" s="15">
        <f t="shared" si="210"/>
        <v>10.3</v>
      </c>
      <c r="I969" s="11">
        <f t="shared" si="211"/>
        <v>0.25353914385959897</v>
      </c>
      <c r="J969" s="32">
        <f t="shared" si="212"/>
        <v>4.3216899521522557E-2</v>
      </c>
      <c r="K969" s="32">
        <f t="shared" si="213"/>
        <v>23.139096304259112</v>
      </c>
      <c r="L969" s="8">
        <v>0</v>
      </c>
      <c r="M969" s="9">
        <v>1</v>
      </c>
      <c r="N969" s="8">
        <v>1</v>
      </c>
      <c r="O969" s="9">
        <v>0</v>
      </c>
      <c r="P969" s="9">
        <v>0</v>
      </c>
      <c r="Q969" s="9">
        <v>0</v>
      </c>
      <c r="R969" s="9">
        <v>0</v>
      </c>
      <c r="S969" s="8">
        <v>515</v>
      </c>
      <c r="T969" s="9">
        <v>13</v>
      </c>
      <c r="U969" s="9">
        <f t="shared" si="214"/>
        <v>501</v>
      </c>
      <c r="V969" s="9">
        <f t="shared" si="215"/>
        <v>8</v>
      </c>
      <c r="W969" s="7">
        <v>11.6</v>
      </c>
      <c r="X969" s="7">
        <f>BM969-W969-6</f>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06"/>
        <v>0</v>
      </c>
      <c r="AS969">
        <v>0.45400000000000001</v>
      </c>
      <c r="AT969" s="39">
        <f t="shared" si="216"/>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17">D970/E970</f>
        <v>1.7833333333333332</v>
      </c>
      <c r="G970" s="7">
        <f t="shared" si="209"/>
        <v>9.3999999999999986</v>
      </c>
      <c r="H970" s="15">
        <f t="shared" si="210"/>
        <v>33.4</v>
      </c>
      <c r="I970" s="11">
        <f t="shared" si="211"/>
        <v>4.1007761425582795E-2</v>
      </c>
      <c r="J970" s="32">
        <f t="shared" si="212"/>
        <v>2.299500640686886E-2</v>
      </c>
      <c r="K970" s="32">
        <f t="shared" si="213"/>
        <v>43.487702604044024</v>
      </c>
      <c r="L970" s="8">
        <v>1</v>
      </c>
      <c r="M970" s="9">
        <v>0</v>
      </c>
      <c r="N970" s="8">
        <v>0</v>
      </c>
      <c r="O970" s="9">
        <v>0</v>
      </c>
      <c r="P970" s="9">
        <v>1</v>
      </c>
      <c r="Q970" s="9">
        <v>0</v>
      </c>
      <c r="R970" s="9">
        <v>0</v>
      </c>
      <c r="S970" s="8">
        <v>1900</v>
      </c>
      <c r="T970" s="9">
        <v>11</v>
      </c>
      <c r="U970" s="9">
        <f t="shared" si="214"/>
        <v>1888</v>
      </c>
      <c r="V970" s="9">
        <f t="shared" si="215"/>
        <v>7</v>
      </c>
      <c r="W970" s="7">
        <v>4.6900000000000004</v>
      </c>
      <c r="X970" s="7">
        <f>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18">0.57</f>
        <v>0.56999999999999995</v>
      </c>
      <c r="AL970" s="32">
        <v>0.25</v>
      </c>
      <c r="AM970" s="32">
        <v>0.17</v>
      </c>
      <c r="AN970" s="42">
        <v>0.01</v>
      </c>
      <c r="AO970" s="41">
        <v>0</v>
      </c>
      <c r="AP970" s="17">
        <v>1</v>
      </c>
      <c r="AQ970">
        <v>0.55000000000000004</v>
      </c>
      <c r="AR970" s="39">
        <v>0.45</v>
      </c>
      <c r="AS970">
        <v>1</v>
      </c>
      <c r="AT970" s="39">
        <f t="shared" si="216"/>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17"/>
        <v>6</v>
      </c>
      <c r="G971" s="7">
        <f t="shared" si="209"/>
        <v>5</v>
      </c>
      <c r="H971" s="15">
        <f t="shared" si="210"/>
        <v>7</v>
      </c>
      <c r="I971" s="11">
        <f t="shared" si="211"/>
        <v>0.13678822577626595</v>
      </c>
      <c r="J971" s="32">
        <f t="shared" si="212"/>
        <v>2.2798037629377661E-2</v>
      </c>
      <c r="K971" s="32">
        <f t="shared" si="213"/>
        <v>43.863424398922618</v>
      </c>
      <c r="L971" s="8">
        <v>1</v>
      </c>
      <c r="M971" s="9">
        <v>0</v>
      </c>
      <c r="N971" s="8">
        <v>0</v>
      </c>
      <c r="O971" s="9">
        <v>0</v>
      </c>
      <c r="P971" s="9">
        <v>1</v>
      </c>
      <c r="Q971" s="9">
        <v>0</v>
      </c>
      <c r="R971" s="9">
        <v>0</v>
      </c>
      <c r="S971" s="8">
        <v>1900</v>
      </c>
      <c r="T971" s="9">
        <v>11</v>
      </c>
      <c r="U971" s="9">
        <f t="shared" si="214"/>
        <v>1888</v>
      </c>
      <c r="V971" s="9">
        <f t="shared" si="215"/>
        <v>7</v>
      </c>
      <c r="W971" s="7">
        <v>4.6900000000000004</v>
      </c>
      <c r="X971" s="7">
        <f>BM971-W971-6</f>
        <v>28.330000000000005</v>
      </c>
      <c r="Y971" s="9">
        <v>1</v>
      </c>
      <c r="Z971" s="9">
        <v>0</v>
      </c>
      <c r="AA971" s="9">
        <v>0</v>
      </c>
      <c r="AB971" s="9">
        <v>0</v>
      </c>
      <c r="AC971" s="9">
        <v>1</v>
      </c>
      <c r="AD971" s="29">
        <v>0</v>
      </c>
      <c r="AE971" s="9">
        <v>0</v>
      </c>
      <c r="AF971" s="9">
        <v>1</v>
      </c>
      <c r="AG971" s="29">
        <v>0</v>
      </c>
      <c r="AH971" s="9">
        <v>1</v>
      </c>
      <c r="AI971" s="29">
        <v>0</v>
      </c>
      <c r="AJ971" s="20">
        <v>2005</v>
      </c>
      <c r="AK971" s="7">
        <f t="shared" si="218"/>
        <v>0.56999999999999995</v>
      </c>
      <c r="AL971" s="32">
        <v>0.25</v>
      </c>
      <c r="AM971" s="32">
        <v>0.17</v>
      </c>
      <c r="AN971" s="42">
        <v>0.01</v>
      </c>
      <c r="AO971" s="41">
        <v>0</v>
      </c>
      <c r="AP971" s="17">
        <v>1</v>
      </c>
      <c r="AQ971">
        <v>0.55000000000000004</v>
      </c>
      <c r="AR971" s="39">
        <v>0.45</v>
      </c>
      <c r="AS971">
        <v>1</v>
      </c>
      <c r="AT971" s="39">
        <f t="shared" si="216"/>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17"/>
        <v>-3.4166666666666665</v>
      </c>
      <c r="G972" s="7">
        <f t="shared" si="209"/>
        <v>-5.3</v>
      </c>
      <c r="H972" s="15">
        <f t="shared" si="210"/>
        <v>-2.8999999999999995</v>
      </c>
      <c r="I972" s="11">
        <f t="shared" si="211"/>
        <v>-6.316691593984583E-2</v>
      </c>
      <c r="J972" s="32">
        <f t="shared" si="212"/>
        <v>1.8487877836052439E-2</v>
      </c>
      <c r="K972" s="32">
        <f t="shared" si="213"/>
        <v>54.089496310384618</v>
      </c>
      <c r="L972" s="8">
        <v>1</v>
      </c>
      <c r="M972" s="9">
        <v>0</v>
      </c>
      <c r="N972" s="8">
        <v>0</v>
      </c>
      <c r="O972" s="9">
        <v>0</v>
      </c>
      <c r="P972" s="9">
        <v>1</v>
      </c>
      <c r="Q972" s="9">
        <v>0</v>
      </c>
      <c r="R972" s="9">
        <v>0</v>
      </c>
      <c r="S972" s="8">
        <v>2926</v>
      </c>
      <c r="T972" s="9">
        <v>11</v>
      </c>
      <c r="U972" s="9">
        <f t="shared" si="214"/>
        <v>2914</v>
      </c>
      <c r="V972" s="9">
        <f t="shared" si="215"/>
        <v>7</v>
      </c>
      <c r="W972" s="7">
        <v>4.6900000000000004</v>
      </c>
      <c r="X972" s="7">
        <f>BM972-W972-6</f>
        <v>28.330000000000005</v>
      </c>
      <c r="Y972" s="9">
        <v>1</v>
      </c>
      <c r="Z972" s="9">
        <v>0</v>
      </c>
      <c r="AA972" s="9">
        <v>0</v>
      </c>
      <c r="AB972" s="9">
        <v>0</v>
      </c>
      <c r="AC972" s="9">
        <v>1</v>
      </c>
      <c r="AD972" s="29">
        <v>0</v>
      </c>
      <c r="AE972" s="9">
        <v>0</v>
      </c>
      <c r="AF972" s="9">
        <v>1</v>
      </c>
      <c r="AG972" s="29">
        <v>0</v>
      </c>
      <c r="AH972" s="9">
        <v>1</v>
      </c>
      <c r="AI972" s="29">
        <v>0</v>
      </c>
      <c r="AJ972" s="20">
        <v>2005</v>
      </c>
      <c r="AK972" s="7">
        <f t="shared" si="218"/>
        <v>0.56999999999999995</v>
      </c>
      <c r="AL972" s="32">
        <v>0.25</v>
      </c>
      <c r="AM972" s="32">
        <v>0.17</v>
      </c>
      <c r="AN972" s="42">
        <v>0.01</v>
      </c>
      <c r="AO972" s="41">
        <v>0</v>
      </c>
      <c r="AP972" s="17">
        <v>1</v>
      </c>
      <c r="AQ972">
        <v>0.55000000000000004</v>
      </c>
      <c r="AR972" s="39">
        <v>0.45</v>
      </c>
      <c r="AS972">
        <v>1</v>
      </c>
      <c r="AT972" s="39">
        <f t="shared" si="216"/>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17"/>
        <v>2.2222222222222223</v>
      </c>
      <c r="G973" s="7">
        <f t="shared" si="209"/>
        <v>11</v>
      </c>
      <c r="H973" s="15">
        <f t="shared" si="210"/>
        <v>29</v>
      </c>
      <c r="I973" s="11">
        <f t="shared" si="211"/>
        <v>6.9582582319649325E-2</v>
      </c>
      <c r="J973" s="32">
        <f t="shared" si="212"/>
        <v>3.1312162043842191E-2</v>
      </c>
      <c r="K973" s="32">
        <f t="shared" si="213"/>
        <v>31.93647243521016</v>
      </c>
      <c r="L973" s="8">
        <v>1</v>
      </c>
      <c r="M973" s="9">
        <v>0</v>
      </c>
      <c r="N973" s="8">
        <v>0</v>
      </c>
      <c r="O973" s="9">
        <v>0</v>
      </c>
      <c r="P973" s="9">
        <v>1</v>
      </c>
      <c r="Q973" s="9">
        <v>0</v>
      </c>
      <c r="R973" s="9">
        <v>0</v>
      </c>
      <c r="S973" s="8">
        <v>1027</v>
      </c>
      <c r="T973" s="9">
        <v>11</v>
      </c>
      <c r="U973" s="9">
        <f t="shared" si="214"/>
        <v>1015</v>
      </c>
      <c r="V973" s="9">
        <f t="shared" si="215"/>
        <v>7</v>
      </c>
      <c r="W973" s="7">
        <v>4.6900000000000004</v>
      </c>
      <c r="X973" s="7">
        <f>BM973-W973-6</f>
        <v>28.330000000000005</v>
      </c>
      <c r="Y973" s="9">
        <v>1</v>
      </c>
      <c r="Z973" s="9">
        <v>0</v>
      </c>
      <c r="AA973" s="9">
        <v>0</v>
      </c>
      <c r="AB973" s="9">
        <v>0</v>
      </c>
      <c r="AC973" s="9">
        <v>1</v>
      </c>
      <c r="AD973" s="29">
        <v>0</v>
      </c>
      <c r="AE973" s="9">
        <v>0</v>
      </c>
      <c r="AF973" s="9">
        <v>1</v>
      </c>
      <c r="AG973" s="29">
        <v>0</v>
      </c>
      <c r="AH973" s="9">
        <v>1</v>
      </c>
      <c r="AI973" s="29">
        <v>0</v>
      </c>
      <c r="AJ973" s="20">
        <v>2005</v>
      </c>
      <c r="AK973" s="7">
        <f t="shared" si="218"/>
        <v>0.56999999999999995</v>
      </c>
      <c r="AL973" s="32">
        <v>0.25</v>
      </c>
      <c r="AM973" s="32">
        <v>0.17</v>
      </c>
      <c r="AN973" s="42">
        <v>0.01</v>
      </c>
      <c r="AO973" s="41">
        <v>0</v>
      </c>
      <c r="AP973" s="17">
        <v>1</v>
      </c>
      <c r="AQ973">
        <v>0.55000000000000004</v>
      </c>
      <c r="AR973" s="39">
        <v>0.45</v>
      </c>
      <c r="AS973">
        <v>1</v>
      </c>
      <c r="AT973" s="39">
        <f t="shared" si="216"/>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17"/>
        <v>2.2666666666666666</v>
      </c>
      <c r="G974" s="7">
        <f t="shared" si="209"/>
        <v>11.399999999999999</v>
      </c>
      <c r="H974" s="15">
        <f t="shared" si="210"/>
        <v>29.4</v>
      </c>
      <c r="I974" s="11">
        <f t="shared" si="211"/>
        <v>7.1889318935879881E-2</v>
      </c>
      <c r="J974" s="32">
        <f t="shared" si="212"/>
        <v>3.171587600112348E-2</v>
      </c>
      <c r="K974" s="32">
        <f t="shared" si="213"/>
        <v>31.529950488032451</v>
      </c>
      <c r="L974" s="8">
        <v>1</v>
      </c>
      <c r="M974" s="9">
        <v>0</v>
      </c>
      <c r="N974" s="8">
        <v>0</v>
      </c>
      <c r="O974" s="9">
        <v>0</v>
      </c>
      <c r="P974" s="9">
        <v>1</v>
      </c>
      <c r="Q974" s="9">
        <v>0</v>
      </c>
      <c r="R974" s="9">
        <v>0</v>
      </c>
      <c r="S974" s="8">
        <v>1001</v>
      </c>
      <c r="T974" s="9">
        <v>11</v>
      </c>
      <c r="U974" s="9">
        <f t="shared" si="214"/>
        <v>989</v>
      </c>
      <c r="V974" s="9">
        <f t="shared" si="215"/>
        <v>7</v>
      </c>
      <c r="W974" s="7">
        <v>4.6900000000000004</v>
      </c>
      <c r="X974" s="7">
        <f>BM974-W974-6</f>
        <v>28.330000000000005</v>
      </c>
      <c r="Y974" s="9">
        <v>1</v>
      </c>
      <c r="Z974" s="9">
        <v>0</v>
      </c>
      <c r="AA974" s="9">
        <v>0</v>
      </c>
      <c r="AB974" s="9">
        <v>0</v>
      </c>
      <c r="AC974" s="9">
        <v>1</v>
      </c>
      <c r="AD974" s="29">
        <v>0</v>
      </c>
      <c r="AE974" s="9">
        <v>0</v>
      </c>
      <c r="AF974" s="9">
        <v>1</v>
      </c>
      <c r="AG974" s="29">
        <v>0</v>
      </c>
      <c r="AH974" s="9">
        <v>1</v>
      </c>
      <c r="AI974" s="29">
        <v>0</v>
      </c>
      <c r="AJ974" s="20">
        <v>2005</v>
      </c>
      <c r="AK974" s="7">
        <f t="shared" si="218"/>
        <v>0.56999999999999995</v>
      </c>
      <c r="AL974" s="32">
        <v>0.25</v>
      </c>
      <c r="AM974" s="32">
        <v>0.17</v>
      </c>
      <c r="AN974" s="42">
        <v>0.01</v>
      </c>
      <c r="AO974" s="41">
        <v>0</v>
      </c>
      <c r="AP974" s="17">
        <v>1</v>
      </c>
      <c r="AQ974">
        <v>0.55000000000000004</v>
      </c>
      <c r="AR974" s="39">
        <v>0.45</v>
      </c>
      <c r="AS974">
        <v>1</v>
      </c>
      <c r="AT974" s="39">
        <f t="shared" si="216"/>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17"/>
        <v>0.17142857142857143</v>
      </c>
      <c r="G975" s="7">
        <f t="shared" si="209"/>
        <v>-11.6</v>
      </c>
      <c r="H975" s="15">
        <f t="shared" si="210"/>
        <v>16.399999999999999</v>
      </c>
      <c r="I975" s="11">
        <f t="shared" si="211"/>
        <v>7.8162312730669422E-3</v>
      </c>
      <c r="J975" s="32">
        <f t="shared" si="212"/>
        <v>4.5594682426223825E-2</v>
      </c>
      <c r="K975" s="32">
        <f t="shared" si="213"/>
        <v>21.932382172374755</v>
      </c>
      <c r="L975" s="8">
        <v>1</v>
      </c>
      <c r="M975" s="9">
        <v>0</v>
      </c>
      <c r="N975" s="8">
        <v>0</v>
      </c>
      <c r="O975" s="9">
        <v>0</v>
      </c>
      <c r="P975" s="9">
        <v>1</v>
      </c>
      <c r="Q975" s="9">
        <v>0</v>
      </c>
      <c r="R975" s="9">
        <v>0</v>
      </c>
      <c r="S975" s="8">
        <v>493</v>
      </c>
      <c r="T975" s="9">
        <v>11</v>
      </c>
      <c r="U975" s="9">
        <f t="shared" si="214"/>
        <v>481</v>
      </c>
      <c r="V975" s="9">
        <f t="shared" si="215"/>
        <v>7</v>
      </c>
      <c r="W975" s="7">
        <v>4.6900000000000004</v>
      </c>
      <c r="X975" s="7">
        <f>BM975-W975-6</f>
        <v>28.330000000000005</v>
      </c>
      <c r="Y975" s="9">
        <v>1</v>
      </c>
      <c r="Z975" s="9">
        <v>0</v>
      </c>
      <c r="AA975" s="9">
        <v>0</v>
      </c>
      <c r="AB975" s="9">
        <v>0</v>
      </c>
      <c r="AC975" s="9">
        <v>1</v>
      </c>
      <c r="AD975" s="29">
        <v>0</v>
      </c>
      <c r="AE975" s="9">
        <v>0</v>
      </c>
      <c r="AF975" s="9">
        <v>1</v>
      </c>
      <c r="AG975" s="29">
        <v>0</v>
      </c>
      <c r="AH975" s="9">
        <v>1</v>
      </c>
      <c r="AI975" s="29">
        <v>0</v>
      </c>
      <c r="AJ975" s="20">
        <v>2005</v>
      </c>
      <c r="AK975" s="7">
        <f t="shared" si="218"/>
        <v>0.56999999999999995</v>
      </c>
      <c r="AL975" s="32">
        <v>0.25</v>
      </c>
      <c r="AM975" s="32">
        <v>0.17</v>
      </c>
      <c r="AN975" s="42">
        <v>0.01</v>
      </c>
      <c r="AO975" s="41">
        <v>0</v>
      </c>
      <c r="AP975" s="17">
        <v>1</v>
      </c>
      <c r="AQ975">
        <v>0.55000000000000004</v>
      </c>
      <c r="AR975" s="39">
        <v>0.45</v>
      </c>
      <c r="AS975">
        <v>1</v>
      </c>
      <c r="AT975" s="39">
        <f t="shared" si="216"/>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17"/>
        <v>5.4</v>
      </c>
      <c r="G976" s="7">
        <f t="shared" si="209"/>
        <v>17.600000000000001</v>
      </c>
      <c r="H976" s="15">
        <f t="shared" si="210"/>
        <v>25.6</v>
      </c>
      <c r="I976" s="11">
        <f t="shared" si="211"/>
        <v>0.11316105469835643</v>
      </c>
      <c r="J976" s="32">
        <f t="shared" si="212"/>
        <v>2.0955750870066004E-2</v>
      </c>
      <c r="K976" s="32">
        <f t="shared" si="213"/>
        <v>47.7195976512795</v>
      </c>
      <c r="L976" s="8">
        <v>1</v>
      </c>
      <c r="M976" s="9">
        <v>0</v>
      </c>
      <c r="N976" s="8">
        <v>0</v>
      </c>
      <c r="O976" s="9">
        <v>0</v>
      </c>
      <c r="P976" s="9">
        <v>1</v>
      </c>
      <c r="Q976" s="9">
        <v>0</v>
      </c>
      <c r="R976" s="9">
        <v>0</v>
      </c>
      <c r="S976" s="8">
        <v>2260</v>
      </c>
      <c r="T976" s="9">
        <v>11</v>
      </c>
      <c r="U976" s="9">
        <f t="shared" si="214"/>
        <v>2248</v>
      </c>
      <c r="V976" s="9">
        <f t="shared" si="215"/>
        <v>7</v>
      </c>
      <c r="W976" s="7">
        <v>4.6900000000000004</v>
      </c>
      <c r="X976" s="7">
        <f>BM976-W976-6</f>
        <v>28.330000000000005</v>
      </c>
      <c r="Y976" s="9">
        <v>1</v>
      </c>
      <c r="Z976" s="9">
        <v>0</v>
      </c>
      <c r="AA976" s="9">
        <v>0</v>
      </c>
      <c r="AB976" s="9">
        <v>0</v>
      </c>
      <c r="AC976" s="9">
        <v>1</v>
      </c>
      <c r="AD976" s="29">
        <v>0</v>
      </c>
      <c r="AE976" s="9">
        <v>0</v>
      </c>
      <c r="AF976" s="9">
        <v>1</v>
      </c>
      <c r="AG976" s="29">
        <v>0</v>
      </c>
      <c r="AH976" s="9">
        <v>1</v>
      </c>
      <c r="AI976" s="29">
        <v>0</v>
      </c>
      <c r="AJ976" s="20">
        <v>2005</v>
      </c>
      <c r="AK976" s="7">
        <f t="shared" si="218"/>
        <v>0.56999999999999995</v>
      </c>
      <c r="AL976" s="32">
        <v>0.25</v>
      </c>
      <c r="AM976" s="32">
        <v>0.17</v>
      </c>
      <c r="AN976" s="42">
        <v>0.01</v>
      </c>
      <c r="AO976" s="41">
        <v>0</v>
      </c>
      <c r="AP976" s="17">
        <v>1</v>
      </c>
      <c r="AQ976">
        <v>0.55000000000000004</v>
      </c>
      <c r="AR976" s="39">
        <v>0.45</v>
      </c>
      <c r="AS976">
        <v>1</v>
      </c>
      <c r="AT976" s="39">
        <f t="shared" si="216"/>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17"/>
        <v>22.5</v>
      </c>
      <c r="G977" s="7">
        <f t="shared" si="209"/>
        <v>8.6</v>
      </c>
      <c r="H977" s="15">
        <f t="shared" si="210"/>
        <v>9.4</v>
      </c>
      <c r="I977" s="11">
        <f t="shared" si="211"/>
        <v>0.2075319928180912</v>
      </c>
      <c r="J977" s="32">
        <f t="shared" si="212"/>
        <v>9.2236441252484987E-3</v>
      </c>
      <c r="K977" s="32">
        <f t="shared" si="213"/>
        <v>108.41701895920215</v>
      </c>
      <c r="L977" s="8">
        <v>0</v>
      </c>
      <c r="M977" s="9">
        <v>1</v>
      </c>
      <c r="N977" s="8">
        <v>0</v>
      </c>
      <c r="O977" s="9">
        <v>0</v>
      </c>
      <c r="P977" s="9">
        <v>1</v>
      </c>
      <c r="Q977" s="9">
        <v>0</v>
      </c>
      <c r="R977" s="9">
        <v>0</v>
      </c>
      <c r="S977" s="8">
        <v>11271</v>
      </c>
      <c r="T977" s="9">
        <v>22</v>
      </c>
      <c r="U977" s="9">
        <f t="shared" si="214"/>
        <v>11248</v>
      </c>
      <c r="V977" s="9">
        <f t="shared" si="215"/>
        <v>20</v>
      </c>
      <c r="W977" s="7">
        <v>8.8800000000000008</v>
      </c>
      <c r="X977" s="7">
        <f>BM977-W977-6</f>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19">1-AQ977</f>
        <v>0.49</v>
      </c>
      <c r="AS977" t="s">
        <v>98</v>
      </c>
      <c r="AT977" s="39" t="s">
        <v>98</v>
      </c>
      <c r="AU977">
        <v>0</v>
      </c>
      <c r="AV977" s="17">
        <v>1</v>
      </c>
      <c r="AW977">
        <v>0.75</v>
      </c>
      <c r="AX977" s="17">
        <f t="shared" ref="AX977:AX986" si="220">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17"/>
        <v>3.3333333333333335</v>
      </c>
      <c r="G978" s="7">
        <f t="shared" si="209"/>
        <v>14</v>
      </c>
      <c r="H978" s="15">
        <f t="shared" si="210"/>
        <v>26</v>
      </c>
      <c r="I978" s="11">
        <f t="shared" si="211"/>
        <v>3.1414249795253035E-2</v>
      </c>
      <c r="J978" s="32">
        <f t="shared" si="212"/>
        <v>9.4242749385759095E-3</v>
      </c>
      <c r="K978" s="32">
        <f t="shared" si="213"/>
        <v>106.10895867508601</v>
      </c>
      <c r="L978" s="8">
        <v>0</v>
      </c>
      <c r="M978" s="9">
        <v>1</v>
      </c>
      <c r="N978" s="8">
        <v>0</v>
      </c>
      <c r="O978" s="9">
        <v>0</v>
      </c>
      <c r="P978" s="9">
        <v>1</v>
      </c>
      <c r="Q978" s="9">
        <v>0</v>
      </c>
      <c r="R978" s="9">
        <v>0</v>
      </c>
      <c r="S978" s="8">
        <v>11271</v>
      </c>
      <c r="T978" s="9">
        <v>22</v>
      </c>
      <c r="U978" s="9">
        <f t="shared" si="214"/>
        <v>11248</v>
      </c>
      <c r="V978" s="9">
        <f t="shared" si="215"/>
        <v>20</v>
      </c>
      <c r="W978" s="7">
        <v>8.8800000000000008</v>
      </c>
      <c r="X978" s="7">
        <f>BM978-W978-6</f>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19"/>
        <v>0.49</v>
      </c>
      <c r="AS978" t="s">
        <v>98</v>
      </c>
      <c r="AT978" s="39" t="s">
        <v>98</v>
      </c>
      <c r="AU978">
        <v>0</v>
      </c>
      <c r="AV978" s="17">
        <v>1</v>
      </c>
      <c r="AW978">
        <v>0.75</v>
      </c>
      <c r="AX978" s="17">
        <f t="shared" si="220"/>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17"/>
        <v>9</v>
      </c>
      <c r="G979" s="7">
        <f t="shared" si="209"/>
        <v>8</v>
      </c>
      <c r="H979" s="15">
        <f t="shared" si="210"/>
        <v>10</v>
      </c>
      <c r="I979" s="11">
        <f t="shared" si="211"/>
        <v>8.4556446044914232E-2</v>
      </c>
      <c r="J979" s="32">
        <f t="shared" si="212"/>
        <v>9.3951606716571358E-3</v>
      </c>
      <c r="K979" s="32">
        <f t="shared" si="213"/>
        <v>106.43777524920371</v>
      </c>
      <c r="L979" s="8">
        <v>0</v>
      </c>
      <c r="M979" s="9">
        <v>1</v>
      </c>
      <c r="N979" s="8">
        <v>0</v>
      </c>
      <c r="O979" s="9">
        <v>0</v>
      </c>
      <c r="P979" s="9">
        <v>1</v>
      </c>
      <c r="Q979" s="9">
        <v>0</v>
      </c>
      <c r="R979" s="9">
        <v>0</v>
      </c>
      <c r="S979" s="8">
        <v>11271</v>
      </c>
      <c r="T979" s="9">
        <v>22</v>
      </c>
      <c r="U979" s="9">
        <f t="shared" si="214"/>
        <v>11248</v>
      </c>
      <c r="V979" s="9">
        <f t="shared" si="215"/>
        <v>20</v>
      </c>
      <c r="W979" s="7">
        <v>8.8800000000000008</v>
      </c>
      <c r="X979" s="7">
        <f>BM979-W979-6</f>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19"/>
        <v>0.49</v>
      </c>
      <c r="AS979" t="s">
        <v>98</v>
      </c>
      <c r="AT979" s="39" t="s">
        <v>98</v>
      </c>
      <c r="AU979">
        <v>0</v>
      </c>
      <c r="AV979" s="17">
        <v>1</v>
      </c>
      <c r="AW979">
        <v>0.75</v>
      </c>
      <c r="AX979" s="17">
        <f t="shared" si="220"/>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17"/>
        <v>2.8888888888888888</v>
      </c>
      <c r="G980" s="7">
        <f t="shared" si="209"/>
        <v>17</v>
      </c>
      <c r="H980" s="15">
        <f t="shared" si="210"/>
        <v>35</v>
      </c>
      <c r="I980" s="11">
        <f t="shared" si="211"/>
        <v>2.7229027320880107E-2</v>
      </c>
      <c r="J980" s="32">
        <f t="shared" si="212"/>
        <v>9.4254325341508061E-3</v>
      </c>
      <c r="K980" s="32">
        <f t="shared" si="213"/>
        <v>106.0959267786108</v>
      </c>
      <c r="L980" s="8">
        <v>0</v>
      </c>
      <c r="M980" s="9">
        <v>1</v>
      </c>
      <c r="N980" s="8">
        <v>0</v>
      </c>
      <c r="O980" s="9">
        <v>0</v>
      </c>
      <c r="P980" s="9">
        <v>1</v>
      </c>
      <c r="Q980" s="9">
        <v>0</v>
      </c>
      <c r="R980" s="9">
        <v>0</v>
      </c>
      <c r="S980" s="8">
        <v>11271</v>
      </c>
      <c r="T980" s="9">
        <v>22</v>
      </c>
      <c r="U980" s="9">
        <f t="shared" si="214"/>
        <v>11248</v>
      </c>
      <c r="V980" s="9">
        <f t="shared" si="215"/>
        <v>20</v>
      </c>
      <c r="W980" s="7">
        <v>8.8800000000000008</v>
      </c>
      <c r="X980" s="7">
        <f>BM980-W980-6</f>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19"/>
        <v>0.49</v>
      </c>
      <c r="AS980" t="s">
        <v>98</v>
      </c>
      <c r="AT980" s="39" t="s">
        <v>98</v>
      </c>
      <c r="AU980">
        <v>0</v>
      </c>
      <c r="AV980" s="17">
        <v>1</v>
      </c>
      <c r="AW980">
        <v>0.75</v>
      </c>
      <c r="AX980" s="17">
        <f t="shared" si="220"/>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17"/>
        <v>9</v>
      </c>
      <c r="G981" s="7">
        <f t="shared" si="209"/>
        <v>8</v>
      </c>
      <c r="H981" s="15">
        <f t="shared" si="210"/>
        <v>10</v>
      </c>
      <c r="I981" s="11">
        <f t="shared" si="211"/>
        <v>0.10435527873593063</v>
      </c>
      <c r="J981" s="32">
        <f t="shared" si="212"/>
        <v>1.159503097065896E-2</v>
      </c>
      <c r="K981" s="32">
        <f t="shared" si="213"/>
        <v>86.24384035976135</v>
      </c>
      <c r="L981" s="8">
        <v>0</v>
      </c>
      <c r="M981" s="9">
        <v>1</v>
      </c>
      <c r="N981" s="8">
        <v>0</v>
      </c>
      <c r="O981" s="9">
        <v>0</v>
      </c>
      <c r="P981" s="9">
        <v>1</v>
      </c>
      <c r="Q981" s="9">
        <v>0</v>
      </c>
      <c r="R981" s="9">
        <v>0</v>
      </c>
      <c r="S981" s="8">
        <v>7380</v>
      </c>
      <c r="T981" s="9">
        <v>22</v>
      </c>
      <c r="U981" s="9">
        <f t="shared" si="214"/>
        <v>7357</v>
      </c>
      <c r="V981" s="9">
        <f t="shared" si="215"/>
        <v>20</v>
      </c>
      <c r="W981" s="7">
        <v>8.66</v>
      </c>
      <c r="X981" s="7">
        <f>BM981-W981-6</f>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19"/>
        <v>0.5</v>
      </c>
      <c r="AS981" t="s">
        <v>98</v>
      </c>
      <c r="AT981" s="39" t="s">
        <v>98</v>
      </c>
      <c r="AU981">
        <v>0</v>
      </c>
      <c r="AV981" s="17">
        <v>1</v>
      </c>
      <c r="AW981">
        <v>0.73</v>
      </c>
      <c r="AX981" s="17">
        <f t="shared" si="220"/>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17"/>
        <v>0.48648648648648651</v>
      </c>
      <c r="G982" s="7">
        <f t="shared" si="209"/>
        <v>-57</v>
      </c>
      <c r="H982" s="15">
        <f t="shared" si="210"/>
        <v>165</v>
      </c>
      <c r="I982" s="11">
        <f t="shared" si="211"/>
        <v>5.6717021749372338E-3</v>
      </c>
      <c r="J982" s="32">
        <f t="shared" si="212"/>
        <v>1.1658498915148759E-2</v>
      </c>
      <c r="K982" s="32">
        <f t="shared" si="213"/>
        <v>85.774335725212893</v>
      </c>
      <c r="L982" s="8">
        <v>0</v>
      </c>
      <c r="M982" s="9">
        <v>1</v>
      </c>
      <c r="N982" s="8">
        <v>0</v>
      </c>
      <c r="O982" s="9">
        <v>0</v>
      </c>
      <c r="P982" s="9">
        <v>1</v>
      </c>
      <c r="Q982" s="9">
        <v>0</v>
      </c>
      <c r="R982" s="9">
        <v>0</v>
      </c>
      <c r="S982" s="8">
        <v>7380</v>
      </c>
      <c r="T982" s="9">
        <v>22</v>
      </c>
      <c r="U982" s="9">
        <f t="shared" si="214"/>
        <v>7357</v>
      </c>
      <c r="V982" s="9">
        <f t="shared" si="215"/>
        <v>20</v>
      </c>
      <c r="W982" s="7">
        <v>8.66</v>
      </c>
      <c r="X982" s="7">
        <f>BM982-W982-6</f>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19"/>
        <v>0.5</v>
      </c>
      <c r="AS982" t="s">
        <v>98</v>
      </c>
      <c r="AT982" s="39" t="s">
        <v>98</v>
      </c>
      <c r="AU982">
        <v>0</v>
      </c>
      <c r="AV982" s="17">
        <v>1</v>
      </c>
      <c r="AW982">
        <v>0.73</v>
      </c>
      <c r="AX982" s="17">
        <f t="shared" si="220"/>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17"/>
        <v>0.5</v>
      </c>
      <c r="G983" s="7">
        <f t="shared" si="209"/>
        <v>-1</v>
      </c>
      <c r="H983" s="15">
        <f t="shared" si="210"/>
        <v>3</v>
      </c>
      <c r="I983" s="11">
        <f t="shared" si="211"/>
        <v>8.0391982232139066E-3</v>
      </c>
      <c r="J983" s="32">
        <f t="shared" si="212"/>
        <v>1.6078396446427813E-2</v>
      </c>
      <c r="K983" s="32">
        <f t="shared" si="213"/>
        <v>62.195257053894395</v>
      </c>
      <c r="L983" s="8">
        <v>0</v>
      </c>
      <c r="M983" s="9">
        <v>1</v>
      </c>
      <c r="N983" s="8">
        <v>0</v>
      </c>
      <c r="O983" s="9">
        <v>0</v>
      </c>
      <c r="P983" s="9">
        <v>1</v>
      </c>
      <c r="Q983" s="9">
        <v>0</v>
      </c>
      <c r="R983" s="9">
        <v>0</v>
      </c>
      <c r="S983" s="8">
        <v>3891</v>
      </c>
      <c r="T983" s="9">
        <v>22</v>
      </c>
      <c r="U983" s="9">
        <f t="shared" si="214"/>
        <v>3868</v>
      </c>
      <c r="V983" s="9">
        <f t="shared" si="215"/>
        <v>20</v>
      </c>
      <c r="W983" s="7">
        <v>9.2799999999999994</v>
      </c>
      <c r="X983" s="7">
        <f>BM983-W983-6</f>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19"/>
        <v>0.48</v>
      </c>
      <c r="AS983" t="s">
        <v>98</v>
      </c>
      <c r="AT983" s="39" t="s">
        <v>98</v>
      </c>
      <c r="AU983">
        <v>0</v>
      </c>
      <c r="AV983" s="17">
        <v>1</v>
      </c>
      <c r="AW983">
        <v>0.79</v>
      </c>
      <c r="AX983" s="17">
        <f t="shared" si="220"/>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17"/>
        <v>0.18181818181818182</v>
      </c>
      <c r="G984" s="7">
        <f t="shared" si="209"/>
        <v>-18</v>
      </c>
      <c r="H984" s="15">
        <f t="shared" si="210"/>
        <v>26</v>
      </c>
      <c r="I984" s="11">
        <f t="shared" si="211"/>
        <v>2.9234267865169308E-3</v>
      </c>
      <c r="J984" s="32">
        <f t="shared" si="212"/>
        <v>1.607884732584312E-2</v>
      </c>
      <c r="K984" s="32">
        <f t="shared" si="213"/>
        <v>62.193512988504196</v>
      </c>
      <c r="L984" s="8">
        <v>0</v>
      </c>
      <c r="M984" s="9">
        <v>1</v>
      </c>
      <c r="N984" s="8">
        <v>0</v>
      </c>
      <c r="O984" s="9">
        <v>0</v>
      </c>
      <c r="P984" s="9">
        <v>1</v>
      </c>
      <c r="Q984" s="9">
        <v>0</v>
      </c>
      <c r="R984" s="9">
        <v>0</v>
      </c>
      <c r="S984" s="8">
        <v>3891</v>
      </c>
      <c r="T984" s="9">
        <v>22</v>
      </c>
      <c r="U984" s="9">
        <f t="shared" si="214"/>
        <v>3868</v>
      </c>
      <c r="V984" s="9">
        <f t="shared" si="215"/>
        <v>20</v>
      </c>
      <c r="W984" s="7">
        <v>9.2799999999999994</v>
      </c>
      <c r="X984" s="7">
        <f>BM984-W984-6</f>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19"/>
        <v>0.48</v>
      </c>
      <c r="AS984" t="s">
        <v>98</v>
      </c>
      <c r="AT984" s="39" t="s">
        <v>98</v>
      </c>
      <c r="AU984">
        <v>0</v>
      </c>
      <c r="AV984" s="17">
        <v>1</v>
      </c>
      <c r="AW984">
        <v>0.79</v>
      </c>
      <c r="AX984" s="17">
        <f t="shared" si="220"/>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17"/>
        <v>9</v>
      </c>
      <c r="G985" s="7">
        <f t="shared" si="209"/>
        <v>8</v>
      </c>
      <c r="H985" s="15">
        <f t="shared" si="210"/>
        <v>10</v>
      </c>
      <c r="I985" s="11">
        <f t="shared" si="211"/>
        <v>8.4556446044914232E-2</v>
      </c>
      <c r="J985" s="32">
        <f t="shared" si="212"/>
        <v>9.3951606716571358E-3</v>
      </c>
      <c r="K985" s="32">
        <f t="shared" si="213"/>
        <v>106.43777524920371</v>
      </c>
      <c r="L985" s="8">
        <v>0</v>
      </c>
      <c r="M985" s="9">
        <v>1</v>
      </c>
      <c r="N985" s="8">
        <v>0</v>
      </c>
      <c r="O985" s="9">
        <v>0</v>
      </c>
      <c r="P985" s="9">
        <v>1</v>
      </c>
      <c r="Q985" s="9">
        <v>0</v>
      </c>
      <c r="R985" s="9">
        <v>0</v>
      </c>
      <c r="S985" s="8">
        <v>11271</v>
      </c>
      <c r="T985" s="9">
        <v>22</v>
      </c>
      <c r="U985" s="9">
        <f t="shared" si="214"/>
        <v>11248</v>
      </c>
      <c r="V985" s="9">
        <f t="shared" si="215"/>
        <v>20</v>
      </c>
      <c r="W985" s="7">
        <v>8.4600000000000009</v>
      </c>
      <c r="X985" s="7">
        <f>BM985-W985-6</f>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20"/>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17"/>
        <v>9</v>
      </c>
      <c r="G986" s="7">
        <f t="shared" si="209"/>
        <v>8</v>
      </c>
      <c r="H986" s="15">
        <f t="shared" si="210"/>
        <v>10</v>
      </c>
      <c r="I986" s="11">
        <f t="shared" si="211"/>
        <v>8.4556446044914232E-2</v>
      </c>
      <c r="J986" s="32">
        <f t="shared" si="212"/>
        <v>9.3951606716571358E-3</v>
      </c>
      <c r="K986" s="32">
        <f t="shared" si="213"/>
        <v>106.43777524920371</v>
      </c>
      <c r="L986" s="8">
        <v>0</v>
      </c>
      <c r="M986" s="9">
        <v>1</v>
      </c>
      <c r="N986" s="8">
        <v>0</v>
      </c>
      <c r="O986" s="9">
        <v>0</v>
      </c>
      <c r="P986" s="9">
        <v>1</v>
      </c>
      <c r="Q986" s="9">
        <v>0</v>
      </c>
      <c r="R986" s="9">
        <v>0</v>
      </c>
      <c r="S986" s="8">
        <v>11271</v>
      </c>
      <c r="T986" s="9">
        <v>22</v>
      </c>
      <c r="U986" s="9">
        <f t="shared" si="214"/>
        <v>11248</v>
      </c>
      <c r="V986" s="9">
        <f t="shared" si="215"/>
        <v>20</v>
      </c>
      <c r="W986" s="7">
        <v>9.2899999999999991</v>
      </c>
      <c r="X986" s="7">
        <f>BM986-W986-6</f>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20"/>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17"/>
        <v>9</v>
      </c>
      <c r="G987" s="7">
        <f t="shared" si="209"/>
        <v>8</v>
      </c>
      <c r="H987" s="15">
        <f t="shared" si="210"/>
        <v>10</v>
      </c>
      <c r="I987" s="11">
        <f t="shared" si="211"/>
        <v>8.4556446044914232E-2</v>
      </c>
      <c r="J987" s="32">
        <f t="shared" si="212"/>
        <v>9.3951606716571358E-3</v>
      </c>
      <c r="K987" s="32">
        <f t="shared" si="213"/>
        <v>106.43777524920371</v>
      </c>
      <c r="L987" s="8">
        <v>0</v>
      </c>
      <c r="M987" s="9">
        <v>1</v>
      </c>
      <c r="N987" s="8">
        <v>0</v>
      </c>
      <c r="O987" s="9">
        <v>0</v>
      </c>
      <c r="P987" s="9">
        <v>1</v>
      </c>
      <c r="Q987" s="9">
        <v>0</v>
      </c>
      <c r="R987" s="9">
        <v>0</v>
      </c>
      <c r="S987" s="8">
        <v>11271</v>
      </c>
      <c r="T987" s="9">
        <v>22</v>
      </c>
      <c r="U987" s="9">
        <f t="shared" si="214"/>
        <v>11248</v>
      </c>
      <c r="V987" s="9">
        <f t="shared" si="215"/>
        <v>20</v>
      </c>
      <c r="W987" s="7">
        <v>8.14</v>
      </c>
      <c r="X987" s="7">
        <f>BM987-W987-6</f>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17"/>
        <v>8</v>
      </c>
      <c r="G988" s="7">
        <f t="shared" si="209"/>
        <v>7</v>
      </c>
      <c r="H988" s="15">
        <f t="shared" si="210"/>
        <v>9</v>
      </c>
      <c r="I988" s="11">
        <f t="shared" si="211"/>
        <v>7.5217741444460154E-2</v>
      </c>
      <c r="J988" s="32">
        <f t="shared" si="212"/>
        <v>9.4022176805575192E-3</v>
      </c>
      <c r="K988" s="32">
        <f t="shared" si="213"/>
        <v>106.35788640246663</v>
      </c>
      <c r="L988" s="8">
        <v>0</v>
      </c>
      <c r="M988" s="9">
        <v>1</v>
      </c>
      <c r="N988" s="8">
        <v>0</v>
      </c>
      <c r="O988" s="9">
        <v>0</v>
      </c>
      <c r="P988" s="9">
        <v>1</v>
      </c>
      <c r="Q988" s="9">
        <v>0</v>
      </c>
      <c r="R988" s="9">
        <v>0</v>
      </c>
      <c r="S988" s="8">
        <v>11271</v>
      </c>
      <c r="T988" s="9">
        <v>22</v>
      </c>
      <c r="U988" s="9">
        <f t="shared" si="214"/>
        <v>11248</v>
      </c>
      <c r="V988" s="9">
        <f t="shared" si="215"/>
        <v>20</v>
      </c>
      <c r="W988" s="7">
        <v>11.09</v>
      </c>
      <c r="X988" s="7">
        <f>BM988-W988-6</f>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17"/>
        <v>9</v>
      </c>
      <c r="G989" s="7">
        <f t="shared" si="209"/>
        <v>8</v>
      </c>
      <c r="H989" s="15">
        <f t="shared" si="210"/>
        <v>10</v>
      </c>
      <c r="I989" s="11">
        <f t="shared" si="211"/>
        <v>8.4556446044914232E-2</v>
      </c>
      <c r="J989" s="32">
        <f t="shared" si="212"/>
        <v>9.3951606716571358E-3</v>
      </c>
      <c r="K989" s="32">
        <f t="shared" si="213"/>
        <v>106.43777524920371</v>
      </c>
      <c r="L989" s="8">
        <v>0</v>
      </c>
      <c r="M989" s="9">
        <v>1</v>
      </c>
      <c r="N989" s="8">
        <v>0</v>
      </c>
      <c r="O989" s="9">
        <v>0</v>
      </c>
      <c r="P989" s="9">
        <v>1</v>
      </c>
      <c r="Q989" s="9">
        <v>0</v>
      </c>
      <c r="R989" s="9">
        <v>0</v>
      </c>
      <c r="S989" s="8">
        <v>11271</v>
      </c>
      <c r="T989" s="9">
        <v>22</v>
      </c>
      <c r="U989" s="9">
        <f t="shared" si="214"/>
        <v>11248</v>
      </c>
      <c r="V989" s="9">
        <f t="shared" si="215"/>
        <v>20</v>
      </c>
      <c r="W989" s="7">
        <v>8.73</v>
      </c>
      <c r="X989" s="7">
        <f>BM989-W989-6</f>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17"/>
        <v>9</v>
      </c>
      <c r="G990" s="7">
        <f t="shared" si="209"/>
        <v>8</v>
      </c>
      <c r="H990" s="15">
        <f t="shared" si="210"/>
        <v>10</v>
      </c>
      <c r="I990" s="11">
        <f t="shared" si="211"/>
        <v>8.4556446044914232E-2</v>
      </c>
      <c r="J990" s="32">
        <f t="shared" si="212"/>
        <v>9.3951606716571358E-3</v>
      </c>
      <c r="K990" s="32">
        <f t="shared" si="213"/>
        <v>106.43777524920371</v>
      </c>
      <c r="L990" s="8">
        <v>0</v>
      </c>
      <c r="M990" s="9">
        <v>1</v>
      </c>
      <c r="N990" s="8">
        <v>0</v>
      </c>
      <c r="O990" s="9">
        <v>0</v>
      </c>
      <c r="P990" s="9">
        <v>1</v>
      </c>
      <c r="Q990" s="9">
        <v>0</v>
      </c>
      <c r="R990" s="9">
        <v>0</v>
      </c>
      <c r="S990" s="8">
        <v>11271</v>
      </c>
      <c r="T990" s="9">
        <v>22</v>
      </c>
      <c r="U990" s="9">
        <f t="shared" si="214"/>
        <v>11248</v>
      </c>
      <c r="V990" s="9">
        <f t="shared" si="215"/>
        <v>20</v>
      </c>
      <c r="W990" s="7">
        <v>9.24</v>
      </c>
      <c r="X990" s="7">
        <f>BM990-W990-6</f>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17"/>
        <v>2</v>
      </c>
      <c r="G991" s="7">
        <f t="shared" si="209"/>
        <v>5</v>
      </c>
      <c r="H991" s="15">
        <f t="shared" si="210"/>
        <v>15</v>
      </c>
      <c r="I991" s="11">
        <f t="shared" si="211"/>
        <v>1.8854504950126014E-2</v>
      </c>
      <c r="J991" s="32">
        <f t="shared" si="212"/>
        <v>9.4272524750630068E-3</v>
      </c>
      <c r="K991" s="32">
        <f t="shared" si="213"/>
        <v>106.07544484940895</v>
      </c>
      <c r="L991" s="8">
        <v>0</v>
      </c>
      <c r="M991" s="9">
        <v>1</v>
      </c>
      <c r="N991" s="8">
        <v>0</v>
      </c>
      <c r="O991" s="9">
        <v>0</v>
      </c>
      <c r="P991" s="9">
        <v>1</v>
      </c>
      <c r="Q991" s="9">
        <v>0</v>
      </c>
      <c r="R991" s="9">
        <v>0</v>
      </c>
      <c r="S991" s="8">
        <v>11271</v>
      </c>
      <c r="T991" s="9">
        <v>22</v>
      </c>
      <c r="U991" s="9">
        <f t="shared" si="214"/>
        <v>11248</v>
      </c>
      <c r="V991" s="9">
        <f t="shared" si="215"/>
        <v>20</v>
      </c>
      <c r="W991" s="7">
        <v>8.4600000000000009</v>
      </c>
      <c r="X991" s="7">
        <f>BM991-W991-6</f>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17"/>
        <v>2.2173913043478262</v>
      </c>
      <c r="G992" s="7">
        <f t="shared" si="209"/>
        <v>28</v>
      </c>
      <c r="H992" s="15">
        <f t="shared" si="210"/>
        <v>74</v>
      </c>
      <c r="I992" s="11">
        <f t="shared" si="211"/>
        <v>2.090305607850099E-2</v>
      </c>
      <c r="J992" s="32">
        <f t="shared" si="212"/>
        <v>9.4268684275592707E-3</v>
      </c>
      <c r="K992" s="32">
        <f t="shared" si="213"/>
        <v>106.07976632796942</v>
      </c>
      <c r="L992" s="8">
        <v>0</v>
      </c>
      <c r="M992" s="9">
        <v>1</v>
      </c>
      <c r="N992" s="8">
        <v>0</v>
      </c>
      <c r="O992" s="9">
        <v>0</v>
      </c>
      <c r="P992" s="9">
        <v>1</v>
      </c>
      <c r="Q992" s="9">
        <v>0</v>
      </c>
      <c r="R992" s="9">
        <v>0</v>
      </c>
      <c r="S992" s="8">
        <v>11271</v>
      </c>
      <c r="T992" s="9">
        <v>22</v>
      </c>
      <c r="U992" s="9">
        <f t="shared" si="214"/>
        <v>11248</v>
      </c>
      <c r="V992" s="9">
        <f t="shared" si="215"/>
        <v>20</v>
      </c>
      <c r="W992" s="7">
        <v>9.2899999999999991</v>
      </c>
      <c r="X992" s="7">
        <f>BM992-W992-6</f>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17"/>
        <v>2.5714285714285716</v>
      </c>
      <c r="G993" s="7">
        <f t="shared" si="209"/>
        <v>11</v>
      </c>
      <c r="H993" s="15">
        <f t="shared" si="210"/>
        <v>25</v>
      </c>
      <c r="I993" s="11">
        <f t="shared" si="211"/>
        <v>2.4238692921174167E-2</v>
      </c>
      <c r="J993" s="32">
        <f t="shared" si="212"/>
        <v>9.4261583582343975E-3</v>
      </c>
      <c r="K993" s="32">
        <f t="shared" si="213"/>
        <v>106.08775728093208</v>
      </c>
      <c r="L993" s="8">
        <v>0</v>
      </c>
      <c r="M993" s="9">
        <v>1</v>
      </c>
      <c r="N993" s="8">
        <v>0</v>
      </c>
      <c r="O993" s="9">
        <v>0</v>
      </c>
      <c r="P993" s="9">
        <v>1</v>
      </c>
      <c r="Q993" s="9">
        <v>0</v>
      </c>
      <c r="R993" s="9">
        <v>0</v>
      </c>
      <c r="S993" s="8">
        <v>11271</v>
      </c>
      <c r="T993" s="9">
        <v>22</v>
      </c>
      <c r="U993" s="9">
        <f t="shared" si="214"/>
        <v>11248</v>
      </c>
      <c r="V993" s="9">
        <f t="shared" si="215"/>
        <v>20</v>
      </c>
      <c r="W993" s="7">
        <v>8.14</v>
      </c>
      <c r="X993" s="7">
        <f>BM993-W993-6</f>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21">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17"/>
        <v>1.5555555555555556</v>
      </c>
      <c r="G994" s="7">
        <f t="shared" si="209"/>
        <v>5</v>
      </c>
      <c r="H994" s="15">
        <f t="shared" si="210"/>
        <v>23</v>
      </c>
      <c r="I994" s="11">
        <f t="shared" si="211"/>
        <v>1.4665644829398285E-2</v>
      </c>
      <c r="J994" s="32">
        <f t="shared" si="212"/>
        <v>9.4279145331846101E-3</v>
      </c>
      <c r="K994" s="32">
        <f t="shared" si="213"/>
        <v>106.06799589455069</v>
      </c>
      <c r="L994" s="8">
        <v>0</v>
      </c>
      <c r="M994" s="9">
        <v>1</v>
      </c>
      <c r="N994" s="8">
        <v>0</v>
      </c>
      <c r="O994" s="9">
        <v>0</v>
      </c>
      <c r="P994" s="9">
        <v>1</v>
      </c>
      <c r="Q994" s="9">
        <v>0</v>
      </c>
      <c r="R994" s="9">
        <v>0</v>
      </c>
      <c r="S994" s="8">
        <v>11271</v>
      </c>
      <c r="T994" s="9">
        <v>22</v>
      </c>
      <c r="U994" s="9">
        <f t="shared" si="214"/>
        <v>11248</v>
      </c>
      <c r="V994" s="9">
        <f t="shared" si="215"/>
        <v>20</v>
      </c>
      <c r="W994" s="7">
        <v>11.09</v>
      </c>
      <c r="X994" s="7">
        <f>BM994-W994-6</f>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21"/>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17"/>
        <v>1.5</v>
      </c>
      <c r="G995" s="7">
        <f t="shared" si="209"/>
        <v>4</v>
      </c>
      <c r="H995" s="15">
        <f t="shared" si="210"/>
        <v>20</v>
      </c>
      <c r="I995" s="11">
        <f t="shared" si="211"/>
        <v>1.4141978491509553E-2</v>
      </c>
      <c r="J995" s="32">
        <f t="shared" si="212"/>
        <v>9.4279856610063675E-3</v>
      </c>
      <c r="K995" s="32">
        <f t="shared" si="213"/>
        <v>106.06719568273691</v>
      </c>
      <c r="L995" s="8">
        <v>0</v>
      </c>
      <c r="M995" s="9">
        <v>1</v>
      </c>
      <c r="N995" s="8">
        <v>0</v>
      </c>
      <c r="O995" s="9">
        <v>0</v>
      </c>
      <c r="P995" s="9">
        <v>1</v>
      </c>
      <c r="Q995" s="9">
        <v>0</v>
      </c>
      <c r="R995" s="9">
        <v>0</v>
      </c>
      <c r="S995" s="8">
        <v>11271</v>
      </c>
      <c r="T995" s="9">
        <v>22</v>
      </c>
      <c r="U995" s="9">
        <f t="shared" si="214"/>
        <v>11248</v>
      </c>
      <c r="V995" s="9">
        <f t="shared" si="215"/>
        <v>20</v>
      </c>
      <c r="W995" s="7">
        <v>8.73</v>
      </c>
      <c r="X995" s="7">
        <f>BM995-W995-6</f>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21"/>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17"/>
        <v>3.0833333333333335</v>
      </c>
      <c r="G996" s="7">
        <f t="shared" si="209"/>
        <v>25</v>
      </c>
      <c r="H996" s="15">
        <f t="shared" si="210"/>
        <v>49</v>
      </c>
      <c r="I996" s="11">
        <f t="shared" si="211"/>
        <v>2.906025134602834E-2</v>
      </c>
      <c r="J996" s="32">
        <f t="shared" si="212"/>
        <v>9.4249463824956775E-3</v>
      </c>
      <c r="K996" s="32">
        <f t="shared" si="213"/>
        <v>106.10139935196163</v>
      </c>
      <c r="L996" s="8">
        <v>0</v>
      </c>
      <c r="M996" s="9">
        <v>1</v>
      </c>
      <c r="N996" s="8">
        <v>0</v>
      </c>
      <c r="O996" s="9">
        <v>0</v>
      </c>
      <c r="P996" s="9">
        <v>1</v>
      </c>
      <c r="Q996" s="9">
        <v>0</v>
      </c>
      <c r="R996" s="9">
        <v>0</v>
      </c>
      <c r="S996" s="8">
        <v>11271</v>
      </c>
      <c r="T996" s="9">
        <v>22</v>
      </c>
      <c r="U996" s="9">
        <f t="shared" si="214"/>
        <v>11248</v>
      </c>
      <c r="V996" s="9">
        <f t="shared" si="215"/>
        <v>20</v>
      </c>
      <c r="W996" s="7">
        <v>9.24</v>
      </c>
      <c r="X996" s="7">
        <f>BM996-W996-6</f>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21"/>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17"/>
        <v>60.8</v>
      </c>
      <c r="G997" s="7">
        <f t="shared" si="209"/>
        <v>5.98</v>
      </c>
      <c r="H997" s="15">
        <f t="shared" si="210"/>
        <v>6.18</v>
      </c>
      <c r="I997" s="11">
        <f t="shared" si="211"/>
        <v>6.0981702242611277E-2</v>
      </c>
      <c r="J997" s="32">
        <f t="shared" si="212"/>
        <v>1.0029885237271593E-3</v>
      </c>
      <c r="K997" s="32">
        <f t="shared" si="213"/>
        <v>997.02038093511396</v>
      </c>
      <c r="L997" s="8">
        <v>0</v>
      </c>
      <c r="M997" s="9">
        <v>1</v>
      </c>
      <c r="N997" s="8">
        <v>0</v>
      </c>
      <c r="O997" s="9">
        <v>0</v>
      </c>
      <c r="P997" s="9">
        <v>0</v>
      </c>
      <c r="Q997" s="9">
        <v>1</v>
      </c>
      <c r="R997" s="9">
        <v>0</v>
      </c>
      <c r="S997" s="8">
        <v>990357</v>
      </c>
      <c r="T997" s="9">
        <v>3</v>
      </c>
      <c r="U997" s="9">
        <f t="shared" si="214"/>
        <v>990353</v>
      </c>
      <c r="V997" s="9">
        <f t="shared" si="215"/>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21"/>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17"/>
        <v>71.900000000000006</v>
      </c>
      <c r="G998" s="7">
        <f t="shared" si="209"/>
        <v>7.0900000000000007</v>
      </c>
      <c r="H998" s="15">
        <f t="shared" si="210"/>
        <v>7.29</v>
      </c>
      <c r="I998" s="11">
        <f t="shared" si="211"/>
        <v>5.9304085037547423E-2</v>
      </c>
      <c r="J998" s="32">
        <f t="shared" si="212"/>
        <v>8.248134219408542E-4</v>
      </c>
      <c r="K998" s="32">
        <f t="shared" si="213"/>
        <v>1212.3954016738928</v>
      </c>
      <c r="L998" s="8">
        <v>0</v>
      </c>
      <c r="M998" s="9">
        <v>1</v>
      </c>
      <c r="N998" s="8">
        <v>0</v>
      </c>
      <c r="O998" s="9">
        <v>0</v>
      </c>
      <c r="P998" s="9">
        <v>0</v>
      </c>
      <c r="Q998" s="9">
        <v>1</v>
      </c>
      <c r="R998" s="9">
        <v>0</v>
      </c>
      <c r="S998" s="8">
        <v>1464737</v>
      </c>
      <c r="T998" s="9">
        <v>3</v>
      </c>
      <c r="U998" s="9">
        <f t="shared" si="214"/>
        <v>1464733</v>
      </c>
      <c r="V998" s="9">
        <f t="shared" si="215"/>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21"/>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17"/>
        <v>73</v>
      </c>
      <c r="G999" s="7">
        <f t="shared" si="209"/>
        <v>7.2</v>
      </c>
      <c r="H999" s="15">
        <f t="shared" si="210"/>
        <v>7.3999999999999995</v>
      </c>
      <c r="I999" s="11">
        <f t="shared" si="211"/>
        <v>5.1794508130782013E-2</v>
      </c>
      <c r="J999" s="32">
        <f t="shared" si="212"/>
        <v>7.0951381001071252E-4</v>
      </c>
      <c r="K999" s="32">
        <f t="shared" si="213"/>
        <v>1409.4158364372099</v>
      </c>
      <c r="L999" s="8">
        <v>0</v>
      </c>
      <c r="M999" s="9">
        <v>1</v>
      </c>
      <c r="N999" s="8">
        <v>0</v>
      </c>
      <c r="O999" s="9">
        <v>0</v>
      </c>
      <c r="P999" s="9">
        <v>0</v>
      </c>
      <c r="Q999" s="9">
        <v>1</v>
      </c>
      <c r="R999" s="9">
        <v>0</v>
      </c>
      <c r="S999" s="8">
        <v>1981128</v>
      </c>
      <c r="T999" s="9">
        <v>3</v>
      </c>
      <c r="U999" s="9">
        <f t="shared" si="214"/>
        <v>1981124</v>
      </c>
      <c r="V999" s="9">
        <f t="shared" si="215"/>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21"/>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17"/>
        <v>71.5</v>
      </c>
      <c r="G1000" s="7">
        <f t="shared" si="209"/>
        <v>7.0500000000000007</v>
      </c>
      <c r="H1000" s="15">
        <f t="shared" si="210"/>
        <v>7.25</v>
      </c>
      <c r="I1000" s="11">
        <f t="shared" si="211"/>
        <v>4.9971389312554342E-2</v>
      </c>
      <c r="J1000" s="32">
        <f t="shared" si="212"/>
        <v>6.9890054982593491E-4</v>
      </c>
      <c r="K1000" s="32">
        <f t="shared" si="213"/>
        <v>1430.8187341518842</v>
      </c>
      <c r="L1000" s="8">
        <v>0</v>
      </c>
      <c r="M1000" s="9">
        <v>1</v>
      </c>
      <c r="N1000" s="8">
        <v>0</v>
      </c>
      <c r="O1000" s="9">
        <v>0</v>
      </c>
      <c r="P1000" s="9">
        <v>0</v>
      </c>
      <c r="Q1000" s="9">
        <v>1</v>
      </c>
      <c r="R1000" s="9">
        <v>0</v>
      </c>
      <c r="S1000" s="8">
        <v>2042134</v>
      </c>
      <c r="T1000" s="9">
        <v>3</v>
      </c>
      <c r="U1000" s="9">
        <f t="shared" si="214"/>
        <v>2042130</v>
      </c>
      <c r="V1000" s="9">
        <f t="shared" si="215"/>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21"/>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17"/>
        <v>70.599999999999994</v>
      </c>
      <c r="G1001" s="7">
        <f t="shared" si="209"/>
        <v>6.96</v>
      </c>
      <c r="H1001" s="15">
        <f t="shared" si="210"/>
        <v>7.1599999999999993</v>
      </c>
      <c r="I1001" s="11">
        <f t="shared" si="211"/>
        <v>5.1087237728615377E-2</v>
      </c>
      <c r="J1001" s="32">
        <f t="shared" si="212"/>
        <v>7.2361526527783826E-4</v>
      </c>
      <c r="K1001" s="32">
        <f t="shared" si="213"/>
        <v>1381.9498399001318</v>
      </c>
      <c r="L1001" s="8">
        <v>0</v>
      </c>
      <c r="M1001" s="9">
        <v>1</v>
      </c>
      <c r="N1001" s="8">
        <v>0</v>
      </c>
      <c r="O1001" s="9">
        <v>0</v>
      </c>
      <c r="P1001" s="9">
        <v>0</v>
      </c>
      <c r="Q1001" s="9">
        <v>1</v>
      </c>
      <c r="R1001" s="9">
        <v>0</v>
      </c>
      <c r="S1001" s="8">
        <v>1904805</v>
      </c>
      <c r="T1001" s="9">
        <v>3</v>
      </c>
      <c r="U1001" s="9">
        <f t="shared" si="214"/>
        <v>1904801</v>
      </c>
      <c r="V1001" s="9">
        <f t="shared" si="215"/>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21"/>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22">D1002/E1002</f>
        <v>47.8</v>
      </c>
      <c r="G1002" s="7">
        <f t="shared" si="209"/>
        <v>4.6800000000000006</v>
      </c>
      <c r="H1002" s="15">
        <f t="shared" si="210"/>
        <v>4.88</v>
      </c>
      <c r="I1002" s="11">
        <f t="shared" si="211"/>
        <v>4.7976933183397304E-2</v>
      </c>
      <c r="J1002" s="32">
        <f t="shared" si="212"/>
        <v>1.0037015310334165E-3</v>
      </c>
      <c r="K1002" s="32">
        <f t="shared" si="213"/>
        <v>996.31211976970349</v>
      </c>
      <c r="L1002" s="8">
        <v>0</v>
      </c>
      <c r="M1002" s="9">
        <v>1</v>
      </c>
      <c r="N1002" s="8">
        <v>0</v>
      </c>
      <c r="O1002" s="9">
        <v>0</v>
      </c>
      <c r="P1002" s="9">
        <v>0</v>
      </c>
      <c r="Q1002" s="9">
        <v>1</v>
      </c>
      <c r="R1002" s="9">
        <v>0</v>
      </c>
      <c r="S1002" s="8">
        <v>990357</v>
      </c>
      <c r="T1002" s="9">
        <v>3</v>
      </c>
      <c r="U1002" s="9">
        <f t="shared" si="214"/>
        <v>990353</v>
      </c>
      <c r="V1002" s="9">
        <f t="shared" si="215"/>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21"/>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22"/>
        <v>57.999999999999993</v>
      </c>
      <c r="G1003" s="7">
        <f t="shared" si="209"/>
        <v>5.7</v>
      </c>
      <c r="H1003" s="15">
        <f t="shared" si="210"/>
        <v>5.8999999999999995</v>
      </c>
      <c r="I1003" s="11">
        <f t="shared" si="211"/>
        <v>4.7868588094701701E-2</v>
      </c>
      <c r="J1003" s="32">
        <f t="shared" si="212"/>
        <v>8.2532048439140876E-4</v>
      </c>
      <c r="K1003" s="32">
        <f t="shared" si="213"/>
        <v>1211.6505271735741</v>
      </c>
      <c r="L1003" s="8">
        <v>0</v>
      </c>
      <c r="M1003" s="9">
        <v>1</v>
      </c>
      <c r="N1003" s="8">
        <v>0</v>
      </c>
      <c r="O1003" s="9">
        <v>0</v>
      </c>
      <c r="P1003" s="9">
        <v>0</v>
      </c>
      <c r="Q1003" s="9">
        <v>1</v>
      </c>
      <c r="R1003" s="9">
        <v>0</v>
      </c>
      <c r="S1003" s="8">
        <v>1464737</v>
      </c>
      <c r="T1003" s="9">
        <v>3</v>
      </c>
      <c r="U1003" s="9">
        <f t="shared" si="214"/>
        <v>1464733</v>
      </c>
      <c r="V1003" s="9">
        <f t="shared" si="215"/>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21"/>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22"/>
        <v>64</v>
      </c>
      <c r="G1004" s="7">
        <f t="shared" si="209"/>
        <v>6.3000000000000007</v>
      </c>
      <c r="H1004" s="15">
        <f t="shared" si="210"/>
        <v>6.5</v>
      </c>
      <c r="I1004" s="11">
        <f t="shared" si="211"/>
        <v>4.5422983150308821E-2</v>
      </c>
      <c r="J1004" s="32">
        <f t="shared" si="212"/>
        <v>7.0973411172357533E-4</v>
      </c>
      <c r="K1004" s="32">
        <f t="shared" si="213"/>
        <v>1408.9783532758763</v>
      </c>
      <c r="L1004" s="8">
        <v>0</v>
      </c>
      <c r="M1004" s="9">
        <v>1</v>
      </c>
      <c r="N1004" s="8">
        <v>0</v>
      </c>
      <c r="O1004" s="9">
        <v>0</v>
      </c>
      <c r="P1004" s="9">
        <v>0</v>
      </c>
      <c r="Q1004" s="9">
        <v>1</v>
      </c>
      <c r="R1004" s="9">
        <v>0</v>
      </c>
      <c r="S1004" s="8">
        <v>1981128</v>
      </c>
      <c r="T1004" s="9">
        <v>3</v>
      </c>
      <c r="U1004" s="9">
        <f t="shared" si="214"/>
        <v>1981124</v>
      </c>
      <c r="V1004" s="9">
        <f t="shared" si="215"/>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21"/>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22"/>
        <v>63.8</v>
      </c>
      <c r="G1005" s="7">
        <f t="shared" si="209"/>
        <v>6.28</v>
      </c>
      <c r="H1005" s="15">
        <f t="shared" si="210"/>
        <v>6.4799999999999995</v>
      </c>
      <c r="I1005" s="11">
        <f t="shared" si="211"/>
        <v>4.4601204955611651E-2</v>
      </c>
      <c r="J1005" s="32">
        <f t="shared" si="212"/>
        <v>6.9907844758011989E-4</v>
      </c>
      <c r="K1005" s="32">
        <f t="shared" si="213"/>
        <v>1430.4546270329586</v>
      </c>
      <c r="L1005" s="8">
        <v>0</v>
      </c>
      <c r="M1005" s="9">
        <v>1</v>
      </c>
      <c r="N1005" s="8">
        <v>0</v>
      </c>
      <c r="O1005" s="9">
        <v>0</v>
      </c>
      <c r="P1005" s="9">
        <v>0</v>
      </c>
      <c r="Q1005" s="9">
        <v>1</v>
      </c>
      <c r="R1005" s="9">
        <v>0</v>
      </c>
      <c r="S1005" s="8">
        <v>2042134</v>
      </c>
      <c r="T1005" s="9">
        <v>3</v>
      </c>
      <c r="U1005" s="9">
        <f t="shared" si="214"/>
        <v>2042130</v>
      </c>
      <c r="V1005" s="9">
        <f t="shared" si="215"/>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21"/>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22"/>
        <v>63.699999999999996</v>
      </c>
      <c r="G1006" s="7">
        <f t="shared" si="209"/>
        <v>6.2700000000000005</v>
      </c>
      <c r="H1006" s="15">
        <f t="shared" si="210"/>
        <v>6.47</v>
      </c>
      <c r="I1006" s="11">
        <f t="shared" si="211"/>
        <v>4.6105479453435814E-2</v>
      </c>
      <c r="J1006" s="32">
        <f t="shared" si="212"/>
        <v>7.2379088623918087E-4</v>
      </c>
      <c r="K1006" s="32">
        <f t="shared" si="213"/>
        <v>1381.6145229404619</v>
      </c>
      <c r="L1006" s="8">
        <v>0</v>
      </c>
      <c r="M1006" s="9">
        <v>1</v>
      </c>
      <c r="N1006" s="8">
        <v>0</v>
      </c>
      <c r="O1006" s="9">
        <v>0</v>
      </c>
      <c r="P1006" s="9">
        <v>0</v>
      </c>
      <c r="Q1006" s="9">
        <v>1</v>
      </c>
      <c r="R1006" s="9">
        <v>0</v>
      </c>
      <c r="S1006" s="8">
        <v>1904805</v>
      </c>
      <c r="T1006" s="9">
        <v>3</v>
      </c>
      <c r="U1006" s="9">
        <f t="shared" si="214"/>
        <v>1904801</v>
      </c>
      <c r="V1006" s="9">
        <f t="shared" si="215"/>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21"/>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22"/>
        <v>61.1</v>
      </c>
      <c r="G1007" s="7">
        <f t="shared" si="209"/>
        <v>6.0100000000000007</v>
      </c>
      <c r="H1007" s="15">
        <f t="shared" si="210"/>
        <v>6.21</v>
      </c>
      <c r="I1007" s="11">
        <f t="shared" si="211"/>
        <v>6.1281471570910073E-2</v>
      </c>
      <c r="J1007" s="32">
        <f t="shared" si="212"/>
        <v>1.002970074810312E-3</v>
      </c>
      <c r="K1007" s="32">
        <f t="shared" si="213"/>
        <v>997.0387204115998</v>
      </c>
      <c r="L1007" s="8">
        <v>0</v>
      </c>
      <c r="M1007" s="9">
        <v>1</v>
      </c>
      <c r="N1007" s="8">
        <v>0</v>
      </c>
      <c r="O1007" s="9">
        <v>0</v>
      </c>
      <c r="P1007" s="9">
        <v>0</v>
      </c>
      <c r="Q1007" s="9">
        <v>1</v>
      </c>
      <c r="R1007" s="9">
        <v>0</v>
      </c>
      <c r="S1007" s="8">
        <v>990357</v>
      </c>
      <c r="T1007" s="9">
        <v>3</v>
      </c>
      <c r="U1007" s="9">
        <f t="shared" si="214"/>
        <v>990353</v>
      </c>
      <c r="V1007" s="9">
        <f t="shared" si="215"/>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21"/>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22"/>
        <v>71.900000000000006</v>
      </c>
      <c r="G1008" s="7">
        <f t="shared" si="209"/>
        <v>7.0900000000000007</v>
      </c>
      <c r="H1008" s="15">
        <f t="shared" si="210"/>
        <v>7.29</v>
      </c>
      <c r="I1008" s="11">
        <f t="shared" si="211"/>
        <v>5.9304085037547423E-2</v>
      </c>
      <c r="J1008" s="32">
        <f t="shared" si="212"/>
        <v>8.248134219408542E-4</v>
      </c>
      <c r="K1008" s="32">
        <f t="shared" si="213"/>
        <v>1212.3954016738928</v>
      </c>
      <c r="L1008" s="8">
        <v>0</v>
      </c>
      <c r="M1008" s="9">
        <v>1</v>
      </c>
      <c r="N1008" s="8">
        <v>0</v>
      </c>
      <c r="O1008" s="9">
        <v>0</v>
      </c>
      <c r="P1008" s="9">
        <v>0</v>
      </c>
      <c r="Q1008" s="9">
        <v>1</v>
      </c>
      <c r="R1008" s="9">
        <v>0</v>
      </c>
      <c r="S1008" s="8">
        <v>1464737</v>
      </c>
      <c r="T1008" s="9">
        <v>3</v>
      </c>
      <c r="U1008" s="9">
        <f t="shared" si="214"/>
        <v>1464733</v>
      </c>
      <c r="V1008" s="9">
        <f t="shared" si="215"/>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21"/>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22"/>
        <v>73.2</v>
      </c>
      <c r="G1009" s="7">
        <f t="shared" si="209"/>
        <v>7.2200000000000006</v>
      </c>
      <c r="H1009" s="15">
        <f t="shared" si="210"/>
        <v>7.42</v>
      </c>
      <c r="I1009" s="11">
        <f t="shared" si="211"/>
        <v>5.1936028652708639E-2</v>
      </c>
      <c r="J1009" s="32">
        <f t="shared" si="212"/>
        <v>7.095085881517573E-4</v>
      </c>
      <c r="K1009" s="32">
        <f t="shared" si="213"/>
        <v>1409.4262094909404</v>
      </c>
      <c r="L1009" s="8">
        <v>0</v>
      </c>
      <c r="M1009" s="9">
        <v>1</v>
      </c>
      <c r="N1009" s="8">
        <v>0</v>
      </c>
      <c r="O1009" s="9">
        <v>0</v>
      </c>
      <c r="P1009" s="9">
        <v>0</v>
      </c>
      <c r="Q1009" s="9">
        <v>1</v>
      </c>
      <c r="R1009" s="9">
        <v>0</v>
      </c>
      <c r="S1009" s="8">
        <v>1981128</v>
      </c>
      <c r="T1009" s="9">
        <v>3</v>
      </c>
      <c r="U1009" s="9">
        <f t="shared" si="214"/>
        <v>1981124</v>
      </c>
      <c r="V1009" s="9">
        <f t="shared" si="215"/>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21"/>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22"/>
        <v>71.599999999999994</v>
      </c>
      <c r="G1010" s="7">
        <f t="shared" si="209"/>
        <v>7.0600000000000005</v>
      </c>
      <c r="H1010" s="15">
        <f t="shared" si="210"/>
        <v>7.26</v>
      </c>
      <c r="I1010" s="11">
        <f t="shared" si="211"/>
        <v>5.0041104476911825E-2</v>
      </c>
      <c r="J1010" s="32">
        <f t="shared" si="212"/>
        <v>6.9889810721943883E-4</v>
      </c>
      <c r="K1010" s="32">
        <f t="shared" si="213"/>
        <v>1430.8237347765798</v>
      </c>
      <c r="L1010" s="8">
        <v>0</v>
      </c>
      <c r="M1010" s="9">
        <v>1</v>
      </c>
      <c r="N1010" s="8">
        <v>0</v>
      </c>
      <c r="O1010" s="9">
        <v>0</v>
      </c>
      <c r="P1010" s="9">
        <v>0</v>
      </c>
      <c r="Q1010" s="9">
        <v>1</v>
      </c>
      <c r="R1010" s="9">
        <v>0</v>
      </c>
      <c r="S1010" s="8">
        <v>2042134</v>
      </c>
      <c r="T1010" s="9">
        <v>3</v>
      </c>
      <c r="U1010" s="9">
        <f t="shared" si="214"/>
        <v>2042130</v>
      </c>
      <c r="V1010" s="9">
        <f t="shared" si="215"/>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21"/>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22"/>
        <v>70.899999999999991</v>
      </c>
      <c r="G1011" s="7">
        <f t="shared" si="209"/>
        <v>6.99</v>
      </c>
      <c r="H1011" s="15">
        <f t="shared" si="210"/>
        <v>7.1899999999999995</v>
      </c>
      <c r="I1011" s="11">
        <f t="shared" si="211"/>
        <v>5.130375213098886E-2</v>
      </c>
      <c r="J1011" s="32">
        <f t="shared" si="212"/>
        <v>7.2360722328616172E-4</v>
      </c>
      <c r="K1011" s="32">
        <f t="shared" si="213"/>
        <v>1381.9651985487912</v>
      </c>
      <c r="L1011" s="8">
        <v>0</v>
      </c>
      <c r="M1011" s="9">
        <v>1</v>
      </c>
      <c r="N1011" s="8">
        <v>0</v>
      </c>
      <c r="O1011" s="9">
        <v>0</v>
      </c>
      <c r="P1011" s="9">
        <v>0</v>
      </c>
      <c r="Q1011" s="9">
        <v>1</v>
      </c>
      <c r="R1011" s="9">
        <v>0</v>
      </c>
      <c r="S1011" s="8">
        <v>1904805</v>
      </c>
      <c r="T1011" s="9">
        <v>3</v>
      </c>
      <c r="U1011" s="9">
        <f t="shared" si="214"/>
        <v>1904801</v>
      </c>
      <c r="V1011" s="9">
        <f t="shared" si="215"/>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21"/>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23">D1012/F1012</f>
        <v>0.79147477776587771</v>
      </c>
      <c r="F1012" s="7">
        <v>9.3369999999999997</v>
      </c>
      <c r="G1012" s="7">
        <f t="shared" si="209"/>
        <v>6.5985252222341222</v>
      </c>
      <c r="H1012" s="15">
        <f t="shared" si="210"/>
        <v>8.1814747777658781</v>
      </c>
      <c r="I1012" s="11">
        <f t="shared" si="211"/>
        <v>0.35185655694543444</v>
      </c>
      <c r="J1012" s="32">
        <f t="shared" si="212"/>
        <v>3.7684112342876136E-2</v>
      </c>
      <c r="K1012" s="32">
        <f t="shared" si="213"/>
        <v>26.536381987754094</v>
      </c>
      <c r="L1012" s="8">
        <v>1</v>
      </c>
      <c r="M1012" s="9">
        <v>0</v>
      </c>
      <c r="N1012" s="8">
        <v>1</v>
      </c>
      <c r="O1012" s="9">
        <v>0</v>
      </c>
      <c r="P1012" s="9">
        <v>0</v>
      </c>
      <c r="Q1012" s="9">
        <v>0</v>
      </c>
      <c r="R1012" s="9">
        <v>0</v>
      </c>
      <c r="S1012" s="8">
        <v>628</v>
      </c>
      <c r="T1012" s="9">
        <v>10</v>
      </c>
      <c r="U1012" s="9">
        <f t="shared" si="214"/>
        <v>617</v>
      </c>
      <c r="V1012" s="9">
        <f t="shared" si="215"/>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21"/>
        <v>0.44750000000000001</v>
      </c>
      <c r="AS1012">
        <v>0.56000000000000005</v>
      </c>
      <c r="AT1012" s="39">
        <v>0.44</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23"/>
        <v>0.79067787591784611</v>
      </c>
      <c r="F1013" s="7">
        <v>9.3970000000000002</v>
      </c>
      <c r="G1013" s="7">
        <f t="shared" si="209"/>
        <v>6.6393221240821534</v>
      </c>
      <c r="H1013" s="15">
        <f t="shared" si="210"/>
        <v>8.2206778759178452</v>
      </c>
      <c r="I1013" s="11">
        <f t="shared" si="211"/>
        <v>0.35535001823810058</v>
      </c>
      <c r="J1013" s="32">
        <f t="shared" si="212"/>
        <v>3.7815262130265044E-2</v>
      </c>
      <c r="K1013" s="32">
        <f t="shared" si="213"/>
        <v>26.444349282975367</v>
      </c>
      <c r="L1013" s="8">
        <v>1</v>
      </c>
      <c r="M1013" s="9">
        <v>0</v>
      </c>
      <c r="N1013" s="8">
        <v>1</v>
      </c>
      <c r="O1013" s="9">
        <v>0</v>
      </c>
      <c r="P1013" s="9">
        <v>0</v>
      </c>
      <c r="Q1013" s="9">
        <v>0</v>
      </c>
      <c r="R1013" s="9">
        <v>0</v>
      </c>
      <c r="S1013" s="8">
        <v>628</v>
      </c>
      <c r="T1013" s="9">
        <v>16</v>
      </c>
      <c r="U1013" s="9">
        <f t="shared" si="214"/>
        <v>611</v>
      </c>
      <c r="V1013" s="9">
        <f t="shared" si="215"/>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21"/>
        <v>0.44750000000000001</v>
      </c>
      <c r="AS1013">
        <v>0.56000000000000005</v>
      </c>
      <c r="AT1013" s="39">
        <v>0.44</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W1013+X1013+6</f>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23"/>
        <v>0.79392437789507708</v>
      </c>
      <c r="F1014" s="7">
        <v>9.2829999999999995</v>
      </c>
      <c r="G1014" s="7">
        <f t="shared" si="209"/>
        <v>6.5760756221049235</v>
      </c>
      <c r="H1014" s="15">
        <f t="shared" si="210"/>
        <v>8.1639243778950767</v>
      </c>
      <c r="I1014" s="11">
        <f t="shared" si="211"/>
        <v>0.35182720878246931</v>
      </c>
      <c r="J1014" s="32">
        <f t="shared" si="212"/>
        <v>3.7900162531775222E-2</v>
      </c>
      <c r="K1014" s="32">
        <f t="shared" si="213"/>
        <v>26.385111123510544</v>
      </c>
      <c r="L1014" s="8">
        <v>1</v>
      </c>
      <c r="M1014" s="9">
        <v>0</v>
      </c>
      <c r="N1014" s="8">
        <v>1</v>
      </c>
      <c r="O1014" s="9">
        <v>0</v>
      </c>
      <c r="P1014" s="9">
        <v>0</v>
      </c>
      <c r="Q1014" s="9">
        <v>0</v>
      </c>
      <c r="R1014" s="9">
        <v>0</v>
      </c>
      <c r="S1014" s="8">
        <v>628</v>
      </c>
      <c r="T1014" s="9">
        <v>17</v>
      </c>
      <c r="U1014" s="9">
        <f t="shared" si="214"/>
        <v>610</v>
      </c>
      <c r="V1014" s="9">
        <f t="shared" si="215"/>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21"/>
        <v>0.44750000000000001</v>
      </c>
      <c r="AS1014">
        <v>0.56000000000000005</v>
      </c>
      <c r="AT1014" s="39">
        <v>0.44</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W1014+X1014+6</f>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23"/>
        <v>0.79721715328467146</v>
      </c>
      <c r="F1015" s="7">
        <v>8.7680000000000007</v>
      </c>
      <c r="G1015" s="7">
        <f t="shared" si="209"/>
        <v>6.1927828467153283</v>
      </c>
      <c r="H1015" s="15">
        <f t="shared" si="210"/>
        <v>7.7872171532846721</v>
      </c>
      <c r="I1015" s="11">
        <f t="shared" si="211"/>
        <v>0.33479361013613657</v>
      </c>
      <c r="J1015" s="32">
        <f t="shared" si="212"/>
        <v>3.8183577798373232E-2</v>
      </c>
      <c r="K1015" s="32">
        <f t="shared" si="213"/>
        <v>26.189269252882948</v>
      </c>
      <c r="L1015" s="8">
        <v>1</v>
      </c>
      <c r="M1015" s="9">
        <v>0</v>
      </c>
      <c r="N1015" s="8">
        <v>1</v>
      </c>
      <c r="O1015" s="9">
        <v>0</v>
      </c>
      <c r="P1015" s="9">
        <v>0</v>
      </c>
      <c r="Q1015" s="9">
        <v>0</v>
      </c>
      <c r="R1015" s="9">
        <v>0</v>
      </c>
      <c r="S1015" s="8">
        <v>628</v>
      </c>
      <c r="T1015" s="9">
        <v>18</v>
      </c>
      <c r="U1015" s="9">
        <f t="shared" si="214"/>
        <v>609</v>
      </c>
      <c r="V1015" s="9">
        <f t="shared" si="215"/>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21"/>
        <v>0.44750000000000001</v>
      </c>
      <c r="AS1015">
        <v>0.56000000000000005</v>
      </c>
      <c r="AT1015" s="39">
        <v>0.44</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W1015+X1015+6</f>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23"/>
        <v>4.7780925401322003</v>
      </c>
      <c r="F1016" s="7">
        <v>5.2949999999999999</v>
      </c>
      <c r="G1016" s="7">
        <f t="shared" si="209"/>
        <v>20.521907459867801</v>
      </c>
      <c r="H1016" s="15">
        <f t="shared" si="210"/>
        <v>30.0780925401322</v>
      </c>
      <c r="I1016" s="11">
        <f t="shared" si="211"/>
        <v>0.20848443765544997</v>
      </c>
      <c r="J1016" s="32">
        <f t="shared" si="212"/>
        <v>3.9373831474117084E-2</v>
      </c>
      <c r="K1016" s="32">
        <f t="shared" si="213"/>
        <v>25.39757911691585</v>
      </c>
      <c r="L1016" s="8">
        <v>1</v>
      </c>
      <c r="M1016" s="9">
        <v>0</v>
      </c>
      <c r="N1016" s="8">
        <v>1</v>
      </c>
      <c r="O1016" s="9">
        <v>0</v>
      </c>
      <c r="P1016" s="9">
        <v>0</v>
      </c>
      <c r="Q1016" s="9">
        <v>0</v>
      </c>
      <c r="R1016" s="9">
        <v>0</v>
      </c>
      <c r="S1016" s="8">
        <v>628</v>
      </c>
      <c r="T1016" s="9">
        <v>10</v>
      </c>
      <c r="U1016" s="9">
        <f t="shared" si="214"/>
        <v>617</v>
      </c>
      <c r="V1016" s="9">
        <f t="shared" si="215"/>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21"/>
        <v>0.44750000000000001</v>
      </c>
      <c r="AS1016">
        <v>0.56000000000000005</v>
      </c>
      <c r="AT1016" s="39">
        <v>0.44</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W1016+X1016+6</f>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23"/>
        <v>6.2634989200863931</v>
      </c>
      <c r="F1017" s="7">
        <v>4.63</v>
      </c>
      <c r="G1017" s="7">
        <f t="shared" si="209"/>
        <v>22.736501079913609</v>
      </c>
      <c r="H1017" s="15">
        <f t="shared" si="210"/>
        <v>35.263498920086391</v>
      </c>
      <c r="I1017" s="11">
        <f t="shared" si="211"/>
        <v>0.18324072479867753</v>
      </c>
      <c r="J1017" s="32">
        <f t="shared" si="212"/>
        <v>3.9576830410081545E-2</v>
      </c>
      <c r="K1017" s="32">
        <f t="shared" si="213"/>
        <v>25.267308918838193</v>
      </c>
      <c r="L1017" s="8">
        <v>1</v>
      </c>
      <c r="M1017" s="9">
        <v>0</v>
      </c>
      <c r="N1017" s="8">
        <v>1</v>
      </c>
      <c r="O1017" s="9">
        <v>0</v>
      </c>
      <c r="P1017" s="9">
        <v>0</v>
      </c>
      <c r="Q1017" s="9">
        <v>0</v>
      </c>
      <c r="R1017" s="9">
        <v>0</v>
      </c>
      <c r="S1017" s="8">
        <v>628</v>
      </c>
      <c r="T1017" s="9">
        <v>10</v>
      </c>
      <c r="U1017" s="9">
        <f t="shared" si="214"/>
        <v>617</v>
      </c>
      <c r="V1017" s="9">
        <f t="shared" si="215"/>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21"/>
        <v>0.44750000000000001</v>
      </c>
      <c r="AS1017">
        <v>0.56000000000000005</v>
      </c>
      <c r="AT1017" s="39">
        <v>0.44</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W1017+X1017+6</f>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23"/>
        <v>3.9919229574401989</v>
      </c>
      <c r="F1018" s="7">
        <v>6.4379999999999997</v>
      </c>
      <c r="G1018" s="7">
        <f t="shared" si="209"/>
        <v>21.7080770425598</v>
      </c>
      <c r="H1018" s="15">
        <f t="shared" si="210"/>
        <v>29.691922957440198</v>
      </c>
      <c r="I1018" s="11">
        <f t="shared" si="211"/>
        <v>0.25204499171861505</v>
      </c>
      <c r="J1018" s="32">
        <f t="shared" si="212"/>
        <v>3.9149579328769037E-2</v>
      </c>
      <c r="K1018" s="32">
        <f t="shared" si="213"/>
        <v>25.543058626562324</v>
      </c>
      <c r="L1018" s="8">
        <v>1</v>
      </c>
      <c r="M1018" s="9">
        <v>0</v>
      </c>
      <c r="N1018" s="8">
        <v>1</v>
      </c>
      <c r="O1018" s="9">
        <v>0</v>
      </c>
      <c r="P1018" s="9">
        <v>0</v>
      </c>
      <c r="Q1018" s="9">
        <v>0</v>
      </c>
      <c r="R1018" s="9">
        <v>0</v>
      </c>
      <c r="S1018" s="8">
        <v>628</v>
      </c>
      <c r="T1018" s="9">
        <v>16</v>
      </c>
      <c r="U1018" s="9">
        <f t="shared" si="214"/>
        <v>611</v>
      </c>
      <c r="V1018" s="9">
        <f t="shared" si="215"/>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21"/>
        <v>0.44750000000000001</v>
      </c>
      <c r="AS1018">
        <v>0.56000000000000005</v>
      </c>
      <c r="AT1018" s="39">
        <v>0.44</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W1018+X1018+6</f>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23"/>
        <v>4.0211492973424239</v>
      </c>
      <c r="F1019" s="7">
        <v>7.1870000000000003</v>
      </c>
      <c r="G1019" s="7">
        <f t="shared" si="209"/>
        <v>24.878850702657573</v>
      </c>
      <c r="H1019" s="15">
        <f t="shared" si="210"/>
        <v>32.921149297342424</v>
      </c>
      <c r="I1019" s="11">
        <f t="shared" si="211"/>
        <v>0.27919302920971634</v>
      </c>
      <c r="J1019" s="32">
        <f t="shared" si="212"/>
        <v>3.8846949938738877E-2</v>
      </c>
      <c r="K1019" s="32">
        <f t="shared" si="213"/>
        <v>25.742046713499686</v>
      </c>
      <c r="L1019" s="8">
        <v>1</v>
      </c>
      <c r="M1019" s="9">
        <v>0</v>
      </c>
      <c r="N1019" s="8">
        <v>1</v>
      </c>
      <c r="O1019" s="9">
        <v>0</v>
      </c>
      <c r="P1019" s="9">
        <v>0</v>
      </c>
      <c r="Q1019" s="9">
        <v>0</v>
      </c>
      <c r="R1019" s="9">
        <v>0</v>
      </c>
      <c r="S1019" s="8">
        <v>628</v>
      </c>
      <c r="T1019" s="9">
        <v>16</v>
      </c>
      <c r="U1019" s="9">
        <f t="shared" si="214"/>
        <v>611</v>
      </c>
      <c r="V1019" s="9">
        <f t="shared" si="215"/>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21"/>
        <v>0.44750000000000001</v>
      </c>
      <c r="AS1019">
        <v>0.56000000000000005</v>
      </c>
      <c r="AT1019" s="39">
        <v>0.44</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W1019+X1019+6</f>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23"/>
        <v>3.9592258827005464</v>
      </c>
      <c r="F1020" s="7">
        <v>6.7690000000000001</v>
      </c>
      <c r="G1020" s="7">
        <f t="shared" si="209"/>
        <v>22.840774117299453</v>
      </c>
      <c r="H1020" s="15">
        <f t="shared" si="210"/>
        <v>30.759225882700548</v>
      </c>
      <c r="I1020" s="11">
        <f t="shared" si="211"/>
        <v>0.26432144341011521</v>
      </c>
      <c r="J1020" s="32">
        <f t="shared" si="212"/>
        <v>3.9048817167988657E-2</v>
      </c>
      <c r="K1020" s="32">
        <f t="shared" si="213"/>
        <v>25.608970322916147</v>
      </c>
      <c r="L1020" s="8">
        <v>1</v>
      </c>
      <c r="M1020" s="9">
        <v>0</v>
      </c>
      <c r="N1020" s="8">
        <v>1</v>
      </c>
      <c r="O1020" s="9">
        <v>0</v>
      </c>
      <c r="P1020" s="9">
        <v>0</v>
      </c>
      <c r="Q1020" s="9">
        <v>0</v>
      </c>
      <c r="R1020" s="9">
        <v>0</v>
      </c>
      <c r="S1020" s="8">
        <v>628</v>
      </c>
      <c r="T1020" s="9">
        <v>17</v>
      </c>
      <c r="U1020" s="9">
        <f t="shared" si="214"/>
        <v>610</v>
      </c>
      <c r="V1020" s="9">
        <f t="shared" si="215"/>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21"/>
        <v>0.44750000000000001</v>
      </c>
      <c r="AS1020">
        <v>0.56000000000000005</v>
      </c>
      <c r="AT1020" s="39">
        <v>0.44</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W1020+X1020+6</f>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23"/>
        <v>3.8510911424903722</v>
      </c>
      <c r="F1021" s="7">
        <v>7.79</v>
      </c>
      <c r="G1021" s="7">
        <f t="shared" si="209"/>
        <v>26.148908857509628</v>
      </c>
      <c r="H1021" s="15">
        <f t="shared" si="210"/>
        <v>33.851091142490375</v>
      </c>
      <c r="I1021" s="11">
        <f t="shared" si="211"/>
        <v>0.30080042974255133</v>
      </c>
      <c r="J1021" s="32">
        <f t="shared" si="212"/>
        <v>3.861366235462789E-2</v>
      </c>
      <c r="K1021" s="32">
        <f t="shared" si="213"/>
        <v>25.897569384017491</v>
      </c>
      <c r="L1021" s="8">
        <v>1</v>
      </c>
      <c r="M1021" s="9">
        <v>0</v>
      </c>
      <c r="N1021" s="8">
        <v>1</v>
      </c>
      <c r="O1021" s="9">
        <v>0</v>
      </c>
      <c r="P1021" s="9">
        <v>0</v>
      </c>
      <c r="Q1021" s="9">
        <v>0</v>
      </c>
      <c r="R1021" s="9">
        <v>0</v>
      </c>
      <c r="S1021" s="8">
        <v>628</v>
      </c>
      <c r="T1021" s="9">
        <v>17</v>
      </c>
      <c r="U1021" s="9">
        <f t="shared" si="214"/>
        <v>610</v>
      </c>
      <c r="V1021" s="9">
        <f t="shared" si="215"/>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21"/>
        <v>0.44750000000000001</v>
      </c>
      <c r="AS1021">
        <v>0.56000000000000005</v>
      </c>
      <c r="AT1021" s="39">
        <v>0.44</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W1021+X1021+6</f>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23"/>
        <v>3.53125</v>
      </c>
      <c r="F1022" s="7">
        <v>6.4</v>
      </c>
      <c r="G1022" s="7">
        <f t="shared" si="209"/>
        <v>19.068750000000001</v>
      </c>
      <c r="H1022" s="15">
        <f t="shared" si="210"/>
        <v>26.131250000000001</v>
      </c>
      <c r="I1022" s="11">
        <f t="shared" si="211"/>
        <v>0.2510363772919374</v>
      </c>
      <c r="J1022" s="32">
        <f t="shared" si="212"/>
        <v>3.9224433951865215E-2</v>
      </c>
      <c r="K1022" s="32">
        <f t="shared" si="213"/>
        <v>25.494313091354314</v>
      </c>
      <c r="L1022" s="8">
        <v>1</v>
      </c>
      <c r="M1022" s="9">
        <v>0</v>
      </c>
      <c r="N1022" s="8">
        <v>1</v>
      </c>
      <c r="O1022" s="9">
        <v>0</v>
      </c>
      <c r="P1022" s="9">
        <v>0</v>
      </c>
      <c r="Q1022" s="9">
        <v>0</v>
      </c>
      <c r="R1022" s="9">
        <v>0</v>
      </c>
      <c r="S1022" s="8">
        <v>628</v>
      </c>
      <c r="T1022" s="9">
        <v>18</v>
      </c>
      <c r="U1022" s="9">
        <f t="shared" si="214"/>
        <v>609</v>
      </c>
      <c r="V1022" s="9">
        <f t="shared" si="215"/>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21"/>
        <v>0.44750000000000001</v>
      </c>
      <c r="AS1022">
        <v>0.56000000000000005</v>
      </c>
      <c r="AT1022" s="39">
        <v>0.44</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W1022+X1022+6</f>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23"/>
        <v>3.8911184784505326</v>
      </c>
      <c r="F1023" s="7">
        <v>5.7309999999999999</v>
      </c>
      <c r="G1023" s="7">
        <f t="shared" si="209"/>
        <v>18.408881521549468</v>
      </c>
      <c r="H1023" s="15">
        <f t="shared" si="210"/>
        <v>26.191118478450534</v>
      </c>
      <c r="I1023" s="11">
        <f t="shared" si="211"/>
        <v>0.22621194998536645</v>
      </c>
      <c r="J1023" s="32">
        <f t="shared" si="212"/>
        <v>3.9471636710062201E-2</v>
      </c>
      <c r="K1023" s="32">
        <f t="shared" si="213"/>
        <v>25.334647441794012</v>
      </c>
      <c r="L1023" s="8">
        <v>1</v>
      </c>
      <c r="M1023" s="9">
        <v>0</v>
      </c>
      <c r="N1023" s="8">
        <v>1</v>
      </c>
      <c r="O1023" s="9">
        <v>0</v>
      </c>
      <c r="P1023" s="9">
        <v>0</v>
      </c>
      <c r="Q1023" s="9">
        <v>0</v>
      </c>
      <c r="R1023" s="9">
        <v>0</v>
      </c>
      <c r="S1023" s="8">
        <v>628</v>
      </c>
      <c r="T1023" s="9">
        <v>18</v>
      </c>
      <c r="U1023" s="9">
        <f t="shared" si="214"/>
        <v>609</v>
      </c>
      <c r="V1023" s="9">
        <f t="shared" si="215"/>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21"/>
        <v>0.44750000000000001</v>
      </c>
      <c r="AS1023">
        <v>0.56000000000000005</v>
      </c>
      <c r="AT1023" s="39">
        <v>0.44</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W1023+X1023+6</f>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23"/>
        <v>1.1200984701951819</v>
      </c>
      <c r="F1024" s="7">
        <v>5.6870000000000003</v>
      </c>
      <c r="G1024" s="7">
        <f t="shared" si="209"/>
        <v>5.2499015298048182</v>
      </c>
      <c r="H1024" s="15">
        <f t="shared" si="210"/>
        <v>7.490098470195182</v>
      </c>
      <c r="I1024" s="11">
        <f t="shared" si="211"/>
        <v>0.29631772152133901</v>
      </c>
      <c r="J1024" s="32">
        <f t="shared" si="212"/>
        <v>5.2104399775160716E-2</v>
      </c>
      <c r="K1024" s="32">
        <f t="shared" si="213"/>
        <v>19.192237206745858</v>
      </c>
      <c r="L1024" s="8">
        <v>1</v>
      </c>
      <c r="M1024" s="9">
        <v>0</v>
      </c>
      <c r="N1024" s="8">
        <v>1</v>
      </c>
      <c r="O1024" s="9">
        <v>0</v>
      </c>
      <c r="P1024" s="9">
        <v>0</v>
      </c>
      <c r="Q1024" s="9">
        <v>0</v>
      </c>
      <c r="R1024" s="9">
        <v>0</v>
      </c>
      <c r="S1024" s="8">
        <v>347</v>
      </c>
      <c r="T1024" s="9">
        <v>10</v>
      </c>
      <c r="U1024" s="9">
        <f t="shared" si="214"/>
        <v>336</v>
      </c>
      <c r="V1024" s="9">
        <f t="shared" si="215"/>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0.56000000000000005</v>
      </c>
      <c r="AT1024" s="39">
        <v>0.44</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W1024+X1024+6</f>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23"/>
        <v>1.1154328732747805</v>
      </c>
      <c r="F1025" s="7">
        <v>7.97</v>
      </c>
      <c r="G1025" s="7">
        <f t="shared" si="209"/>
        <v>7.7745671267252199</v>
      </c>
      <c r="H1025" s="15">
        <f t="shared" si="210"/>
        <v>10.005432873274781</v>
      </c>
      <c r="I1025" s="11">
        <f t="shared" si="211"/>
        <v>0.43641211105203109</v>
      </c>
      <c r="J1025" s="32">
        <f t="shared" si="212"/>
        <v>5.4756852076791866E-2</v>
      </c>
      <c r="K1025" s="32">
        <f t="shared" si="213"/>
        <v>18.262554585818489</v>
      </c>
      <c r="L1025" s="8">
        <v>1</v>
      </c>
      <c r="M1025" s="9">
        <v>0</v>
      </c>
      <c r="N1025" s="8">
        <v>1</v>
      </c>
      <c r="O1025" s="9">
        <v>0</v>
      </c>
      <c r="P1025" s="9">
        <v>0</v>
      </c>
      <c r="Q1025" s="9">
        <v>0</v>
      </c>
      <c r="R1025" s="9">
        <v>0</v>
      </c>
      <c r="S1025" s="8">
        <v>281</v>
      </c>
      <c r="T1025" s="9">
        <v>10</v>
      </c>
      <c r="U1025" s="9">
        <f t="shared" si="214"/>
        <v>270</v>
      </c>
      <c r="V1025" s="9">
        <f t="shared" si="215"/>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0.56000000000000005</v>
      </c>
      <c r="AT1025" s="39">
        <v>0.44</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W1025+X1025+6</f>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23"/>
        <v>5.8217962371316991</v>
      </c>
      <c r="F1026" s="7">
        <v>2.8170000000000002</v>
      </c>
      <c r="G1026" s="7">
        <f t="shared" ref="G1026:G1089" si="224">D1026-E1026</f>
        <v>10.578203762868299</v>
      </c>
      <c r="H1026" s="15">
        <f t="shared" ref="H1026:H1089" si="225">D1026+E1026</f>
        <v>22.221796237131699</v>
      </c>
      <c r="I1026" s="11">
        <f t="shared" ref="I1026:I1089" si="226">IFERROR(F1026/SQRT(F1026^2+U1026), "X")</f>
        <v>0.1518967044694732</v>
      </c>
      <c r="J1026" s="32">
        <f t="shared" ref="J1026:J1089" si="227">IFERROR(SQRT((1-I1026^2)/U1026), "X")</f>
        <v>5.3921442836163715E-2</v>
      </c>
      <c r="K1026" s="32">
        <f t="shared" ref="K1026:K1089" si="228">IFERROR(1/J1026, "X")</f>
        <v>18.545497809441514</v>
      </c>
      <c r="L1026" s="8">
        <v>1</v>
      </c>
      <c r="M1026" s="9">
        <v>0</v>
      </c>
      <c r="N1026" s="8">
        <v>1</v>
      </c>
      <c r="O1026" s="9">
        <v>0</v>
      </c>
      <c r="P1026" s="9">
        <v>0</v>
      </c>
      <c r="Q1026" s="9">
        <v>0</v>
      </c>
      <c r="R1026" s="9">
        <v>0</v>
      </c>
      <c r="S1026" s="8">
        <v>347</v>
      </c>
      <c r="T1026" s="9">
        <v>10</v>
      </c>
      <c r="U1026" s="9">
        <f t="shared" ref="U1026:U1089" si="229">S1026-T1026-1</f>
        <v>336</v>
      </c>
      <c r="V1026" s="9">
        <f t="shared" ref="V1026:V1089" si="230">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0.56000000000000005</v>
      </c>
      <c r="AT1026" s="39">
        <v>0.44</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W1026+X1026+6</f>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23"/>
        <v>5.1162790697674421</v>
      </c>
      <c r="F1027" s="7">
        <v>5.375</v>
      </c>
      <c r="G1027" s="7">
        <f t="shared" si="224"/>
        <v>22.383720930232556</v>
      </c>
      <c r="H1027" s="15">
        <f t="shared" si="225"/>
        <v>32.616279069767444</v>
      </c>
      <c r="I1027" s="11">
        <f t="shared" si="226"/>
        <v>0.31090114536848695</v>
      </c>
      <c r="J1027" s="32">
        <f t="shared" si="227"/>
        <v>5.7842073556927817E-2</v>
      </c>
      <c r="K1027" s="32">
        <f t="shared" si="228"/>
        <v>17.288453516726126</v>
      </c>
      <c r="L1027" s="8">
        <v>1</v>
      </c>
      <c r="M1027" s="9">
        <v>0</v>
      </c>
      <c r="N1027" s="8">
        <v>1</v>
      </c>
      <c r="O1027" s="9">
        <v>0</v>
      </c>
      <c r="P1027" s="9">
        <v>0</v>
      </c>
      <c r="Q1027" s="9">
        <v>0</v>
      </c>
      <c r="R1027" s="9">
        <v>0</v>
      </c>
      <c r="S1027" s="8">
        <v>281</v>
      </c>
      <c r="T1027" s="9">
        <v>10</v>
      </c>
      <c r="U1027" s="9">
        <f t="shared" si="229"/>
        <v>270</v>
      </c>
      <c r="V1027" s="9">
        <f t="shared" si="230"/>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0.56000000000000005</v>
      </c>
      <c r="AT1027" s="39">
        <v>0.44</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W1027+X1027+6</f>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23"/>
        <v>11.329588014981272</v>
      </c>
      <c r="F1028" s="7">
        <v>1.0680000000000001</v>
      </c>
      <c r="G1028" s="7">
        <f t="shared" si="224"/>
        <v>0.77041198501872721</v>
      </c>
      <c r="H1028" s="15">
        <f t="shared" si="225"/>
        <v>23.42958801498127</v>
      </c>
      <c r="I1028" s="11">
        <f t="shared" si="226"/>
        <v>5.8165532656837944E-2</v>
      </c>
      <c r="J1028" s="32">
        <f t="shared" si="227"/>
        <v>5.4462109229249003E-2</v>
      </c>
      <c r="K1028" s="32">
        <f t="shared" si="228"/>
        <v>18.361389489905172</v>
      </c>
      <c r="L1028" s="8">
        <v>1</v>
      </c>
      <c r="M1028" s="9">
        <v>0</v>
      </c>
      <c r="N1028" s="8">
        <v>1</v>
      </c>
      <c r="O1028" s="9">
        <v>0</v>
      </c>
      <c r="P1028" s="9">
        <v>0</v>
      </c>
      <c r="Q1028" s="9">
        <v>0</v>
      </c>
      <c r="R1028" s="9">
        <v>0</v>
      </c>
      <c r="S1028" s="8">
        <v>347</v>
      </c>
      <c r="T1028" s="9">
        <v>10</v>
      </c>
      <c r="U1028" s="9">
        <f t="shared" si="229"/>
        <v>336</v>
      </c>
      <c r="V1028" s="9">
        <f t="shared" si="230"/>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0.56000000000000005</v>
      </c>
      <c r="AT1028" s="39">
        <v>0.44</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W1028+X1028+6</f>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23"/>
        <v>4.394381866221666</v>
      </c>
      <c r="F1029" s="7">
        <v>7.1909999999999998</v>
      </c>
      <c r="G1029" s="7">
        <f t="shared" si="224"/>
        <v>27.205618133778337</v>
      </c>
      <c r="H1029" s="15">
        <f t="shared" si="225"/>
        <v>35.994381866221666</v>
      </c>
      <c r="I1029" s="11">
        <f t="shared" si="226"/>
        <v>0.4009190418291817</v>
      </c>
      <c r="J1029" s="32">
        <f t="shared" si="227"/>
        <v>5.5752891368263349E-2</v>
      </c>
      <c r="K1029" s="32">
        <f t="shared" si="228"/>
        <v>17.936289499224749</v>
      </c>
      <c r="L1029" s="8">
        <v>1</v>
      </c>
      <c r="M1029" s="9">
        <v>0</v>
      </c>
      <c r="N1029" s="8">
        <v>1</v>
      </c>
      <c r="O1029" s="9">
        <v>0</v>
      </c>
      <c r="P1029" s="9">
        <v>0</v>
      </c>
      <c r="Q1029" s="9">
        <v>0</v>
      </c>
      <c r="R1029" s="9">
        <v>0</v>
      </c>
      <c r="S1029" s="8">
        <v>281</v>
      </c>
      <c r="T1029" s="9">
        <v>10</v>
      </c>
      <c r="U1029" s="9">
        <f t="shared" si="229"/>
        <v>270</v>
      </c>
      <c r="V1029" s="9">
        <f t="shared" si="230"/>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0.56000000000000005</v>
      </c>
      <c r="AT1029" s="39">
        <v>0.44</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W1029+X1029+6</f>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23"/>
        <v>1.1388508891928866</v>
      </c>
      <c r="F1030" s="7">
        <v>5.8479999999999999</v>
      </c>
      <c r="G1030" s="7">
        <f t="shared" si="224"/>
        <v>5.521149110807114</v>
      </c>
      <c r="H1030" s="15">
        <f t="shared" si="225"/>
        <v>7.7988508891928863</v>
      </c>
      <c r="I1030" s="11">
        <f t="shared" si="226"/>
        <v>0.30643468951102304</v>
      </c>
      <c r="J1030" s="32">
        <f t="shared" si="227"/>
        <v>5.2399912707083281E-2</v>
      </c>
      <c r="K1030" s="32">
        <f t="shared" si="228"/>
        <v>19.084001257597947</v>
      </c>
      <c r="L1030" s="8">
        <v>1</v>
      </c>
      <c r="M1030" s="9">
        <v>0</v>
      </c>
      <c r="N1030" s="8">
        <v>1</v>
      </c>
      <c r="O1030" s="9">
        <v>0</v>
      </c>
      <c r="P1030" s="9">
        <v>0</v>
      </c>
      <c r="Q1030" s="9">
        <v>0</v>
      </c>
      <c r="R1030" s="9">
        <v>0</v>
      </c>
      <c r="S1030" s="8">
        <v>347</v>
      </c>
      <c r="T1030" s="9">
        <v>16</v>
      </c>
      <c r="U1030" s="9">
        <f t="shared" si="229"/>
        <v>330</v>
      </c>
      <c r="V1030" s="9">
        <f t="shared" si="230"/>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0.56000000000000005</v>
      </c>
      <c r="AT1030" s="39">
        <v>0.44</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W1030+X1030+6</f>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23"/>
        <v>1.1167138113393187</v>
      </c>
      <c r="F1031" s="7">
        <v>8.1310000000000002</v>
      </c>
      <c r="G1031" s="7">
        <f t="shared" si="224"/>
        <v>7.9632861886606818</v>
      </c>
      <c r="H1031" s="15">
        <f t="shared" si="225"/>
        <v>10.196713811339318</v>
      </c>
      <c r="I1031" s="11">
        <f t="shared" si="226"/>
        <v>0.44752009525633424</v>
      </c>
      <c r="J1031" s="32">
        <f t="shared" si="227"/>
        <v>5.5038752337514964E-2</v>
      </c>
      <c r="K1031" s="32">
        <f t="shared" si="228"/>
        <v>18.169016511633206</v>
      </c>
      <c r="L1031" s="8">
        <v>1</v>
      </c>
      <c r="M1031" s="9">
        <v>0</v>
      </c>
      <c r="N1031" s="8">
        <v>1</v>
      </c>
      <c r="O1031" s="9">
        <v>0</v>
      </c>
      <c r="P1031" s="9">
        <v>0</v>
      </c>
      <c r="Q1031" s="9">
        <v>0</v>
      </c>
      <c r="R1031" s="9">
        <v>0</v>
      </c>
      <c r="S1031" s="8">
        <v>281</v>
      </c>
      <c r="T1031" s="9">
        <v>16</v>
      </c>
      <c r="U1031" s="9">
        <f t="shared" si="229"/>
        <v>264</v>
      </c>
      <c r="V1031" s="9">
        <f t="shared" si="230"/>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0.56000000000000005</v>
      </c>
      <c r="AT1031" s="39">
        <v>0.44</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W1031+X1031+6</f>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23"/>
        <v>5.3125</v>
      </c>
      <c r="F1032" s="7">
        <v>3.52</v>
      </c>
      <c r="G1032" s="7">
        <f t="shared" si="224"/>
        <v>13.387499999999999</v>
      </c>
      <c r="H1032" s="15">
        <f t="shared" si="225"/>
        <v>24.012499999999999</v>
      </c>
      <c r="I1032" s="11">
        <f t="shared" si="226"/>
        <v>0.19023125532552315</v>
      </c>
      <c r="J1032" s="32">
        <f t="shared" si="227"/>
        <v>5.4042970262932713E-2</v>
      </c>
      <c r="K1032" s="32">
        <f t="shared" si="228"/>
        <v>18.503794205513636</v>
      </c>
      <c r="L1032" s="8">
        <v>1</v>
      </c>
      <c r="M1032" s="9">
        <v>0</v>
      </c>
      <c r="N1032" s="8">
        <v>1</v>
      </c>
      <c r="O1032" s="9">
        <v>0</v>
      </c>
      <c r="P1032" s="9">
        <v>0</v>
      </c>
      <c r="Q1032" s="9">
        <v>0</v>
      </c>
      <c r="R1032" s="9">
        <v>0</v>
      </c>
      <c r="S1032" s="8">
        <v>347</v>
      </c>
      <c r="T1032" s="9">
        <v>16</v>
      </c>
      <c r="U1032" s="9">
        <f t="shared" si="229"/>
        <v>330</v>
      </c>
      <c r="V1032" s="9">
        <f t="shared" si="230"/>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0.56000000000000005</v>
      </c>
      <c r="AT1032" s="39">
        <v>0.44</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W1032+X1032+6</f>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23"/>
        <v>3.8607594936708858</v>
      </c>
      <c r="F1033" s="7">
        <v>6.32</v>
      </c>
      <c r="G1033" s="7">
        <f t="shared" si="224"/>
        <v>20.539240506329111</v>
      </c>
      <c r="H1033" s="15">
        <f t="shared" si="225"/>
        <v>28.260759493670886</v>
      </c>
      <c r="I1033" s="11">
        <f t="shared" si="226"/>
        <v>0.36251120430914735</v>
      </c>
      <c r="J1033" s="32">
        <f t="shared" si="227"/>
        <v>5.7359367770434704E-2</v>
      </c>
      <c r="K1033" s="32">
        <f t="shared" si="228"/>
        <v>17.433943902628574</v>
      </c>
      <c r="L1033" s="8">
        <v>1</v>
      </c>
      <c r="M1033" s="9">
        <v>0</v>
      </c>
      <c r="N1033" s="8">
        <v>1</v>
      </c>
      <c r="O1033" s="9">
        <v>0</v>
      </c>
      <c r="P1033" s="9">
        <v>0</v>
      </c>
      <c r="Q1033" s="9">
        <v>0</v>
      </c>
      <c r="R1033" s="9">
        <v>0</v>
      </c>
      <c r="S1033" s="8">
        <v>281</v>
      </c>
      <c r="T1033" s="9">
        <v>16</v>
      </c>
      <c r="U1033" s="9">
        <f t="shared" si="229"/>
        <v>264</v>
      </c>
      <c r="V1033" s="9">
        <f t="shared" si="230"/>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0.56000000000000005</v>
      </c>
      <c r="AT1033" s="39">
        <v>0.44</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W1033+X1033+6</f>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23"/>
        <v>7.3512906846240176</v>
      </c>
      <c r="F1034" s="7">
        <v>3.5640000000000001</v>
      </c>
      <c r="G1034" s="7">
        <f t="shared" si="224"/>
        <v>18.848709315375981</v>
      </c>
      <c r="H1034" s="15">
        <f t="shared" si="225"/>
        <v>33.551290684624014</v>
      </c>
      <c r="I1034" s="11">
        <f t="shared" si="226"/>
        <v>0.19252153470944192</v>
      </c>
      <c r="J1034" s="32">
        <f t="shared" si="227"/>
        <v>5.4018387965612202E-2</v>
      </c>
      <c r="K1034" s="32">
        <f t="shared" si="228"/>
        <v>18.51221477835648</v>
      </c>
      <c r="L1034" s="8">
        <v>1</v>
      </c>
      <c r="M1034" s="9">
        <v>0</v>
      </c>
      <c r="N1034" s="8">
        <v>1</v>
      </c>
      <c r="O1034" s="9">
        <v>0</v>
      </c>
      <c r="P1034" s="9">
        <v>0</v>
      </c>
      <c r="Q1034" s="9">
        <v>0</v>
      </c>
      <c r="R1034" s="9">
        <v>0</v>
      </c>
      <c r="S1034" s="8">
        <v>347</v>
      </c>
      <c r="T1034" s="9">
        <v>16</v>
      </c>
      <c r="U1034" s="9">
        <f t="shared" si="229"/>
        <v>330</v>
      </c>
      <c r="V1034" s="9">
        <f t="shared" si="230"/>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0.56000000000000005</v>
      </c>
      <c r="AT1034" s="39">
        <v>0.44</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W1034+X1034+6</f>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23"/>
        <v>3.232368896925859</v>
      </c>
      <c r="F1035" s="7">
        <v>8.8480000000000008</v>
      </c>
      <c r="G1035" s="7">
        <f t="shared" si="224"/>
        <v>25.367631103074142</v>
      </c>
      <c r="H1035" s="15">
        <f t="shared" si="225"/>
        <v>31.83236889692586</v>
      </c>
      <c r="I1035" s="11">
        <f t="shared" si="226"/>
        <v>0.47824434726464526</v>
      </c>
      <c r="J1035" s="32">
        <f t="shared" si="227"/>
        <v>5.4051124238770933E-2</v>
      </c>
      <c r="K1035" s="32">
        <f t="shared" si="228"/>
        <v>18.501002783633108</v>
      </c>
      <c r="L1035" s="8">
        <v>1</v>
      </c>
      <c r="M1035" s="9">
        <v>0</v>
      </c>
      <c r="N1035" s="8">
        <v>1</v>
      </c>
      <c r="O1035" s="9">
        <v>0</v>
      </c>
      <c r="P1035" s="9">
        <v>0</v>
      </c>
      <c r="Q1035" s="9">
        <v>0</v>
      </c>
      <c r="R1035" s="9">
        <v>0</v>
      </c>
      <c r="S1035" s="8">
        <v>281</v>
      </c>
      <c r="T1035" s="9">
        <v>16</v>
      </c>
      <c r="U1035" s="9">
        <f t="shared" si="229"/>
        <v>264</v>
      </c>
      <c r="V1035" s="9">
        <f t="shared" si="230"/>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0.56000000000000005</v>
      </c>
      <c r="AT1035" s="39">
        <v>0.44</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W1035+X1035+6</f>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23"/>
        <v>1.1575841721624436</v>
      </c>
      <c r="F1036" s="7">
        <v>5.7619999999999996</v>
      </c>
      <c r="G1036" s="7">
        <f t="shared" si="224"/>
        <v>5.5124158278375566</v>
      </c>
      <c r="H1036" s="15">
        <f t="shared" si="225"/>
        <v>7.8275841721624433</v>
      </c>
      <c r="I1036" s="11">
        <f t="shared" si="226"/>
        <v>0.30276010338288295</v>
      </c>
      <c r="J1036" s="32">
        <f t="shared" si="227"/>
        <v>5.2544273409039055E-2</v>
      </c>
      <c r="K1036" s="32">
        <f t="shared" si="228"/>
        <v>19.031569667266016</v>
      </c>
      <c r="L1036" s="8">
        <v>1</v>
      </c>
      <c r="M1036" s="9">
        <v>0</v>
      </c>
      <c r="N1036" s="8">
        <v>1</v>
      </c>
      <c r="O1036" s="9">
        <v>0</v>
      </c>
      <c r="P1036" s="9">
        <v>0</v>
      </c>
      <c r="Q1036" s="9">
        <v>0</v>
      </c>
      <c r="R1036" s="9">
        <v>0</v>
      </c>
      <c r="S1036" s="8">
        <v>347</v>
      </c>
      <c r="T1036" s="9">
        <v>17</v>
      </c>
      <c r="U1036" s="9">
        <f t="shared" si="229"/>
        <v>329</v>
      </c>
      <c r="V1036" s="9">
        <f t="shared" si="230"/>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0.56000000000000005</v>
      </c>
      <c r="AT1036" s="39">
        <v>0.44</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W1036+X1036+6</f>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23"/>
        <v>1.1211372064276885</v>
      </c>
      <c r="F1037" s="7">
        <v>8.09</v>
      </c>
      <c r="G1037" s="7">
        <f t="shared" si="224"/>
        <v>7.948862793572312</v>
      </c>
      <c r="H1037" s="15">
        <f t="shared" si="225"/>
        <v>10.191137206427689</v>
      </c>
      <c r="I1037" s="11">
        <f t="shared" si="226"/>
        <v>0.44639070680664567</v>
      </c>
      <c r="J1037" s="32">
        <f t="shared" si="227"/>
        <v>5.5178084895753481E-2</v>
      </c>
      <c r="K1037" s="32">
        <f t="shared" si="228"/>
        <v>18.123137145648929</v>
      </c>
      <c r="L1037" s="8">
        <v>1</v>
      </c>
      <c r="M1037" s="9">
        <v>0</v>
      </c>
      <c r="N1037" s="8">
        <v>1</v>
      </c>
      <c r="O1037" s="9">
        <v>0</v>
      </c>
      <c r="P1037" s="9">
        <v>0</v>
      </c>
      <c r="Q1037" s="9">
        <v>0</v>
      </c>
      <c r="R1037" s="9">
        <v>0</v>
      </c>
      <c r="S1037" s="8">
        <v>281</v>
      </c>
      <c r="T1037" s="9">
        <v>17</v>
      </c>
      <c r="U1037" s="9">
        <f t="shared" si="229"/>
        <v>263</v>
      </c>
      <c r="V1037" s="9">
        <f t="shared" si="230"/>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0.56000000000000005</v>
      </c>
      <c r="AT1037" s="39">
        <v>0.44</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W1037+X1037+6</f>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23"/>
        <v>4.6346958480849691</v>
      </c>
      <c r="F1038" s="7">
        <v>3.1070000000000002</v>
      </c>
      <c r="G1038" s="7">
        <f t="shared" si="224"/>
        <v>9.7653041519150321</v>
      </c>
      <c r="H1038" s="15">
        <f t="shared" si="225"/>
        <v>19.034695848084969</v>
      </c>
      <c r="I1038" s="11">
        <f t="shared" si="226"/>
        <v>0.16883539636935391</v>
      </c>
      <c r="J1038" s="32">
        <f t="shared" si="227"/>
        <v>5.4340327122418375E-2</v>
      </c>
      <c r="K1038" s="32">
        <f t="shared" si="228"/>
        <v>18.402539199795228</v>
      </c>
      <c r="L1038" s="8">
        <v>1</v>
      </c>
      <c r="M1038" s="9">
        <v>0</v>
      </c>
      <c r="N1038" s="8">
        <v>1</v>
      </c>
      <c r="O1038" s="9">
        <v>0</v>
      </c>
      <c r="P1038" s="9">
        <v>0</v>
      </c>
      <c r="Q1038" s="9">
        <v>0</v>
      </c>
      <c r="R1038" s="9">
        <v>0</v>
      </c>
      <c r="S1038" s="8">
        <v>347</v>
      </c>
      <c r="T1038" s="9">
        <v>17</v>
      </c>
      <c r="U1038" s="9">
        <f t="shared" si="229"/>
        <v>329</v>
      </c>
      <c r="V1038" s="9">
        <f t="shared" si="230"/>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0.56000000000000005</v>
      </c>
      <c r="AT1038" s="39">
        <v>0.44</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W1038+X1038+6</f>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23"/>
        <v>3.7251026303785921</v>
      </c>
      <c r="F1039" s="7">
        <v>6.577</v>
      </c>
      <c r="G1039" s="7">
        <f t="shared" si="224"/>
        <v>20.774897369621407</v>
      </c>
      <c r="H1039" s="15">
        <f t="shared" si="225"/>
        <v>28.225102630378593</v>
      </c>
      <c r="I1039" s="11">
        <f t="shared" si="226"/>
        <v>0.37582431988247661</v>
      </c>
      <c r="J1039" s="32">
        <f t="shared" si="227"/>
        <v>5.7142210716508539E-2</v>
      </c>
      <c r="K1039" s="32">
        <f t="shared" si="228"/>
        <v>17.50019797030879</v>
      </c>
      <c r="L1039" s="8">
        <v>1</v>
      </c>
      <c r="M1039" s="9">
        <v>0</v>
      </c>
      <c r="N1039" s="8">
        <v>1</v>
      </c>
      <c r="O1039" s="9">
        <v>0</v>
      </c>
      <c r="P1039" s="9">
        <v>0</v>
      </c>
      <c r="Q1039" s="9">
        <v>0</v>
      </c>
      <c r="R1039" s="9">
        <v>0</v>
      </c>
      <c r="S1039" s="8">
        <v>281</v>
      </c>
      <c r="T1039" s="9">
        <v>17</v>
      </c>
      <c r="U1039" s="9">
        <f t="shared" si="229"/>
        <v>263</v>
      </c>
      <c r="V1039" s="9">
        <f t="shared" si="230"/>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0.56000000000000005</v>
      </c>
      <c r="AT1039" s="39">
        <v>0.44</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W1039+X1039+6</f>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23"/>
        <v>7.2478991596638656</v>
      </c>
      <c r="F1040" s="7">
        <v>2.8559999999999999</v>
      </c>
      <c r="G1040" s="7">
        <f t="shared" si="224"/>
        <v>13.452100840336133</v>
      </c>
      <c r="H1040" s="15">
        <f t="shared" si="225"/>
        <v>27.947899159663866</v>
      </c>
      <c r="I1040" s="11">
        <f t="shared" si="226"/>
        <v>0.15554006736179252</v>
      </c>
      <c r="J1040" s="32">
        <f t="shared" si="227"/>
        <v>5.44608078997873E-2</v>
      </c>
      <c r="K1040" s="32">
        <f t="shared" si="228"/>
        <v>18.361828231415302</v>
      </c>
      <c r="L1040" s="8">
        <v>1</v>
      </c>
      <c r="M1040" s="9">
        <v>0</v>
      </c>
      <c r="N1040" s="8">
        <v>1</v>
      </c>
      <c r="O1040" s="9">
        <v>0</v>
      </c>
      <c r="P1040" s="9">
        <v>0</v>
      </c>
      <c r="Q1040" s="9">
        <v>0</v>
      </c>
      <c r="R1040" s="9">
        <v>0</v>
      </c>
      <c r="S1040" s="8">
        <v>347</v>
      </c>
      <c r="T1040" s="9">
        <v>17</v>
      </c>
      <c r="U1040" s="9">
        <f t="shared" si="229"/>
        <v>329</v>
      </c>
      <c r="V1040" s="9">
        <f t="shared" si="230"/>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0.56000000000000005</v>
      </c>
      <c r="AT1040" s="39">
        <v>0.44</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W1040+X1040+6</f>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23"/>
        <v>3.1069684864624945</v>
      </c>
      <c r="F1041" s="7">
        <v>9.0120000000000005</v>
      </c>
      <c r="G1041" s="7">
        <f t="shared" si="224"/>
        <v>24.893031513537505</v>
      </c>
      <c r="H1041" s="15">
        <f t="shared" si="225"/>
        <v>31.106968486462495</v>
      </c>
      <c r="I1041" s="11">
        <f t="shared" si="226"/>
        <v>0.48574189798787487</v>
      </c>
      <c r="J1041" s="32">
        <f t="shared" si="227"/>
        <v>5.3899456057243104E-2</v>
      </c>
      <c r="K1041" s="32">
        <f t="shared" si="228"/>
        <v>18.553062927721665</v>
      </c>
      <c r="L1041" s="8">
        <v>1</v>
      </c>
      <c r="M1041" s="9">
        <v>0</v>
      </c>
      <c r="N1041" s="8">
        <v>1</v>
      </c>
      <c r="O1041" s="9">
        <v>0</v>
      </c>
      <c r="P1041" s="9">
        <v>0</v>
      </c>
      <c r="Q1041" s="9">
        <v>0</v>
      </c>
      <c r="R1041" s="9">
        <v>0</v>
      </c>
      <c r="S1041" s="8">
        <v>281</v>
      </c>
      <c r="T1041" s="9">
        <v>17</v>
      </c>
      <c r="U1041" s="9">
        <f t="shared" si="229"/>
        <v>263</v>
      </c>
      <c r="V1041" s="9">
        <f t="shared" si="230"/>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0.56000000000000005</v>
      </c>
      <c r="AT1041" s="39">
        <v>0.44</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W1041+X1041+6</f>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23"/>
        <v>1.1598526057203018</v>
      </c>
      <c r="F1042" s="7">
        <v>5.6989999999999998</v>
      </c>
      <c r="G1042" s="7">
        <f t="shared" si="224"/>
        <v>5.4501473942796981</v>
      </c>
      <c r="H1042" s="15">
        <f t="shared" si="225"/>
        <v>7.7698526057203026</v>
      </c>
      <c r="I1042" s="11">
        <f t="shared" si="226"/>
        <v>0.30016421311951225</v>
      </c>
      <c r="J1042" s="32">
        <f t="shared" si="227"/>
        <v>5.2669628552292021E-2</v>
      </c>
      <c r="K1042" s="32">
        <f t="shared" si="228"/>
        <v>18.986274015719882</v>
      </c>
      <c r="L1042" s="8">
        <v>1</v>
      </c>
      <c r="M1042" s="9">
        <v>0</v>
      </c>
      <c r="N1042" s="8">
        <v>1</v>
      </c>
      <c r="O1042" s="9">
        <v>0</v>
      </c>
      <c r="P1042" s="9">
        <v>0</v>
      </c>
      <c r="Q1042" s="9">
        <v>0</v>
      </c>
      <c r="R1042" s="9">
        <v>0</v>
      </c>
      <c r="S1042" s="8">
        <v>347</v>
      </c>
      <c r="T1042" s="9">
        <v>18</v>
      </c>
      <c r="U1042" s="9">
        <f t="shared" si="229"/>
        <v>328</v>
      </c>
      <c r="V1042" s="9">
        <f t="shared" si="230"/>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0.56000000000000005</v>
      </c>
      <c r="AT1042" s="39">
        <v>0.44</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W1042+X1042+6</f>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23"/>
        <v>1.1546065638592329</v>
      </c>
      <c r="F1043" s="7">
        <v>7.5869999999999997</v>
      </c>
      <c r="G1043" s="7">
        <f t="shared" si="224"/>
        <v>7.6053934361407673</v>
      </c>
      <c r="H1043" s="15">
        <f t="shared" si="225"/>
        <v>9.9146065638592322</v>
      </c>
      <c r="I1043" s="11">
        <f t="shared" si="226"/>
        <v>0.42441637545805455</v>
      </c>
      <c r="J1043" s="32">
        <f t="shared" si="227"/>
        <v>5.5939946679590687E-2</v>
      </c>
      <c r="K1043" s="32">
        <f t="shared" si="228"/>
        <v>17.876313070653019</v>
      </c>
      <c r="L1043" s="8">
        <v>1</v>
      </c>
      <c r="M1043" s="9">
        <v>0</v>
      </c>
      <c r="N1043" s="8">
        <v>1</v>
      </c>
      <c r="O1043" s="9">
        <v>0</v>
      </c>
      <c r="P1043" s="9">
        <v>0</v>
      </c>
      <c r="Q1043" s="9">
        <v>0</v>
      </c>
      <c r="R1043" s="9">
        <v>0</v>
      </c>
      <c r="S1043" s="8">
        <v>281</v>
      </c>
      <c r="T1043" s="9">
        <v>18</v>
      </c>
      <c r="U1043" s="9">
        <f t="shared" si="229"/>
        <v>262</v>
      </c>
      <c r="V1043" s="9">
        <f t="shared" si="230"/>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0.56000000000000005</v>
      </c>
      <c r="AT1043" s="39">
        <v>0.44</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W1043+X1043+6</f>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23"/>
        <v>3.9306104523495824</v>
      </c>
      <c r="F1044" s="7">
        <v>4.5540000000000003</v>
      </c>
      <c r="G1044" s="7">
        <f t="shared" si="224"/>
        <v>13.969389547650415</v>
      </c>
      <c r="H1044" s="15">
        <f t="shared" si="225"/>
        <v>21.830610452349582</v>
      </c>
      <c r="I1044" s="11">
        <f t="shared" si="226"/>
        <v>0.24386126349454249</v>
      </c>
      <c r="J1044" s="32">
        <f t="shared" si="227"/>
        <v>5.3548806213118687E-2</v>
      </c>
      <c r="K1044" s="32">
        <f t="shared" si="228"/>
        <v>18.674552631857075</v>
      </c>
      <c r="L1044" s="8">
        <v>1</v>
      </c>
      <c r="M1044" s="9">
        <v>0</v>
      </c>
      <c r="N1044" s="8">
        <v>1</v>
      </c>
      <c r="O1044" s="9">
        <v>0</v>
      </c>
      <c r="P1044" s="9">
        <v>0</v>
      </c>
      <c r="Q1044" s="9">
        <v>0</v>
      </c>
      <c r="R1044" s="9">
        <v>0</v>
      </c>
      <c r="S1044" s="8">
        <v>347</v>
      </c>
      <c r="T1044" s="9">
        <v>18</v>
      </c>
      <c r="U1044" s="9">
        <f t="shared" si="229"/>
        <v>328</v>
      </c>
      <c r="V1044" s="9">
        <f t="shared" si="230"/>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0.56000000000000005</v>
      </c>
      <c r="AT1044" s="39">
        <v>0.44</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W1044+X1044+6</f>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23"/>
        <v>3.3317315393240428</v>
      </c>
      <c r="F1045" s="7">
        <v>6.2430000000000003</v>
      </c>
      <c r="G1045" s="7">
        <f t="shared" si="224"/>
        <v>17.468268460675958</v>
      </c>
      <c r="H1045" s="15">
        <f t="shared" si="225"/>
        <v>24.131731539324043</v>
      </c>
      <c r="I1045" s="11">
        <f t="shared" si="226"/>
        <v>0.35985545295462251</v>
      </c>
      <c r="J1045" s="32">
        <f t="shared" si="227"/>
        <v>5.7641430875319949E-2</v>
      </c>
      <c r="K1045" s="32">
        <f t="shared" si="228"/>
        <v>17.348632482129535</v>
      </c>
      <c r="L1045" s="8">
        <v>1</v>
      </c>
      <c r="M1045" s="9">
        <v>0</v>
      </c>
      <c r="N1045" s="8">
        <v>1</v>
      </c>
      <c r="O1045" s="9">
        <v>0</v>
      </c>
      <c r="P1045" s="9">
        <v>0</v>
      </c>
      <c r="Q1045" s="9">
        <v>0</v>
      </c>
      <c r="R1045" s="9">
        <v>0</v>
      </c>
      <c r="S1045" s="8">
        <v>281</v>
      </c>
      <c r="T1045" s="9">
        <v>18</v>
      </c>
      <c r="U1045" s="9">
        <f t="shared" si="229"/>
        <v>262</v>
      </c>
      <c r="V1045" s="9">
        <f t="shared" si="230"/>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0.56000000000000005</v>
      </c>
      <c r="AT1045" s="39">
        <v>0.44</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W1045+X1045+6</f>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23"/>
        <v>4.3881334981458586</v>
      </c>
      <c r="F1046" s="7">
        <v>3.2360000000000002</v>
      </c>
      <c r="G1046" s="7">
        <f t="shared" si="224"/>
        <v>9.8118665018541407</v>
      </c>
      <c r="H1046" s="15">
        <f t="shared" si="225"/>
        <v>18.588133498145858</v>
      </c>
      <c r="I1046" s="11">
        <f t="shared" si="226"/>
        <v>0.17589250505770393</v>
      </c>
      <c r="J1046" s="32">
        <f t="shared" si="227"/>
        <v>5.4354915036373283E-2</v>
      </c>
      <c r="K1046" s="32">
        <f t="shared" si="228"/>
        <v>18.397600278297169</v>
      </c>
      <c r="L1046" s="8">
        <v>1</v>
      </c>
      <c r="M1046" s="9">
        <v>0</v>
      </c>
      <c r="N1046" s="8">
        <v>1</v>
      </c>
      <c r="O1046" s="9">
        <v>0</v>
      </c>
      <c r="P1046" s="9">
        <v>0</v>
      </c>
      <c r="Q1046" s="9">
        <v>0</v>
      </c>
      <c r="R1046" s="9">
        <v>0</v>
      </c>
      <c r="S1046" s="8">
        <v>347</v>
      </c>
      <c r="T1046" s="9">
        <v>18</v>
      </c>
      <c r="U1046" s="9">
        <f t="shared" si="229"/>
        <v>328</v>
      </c>
      <c r="V1046" s="9">
        <f t="shared" si="230"/>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0.56000000000000005</v>
      </c>
      <c r="AT1046" s="39">
        <v>0.44</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W1046+X1046+6</f>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23"/>
        <v>3.2525951557093427</v>
      </c>
      <c r="F1047" s="7">
        <v>7.2249999999999996</v>
      </c>
      <c r="G1047" s="7">
        <f t="shared" si="224"/>
        <v>20.247404844290656</v>
      </c>
      <c r="H1047" s="15">
        <f t="shared" si="225"/>
        <v>26.752595155709344</v>
      </c>
      <c r="I1047" s="11">
        <f t="shared" si="226"/>
        <v>0.40760014434457864</v>
      </c>
      <c r="J1047" s="32">
        <f t="shared" si="227"/>
        <v>5.6415244891983213E-2</v>
      </c>
      <c r="K1047" s="32">
        <f t="shared" si="228"/>
        <v>17.725705204589179</v>
      </c>
      <c r="L1047" s="8">
        <v>1</v>
      </c>
      <c r="M1047" s="9">
        <v>0</v>
      </c>
      <c r="N1047" s="8">
        <v>1</v>
      </c>
      <c r="O1047" s="9">
        <v>0</v>
      </c>
      <c r="P1047" s="9">
        <v>0</v>
      </c>
      <c r="Q1047" s="9">
        <v>0</v>
      </c>
      <c r="R1047" s="9">
        <v>0</v>
      </c>
      <c r="S1047" s="8">
        <v>281</v>
      </c>
      <c r="T1047" s="9">
        <v>18</v>
      </c>
      <c r="U1047" s="9">
        <f t="shared" si="229"/>
        <v>262</v>
      </c>
      <c r="V1047" s="9">
        <f t="shared" si="230"/>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0.56000000000000005</v>
      </c>
      <c r="AT1047" s="39">
        <v>0.44</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W1047+X1047+6</f>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24"/>
        <v>4.3999999999999995</v>
      </c>
      <c r="H1048" s="15">
        <f t="shared" si="225"/>
        <v>4.8</v>
      </c>
      <c r="I1048" s="11">
        <f t="shared" si="226"/>
        <v>0.23435250445752639</v>
      </c>
      <c r="J1048" s="32">
        <f t="shared" si="227"/>
        <v>1.018923932424028E-2</v>
      </c>
      <c r="K1048" s="32">
        <f t="shared" si="228"/>
        <v>98.142753171082376</v>
      </c>
      <c r="L1048" s="8">
        <v>1</v>
      </c>
      <c r="M1048" s="9">
        <v>0</v>
      </c>
      <c r="N1048" s="8">
        <v>0</v>
      </c>
      <c r="O1048" s="9">
        <v>0</v>
      </c>
      <c r="P1048" s="9">
        <v>0</v>
      </c>
      <c r="Q1048" s="9">
        <v>0</v>
      </c>
      <c r="R1048" s="9">
        <v>1</v>
      </c>
      <c r="S1048" s="8">
        <v>9107</v>
      </c>
      <c r="T1048" s="9">
        <v>3</v>
      </c>
      <c r="U1048" s="9">
        <f t="shared" si="229"/>
        <v>9103</v>
      </c>
      <c r="V1048" s="9">
        <f t="shared" si="230"/>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0.314</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24"/>
        <v>7.4</v>
      </c>
      <c r="H1049" s="15">
        <f t="shared" si="225"/>
        <v>8</v>
      </c>
      <c r="I1049" s="11">
        <f t="shared" si="226"/>
        <v>0.3578029829487358</v>
      </c>
      <c r="J1049" s="32">
        <f t="shared" si="227"/>
        <v>1.3940375959041653E-2</v>
      </c>
      <c r="K1049" s="32">
        <f t="shared" si="228"/>
        <v>71.734076823904118</v>
      </c>
      <c r="L1049" s="8">
        <v>1</v>
      </c>
      <c r="M1049" s="9">
        <v>0</v>
      </c>
      <c r="N1049" s="8">
        <v>0</v>
      </c>
      <c r="O1049" s="9">
        <v>0</v>
      </c>
      <c r="P1049" s="9">
        <v>0</v>
      </c>
      <c r="Q1049" s="9">
        <v>0</v>
      </c>
      <c r="R1049" s="9">
        <v>1</v>
      </c>
      <c r="S1049" s="8">
        <v>4491</v>
      </c>
      <c r="T1049" s="9">
        <v>3</v>
      </c>
      <c r="U1049" s="9">
        <f t="shared" si="229"/>
        <v>4487</v>
      </c>
      <c r="V1049" s="9">
        <f t="shared" si="230"/>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24"/>
        <v>7.6</v>
      </c>
      <c r="H1050" s="15">
        <f t="shared" si="225"/>
        <v>8.6</v>
      </c>
      <c r="I1050" s="11">
        <f t="shared" si="226"/>
        <v>0.40659904556362153</v>
      </c>
      <c r="J1050" s="32">
        <f t="shared" si="227"/>
        <v>2.5098706516272936E-2</v>
      </c>
      <c r="K1050" s="32">
        <f t="shared" si="228"/>
        <v>39.842690672192305</v>
      </c>
      <c r="L1050" s="8">
        <v>1</v>
      </c>
      <c r="M1050" s="9">
        <v>0</v>
      </c>
      <c r="N1050" s="8">
        <v>0</v>
      </c>
      <c r="O1050" s="9">
        <v>0</v>
      </c>
      <c r="P1050" s="9">
        <v>0</v>
      </c>
      <c r="Q1050" s="9">
        <v>0</v>
      </c>
      <c r="R1050" s="9">
        <v>1</v>
      </c>
      <c r="S1050" s="8">
        <v>1329</v>
      </c>
      <c r="T1050" s="9">
        <v>3</v>
      </c>
      <c r="U1050" s="9">
        <f t="shared" si="229"/>
        <v>1325</v>
      </c>
      <c r="V1050" s="9">
        <f t="shared" si="230"/>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31">D1051/F1051</f>
        <v>0.82499999999999996</v>
      </c>
      <c r="F1051" s="7">
        <v>0.72727272727272729</v>
      </c>
      <c r="G1051" s="7">
        <f t="shared" si="224"/>
        <v>-0.22499999999999998</v>
      </c>
      <c r="H1051" s="15">
        <f t="shared" si="225"/>
        <v>1.4249999999999998</v>
      </c>
      <c r="I1051" s="11">
        <f t="shared" si="226"/>
        <v>7.624506022097511E-3</v>
      </c>
      <c r="J1051" s="32">
        <f t="shared" si="227"/>
        <v>1.0483695780384076E-2</v>
      </c>
      <c r="K1051" s="32">
        <f t="shared" si="228"/>
        <v>95.386209305223133</v>
      </c>
      <c r="L1051" s="8">
        <v>1</v>
      </c>
      <c r="M1051" s="9">
        <v>0</v>
      </c>
      <c r="N1051" s="8">
        <v>0</v>
      </c>
      <c r="O1051" s="9">
        <v>0</v>
      </c>
      <c r="P1051" s="9">
        <v>0</v>
      </c>
      <c r="Q1051" s="9">
        <v>0</v>
      </c>
      <c r="R1051" s="9">
        <v>1</v>
      </c>
      <c r="S1051" s="8">
        <v>9106</v>
      </c>
      <c r="T1051" s="9">
        <v>7</v>
      </c>
      <c r="U1051" s="9">
        <f t="shared" si="229"/>
        <v>9098</v>
      </c>
      <c r="V1051" s="9">
        <f t="shared" si="230"/>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0.31399999999999995</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31"/>
        <v>0.71185185185185196</v>
      </c>
      <c r="F1052" s="7">
        <v>4.354838709677419</v>
      </c>
      <c r="G1052" s="7">
        <f t="shared" si="224"/>
        <v>2.3881481481481481</v>
      </c>
      <c r="H1052" s="15">
        <f t="shared" si="225"/>
        <v>3.811851851851852</v>
      </c>
      <c r="I1052" s="11">
        <f t="shared" si="226"/>
        <v>4.5608620854000068E-2</v>
      </c>
      <c r="J1052" s="32">
        <f t="shared" si="227"/>
        <v>1.0473090714622237E-2</v>
      </c>
      <c r="K1052" s="32">
        <f t="shared" si="228"/>
        <v>95.482797509223133</v>
      </c>
      <c r="L1052" s="8">
        <v>1</v>
      </c>
      <c r="M1052" s="9">
        <v>0</v>
      </c>
      <c r="N1052" s="8">
        <v>0</v>
      </c>
      <c r="O1052" s="9">
        <v>0</v>
      </c>
      <c r="P1052" s="9">
        <v>0</v>
      </c>
      <c r="Q1052" s="9">
        <v>0</v>
      </c>
      <c r="R1052" s="9">
        <v>1</v>
      </c>
      <c r="S1052" s="8">
        <v>9106</v>
      </c>
      <c r="T1052" s="9">
        <v>7</v>
      </c>
      <c r="U1052" s="9">
        <f t="shared" si="229"/>
        <v>9098</v>
      </c>
      <c r="V1052" s="9">
        <f t="shared" si="230"/>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0.314</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31"/>
        <v>0.37639344262295088</v>
      </c>
      <c r="F1053" s="7">
        <v>10.892857142857141</v>
      </c>
      <c r="G1053" s="7">
        <f t="shared" si="224"/>
        <v>3.7236065573770487</v>
      </c>
      <c r="H1053" s="15">
        <f t="shared" si="225"/>
        <v>4.4763934426229506</v>
      </c>
      <c r="I1053" s="11">
        <f t="shared" si="226"/>
        <v>0.11346323402692496</v>
      </c>
      <c r="J1053" s="32">
        <f t="shared" si="227"/>
        <v>1.041629689427508E-2</v>
      </c>
      <c r="K1053" s="32">
        <f t="shared" si="228"/>
        <v>96.003407943336555</v>
      </c>
      <c r="L1053" s="8">
        <v>1</v>
      </c>
      <c r="M1053" s="9">
        <v>0</v>
      </c>
      <c r="N1053" s="8">
        <v>0</v>
      </c>
      <c r="O1053" s="9">
        <v>0</v>
      </c>
      <c r="P1053" s="9">
        <v>0</v>
      </c>
      <c r="Q1053" s="9">
        <v>0</v>
      </c>
      <c r="R1053" s="9">
        <v>1</v>
      </c>
      <c r="S1053" s="8">
        <v>9106</v>
      </c>
      <c r="T1053" s="9">
        <v>7</v>
      </c>
      <c r="U1053" s="9">
        <f t="shared" si="229"/>
        <v>9098</v>
      </c>
      <c r="V1053" s="9">
        <f t="shared" si="230"/>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0.314</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31"/>
        <v>0.61971830985915488</v>
      </c>
      <c r="F1054" s="7">
        <v>10.65</v>
      </c>
      <c r="G1054" s="7">
        <f t="shared" si="224"/>
        <v>5.9802816901408447</v>
      </c>
      <c r="H1054" s="15">
        <f t="shared" si="225"/>
        <v>7.2197183098591546</v>
      </c>
      <c r="I1054" s="11">
        <f t="shared" si="226"/>
        <v>0.11096506107070783</v>
      </c>
      <c r="J1054" s="32">
        <f t="shared" si="227"/>
        <v>1.0419254560629842E-2</v>
      </c>
      <c r="K1054" s="32">
        <f t="shared" si="228"/>
        <v>95.976155893013342</v>
      </c>
      <c r="L1054" s="8">
        <v>1</v>
      </c>
      <c r="M1054" s="9">
        <v>0</v>
      </c>
      <c r="N1054" s="8">
        <v>0</v>
      </c>
      <c r="O1054" s="9">
        <v>0</v>
      </c>
      <c r="P1054" s="9">
        <v>0</v>
      </c>
      <c r="Q1054" s="9">
        <v>0</v>
      </c>
      <c r="R1054" s="9">
        <v>1</v>
      </c>
      <c r="S1054" s="8">
        <v>9106</v>
      </c>
      <c r="T1054" s="9">
        <v>7</v>
      </c>
      <c r="U1054" s="9">
        <f t="shared" si="229"/>
        <v>9098</v>
      </c>
      <c r="V1054" s="9">
        <f t="shared" si="230"/>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0.314</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31"/>
        <v>0.41255605381165916</v>
      </c>
      <c r="F1055" s="7">
        <v>22.3</v>
      </c>
      <c r="G1055" s="7">
        <f t="shared" si="224"/>
        <v>8.7874439461883398</v>
      </c>
      <c r="H1055" s="15">
        <f t="shared" si="225"/>
        <v>9.6125560538116588</v>
      </c>
      <c r="I1055" s="11">
        <f t="shared" si="226"/>
        <v>0.22765427522459039</v>
      </c>
      <c r="J1055" s="32">
        <f t="shared" si="227"/>
        <v>1.0208711893479388E-2</v>
      </c>
      <c r="K1055" s="32">
        <f t="shared" si="228"/>
        <v>97.955551144383861</v>
      </c>
      <c r="L1055" s="8">
        <v>1</v>
      </c>
      <c r="M1055" s="9">
        <v>0</v>
      </c>
      <c r="N1055" s="8">
        <v>0</v>
      </c>
      <c r="O1055" s="9">
        <v>0</v>
      </c>
      <c r="P1055" s="9">
        <v>0</v>
      </c>
      <c r="Q1055" s="9">
        <v>0</v>
      </c>
      <c r="R1055" s="9">
        <v>1</v>
      </c>
      <c r="S1055" s="8">
        <v>9106</v>
      </c>
      <c r="T1055" s="9">
        <v>7</v>
      </c>
      <c r="U1055" s="9">
        <f t="shared" si="229"/>
        <v>9098</v>
      </c>
      <c r="V1055" s="9">
        <f t="shared" si="230"/>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0.314</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31"/>
        <v>1.2749999999999999</v>
      </c>
      <c r="F1056" s="7">
        <v>0.31372549019607848</v>
      </c>
      <c r="G1056" s="7">
        <f t="shared" si="224"/>
        <v>-0.87499999999999989</v>
      </c>
      <c r="H1056" s="15">
        <f t="shared" si="225"/>
        <v>1.6749999999999998</v>
      </c>
      <c r="I1056" s="11">
        <f t="shared" si="226"/>
        <v>3.2923388633552871E-3</v>
      </c>
      <c r="J1056" s="32">
        <f t="shared" si="227"/>
        <v>1.0494330126944975E-2</v>
      </c>
      <c r="K1056" s="32">
        <f t="shared" si="228"/>
        <v>95.28955044328417</v>
      </c>
      <c r="L1056" s="8">
        <v>1</v>
      </c>
      <c r="M1056" s="9">
        <v>0</v>
      </c>
      <c r="N1056" s="8">
        <v>0</v>
      </c>
      <c r="O1056" s="9">
        <v>0</v>
      </c>
      <c r="P1056" s="9">
        <v>0</v>
      </c>
      <c r="Q1056" s="9">
        <v>0</v>
      </c>
      <c r="R1056" s="9">
        <v>1</v>
      </c>
      <c r="S1056" s="8">
        <v>9106</v>
      </c>
      <c r="T1056" s="9">
        <v>25</v>
      </c>
      <c r="U1056" s="9">
        <f t="shared" si="229"/>
        <v>9080</v>
      </c>
      <c r="V1056" s="9">
        <f t="shared" si="230"/>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0.314</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31"/>
        <v>1.3517241379310341</v>
      </c>
      <c r="F1057" s="7">
        <v>2.0714285714285721</v>
      </c>
      <c r="G1057" s="7">
        <f t="shared" si="224"/>
        <v>1.4482758620689657</v>
      </c>
      <c r="H1057" s="15">
        <f t="shared" si="225"/>
        <v>4.1517241379310335</v>
      </c>
      <c r="I1057" s="11">
        <f t="shared" si="226"/>
        <v>2.1733238590746627E-2</v>
      </c>
      <c r="J1057" s="32">
        <f t="shared" si="227"/>
        <v>1.0491908285188024E-2</v>
      </c>
      <c r="K1057" s="32">
        <f t="shared" si="228"/>
        <v>95.311546080873811</v>
      </c>
      <c r="L1057" s="8">
        <v>1</v>
      </c>
      <c r="M1057" s="9">
        <v>0</v>
      </c>
      <c r="N1057" s="8">
        <v>0</v>
      </c>
      <c r="O1057" s="9">
        <v>0</v>
      </c>
      <c r="P1057" s="9">
        <v>0</v>
      </c>
      <c r="Q1057" s="9">
        <v>0</v>
      </c>
      <c r="R1057" s="9">
        <v>1</v>
      </c>
      <c r="S1057" s="8">
        <v>9106</v>
      </c>
      <c r="T1057" s="9">
        <v>25</v>
      </c>
      <c r="U1057" s="9">
        <f t="shared" si="229"/>
        <v>9080</v>
      </c>
      <c r="V1057" s="9">
        <f t="shared" si="230"/>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0.314</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31"/>
        <v>0.85880829015544036</v>
      </c>
      <c r="F1058" s="7">
        <v>7.5686274509803928</v>
      </c>
      <c r="G1058" s="7">
        <f t="shared" si="224"/>
        <v>5.6411917098445592</v>
      </c>
      <c r="H1058" s="15">
        <f t="shared" si="225"/>
        <v>7.3588082901554408</v>
      </c>
      <c r="I1058" s="11">
        <f t="shared" si="226"/>
        <v>7.917873589605838E-2</v>
      </c>
      <c r="J1058" s="32">
        <f t="shared" si="227"/>
        <v>1.0461439198702013E-2</v>
      </c>
      <c r="K1058" s="32">
        <f t="shared" si="228"/>
        <v>95.589142278251117</v>
      </c>
      <c r="L1058" s="8">
        <v>1</v>
      </c>
      <c r="M1058" s="9">
        <v>0</v>
      </c>
      <c r="N1058" s="8">
        <v>0</v>
      </c>
      <c r="O1058" s="9">
        <v>0</v>
      </c>
      <c r="P1058" s="9">
        <v>0</v>
      </c>
      <c r="Q1058" s="9">
        <v>0</v>
      </c>
      <c r="R1058" s="9">
        <v>1</v>
      </c>
      <c r="S1058" s="8">
        <v>9106</v>
      </c>
      <c r="T1058" s="9">
        <v>25</v>
      </c>
      <c r="U1058" s="9">
        <f t="shared" si="229"/>
        <v>9080</v>
      </c>
      <c r="V1058" s="9">
        <f t="shared" si="230"/>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0.314</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31"/>
        <v>0.48032407407407407</v>
      </c>
      <c r="F1059" s="7">
        <v>5.2048192771084336</v>
      </c>
      <c r="G1059" s="7">
        <f t="shared" si="224"/>
        <v>2.019675925925926</v>
      </c>
      <c r="H1059" s="15">
        <f t="shared" si="225"/>
        <v>2.980324074074074</v>
      </c>
      <c r="I1059" s="11">
        <f t="shared" si="226"/>
        <v>5.4540088306269344E-2</v>
      </c>
      <c r="J1059" s="32">
        <f t="shared" si="227"/>
        <v>1.0478766966250823E-2</v>
      </c>
      <c r="K1059" s="32">
        <f t="shared" si="228"/>
        <v>95.43107535654913</v>
      </c>
      <c r="L1059" s="8">
        <v>1</v>
      </c>
      <c r="M1059" s="9">
        <v>0</v>
      </c>
      <c r="N1059" s="8">
        <v>0</v>
      </c>
      <c r="O1059" s="9">
        <v>0</v>
      </c>
      <c r="P1059" s="9">
        <v>0</v>
      </c>
      <c r="Q1059" s="9">
        <v>0</v>
      </c>
      <c r="R1059" s="9">
        <v>1</v>
      </c>
      <c r="S1059" s="8">
        <v>9106</v>
      </c>
      <c r="T1059" s="9">
        <v>25</v>
      </c>
      <c r="U1059" s="9">
        <f t="shared" si="229"/>
        <v>9080</v>
      </c>
      <c r="V1059" s="9">
        <f t="shared" si="230"/>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0.314</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31"/>
        <v>0.7865168539325843</v>
      </c>
      <c r="F1060" s="7">
        <v>13.35</v>
      </c>
      <c r="G1060" s="7">
        <f t="shared" si="224"/>
        <v>9.713483146067416</v>
      </c>
      <c r="H1060" s="15">
        <f t="shared" si="225"/>
        <v>11.286516853932584</v>
      </c>
      <c r="I1060" s="11">
        <f t="shared" si="226"/>
        <v>0.13874503754464187</v>
      </c>
      <c r="J1060" s="32">
        <f t="shared" si="227"/>
        <v>1.039288670746381E-2</v>
      </c>
      <c r="K1060" s="32">
        <f t="shared" si="228"/>
        <v>96.219657554992366</v>
      </c>
      <c r="L1060" s="8">
        <v>1</v>
      </c>
      <c r="M1060" s="9">
        <v>0</v>
      </c>
      <c r="N1060" s="8">
        <v>0</v>
      </c>
      <c r="O1060" s="9">
        <v>0</v>
      </c>
      <c r="P1060" s="9">
        <v>0</v>
      </c>
      <c r="Q1060" s="9">
        <v>0</v>
      </c>
      <c r="R1060" s="9">
        <v>1</v>
      </c>
      <c r="S1060" s="8">
        <v>9106</v>
      </c>
      <c r="T1060" s="9">
        <v>25</v>
      </c>
      <c r="U1060" s="9">
        <f t="shared" si="229"/>
        <v>9080</v>
      </c>
      <c r="V1060" s="9">
        <f t="shared" si="230"/>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0.314</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31"/>
        <v>1.6046511627906981</v>
      </c>
      <c r="F1061" s="7">
        <v>1.869565217391304</v>
      </c>
      <c r="G1061" s="7">
        <f t="shared" si="224"/>
        <v>1.3953488372093019</v>
      </c>
      <c r="H1061" s="15">
        <f t="shared" si="225"/>
        <v>4.6046511627906979</v>
      </c>
      <c r="I1061" s="11">
        <f t="shared" si="226"/>
        <v>2.7911746509198823E-2</v>
      </c>
      <c r="J1061" s="32">
        <f t="shared" si="227"/>
        <v>1.4929538830501698E-2</v>
      </c>
      <c r="K1061" s="32">
        <f t="shared" si="228"/>
        <v>66.981305407569351</v>
      </c>
      <c r="L1061" s="8">
        <v>1</v>
      </c>
      <c r="M1061" s="9">
        <v>0</v>
      </c>
      <c r="N1061" s="8">
        <v>0</v>
      </c>
      <c r="O1061" s="9">
        <v>0</v>
      </c>
      <c r="P1061" s="9">
        <v>0</v>
      </c>
      <c r="Q1061" s="9">
        <v>0</v>
      </c>
      <c r="R1061" s="9">
        <v>1</v>
      </c>
      <c r="S1061" s="8">
        <v>4491</v>
      </c>
      <c r="T1061" s="9">
        <v>7</v>
      </c>
      <c r="U1061" s="9">
        <f t="shared" si="229"/>
        <v>4483</v>
      </c>
      <c r="V1061" s="9">
        <f t="shared" si="230"/>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31"/>
        <v>1.0060422960725075</v>
      </c>
      <c r="F1062" s="7">
        <v>3.677777777777778</v>
      </c>
      <c r="G1062" s="7">
        <f t="shared" si="224"/>
        <v>2.6939577039274925</v>
      </c>
      <c r="H1062" s="15">
        <f t="shared" si="225"/>
        <v>4.7060422960725079</v>
      </c>
      <c r="I1062" s="11">
        <f t="shared" si="226"/>
        <v>5.4846248553394351E-2</v>
      </c>
      <c r="J1062" s="32">
        <f t="shared" si="227"/>
        <v>1.4912877250167647E-2</v>
      </c>
      <c r="K1062" s="32">
        <f t="shared" si="228"/>
        <v>67.05614102662571</v>
      </c>
      <c r="L1062" s="8">
        <v>1</v>
      </c>
      <c r="M1062" s="9">
        <v>0</v>
      </c>
      <c r="N1062" s="8">
        <v>0</v>
      </c>
      <c r="O1062" s="9">
        <v>0</v>
      </c>
      <c r="P1062" s="9">
        <v>0</v>
      </c>
      <c r="Q1062" s="9">
        <v>0</v>
      </c>
      <c r="R1062" s="9">
        <v>1</v>
      </c>
      <c r="S1062" s="8">
        <v>4491</v>
      </c>
      <c r="T1062" s="9">
        <v>7</v>
      </c>
      <c r="U1062" s="9">
        <f t="shared" si="229"/>
        <v>4483</v>
      </c>
      <c r="V1062" s="9">
        <f t="shared" si="230"/>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31"/>
        <v>1.0514285714285714</v>
      </c>
      <c r="F1063" s="7">
        <v>4.9456521739130439</v>
      </c>
      <c r="G1063" s="7">
        <f t="shared" si="224"/>
        <v>4.1485714285714286</v>
      </c>
      <c r="H1063" s="15">
        <f t="shared" si="225"/>
        <v>6.2514285714285718</v>
      </c>
      <c r="I1063" s="11">
        <f t="shared" si="226"/>
        <v>7.3664399665451782E-2</v>
      </c>
      <c r="J1063" s="32">
        <f t="shared" si="227"/>
        <v>1.4894779712574864E-2</v>
      </c>
      <c r="K1063" s="32">
        <f t="shared" si="228"/>
        <v>67.137615949818553</v>
      </c>
      <c r="L1063" s="8">
        <v>1</v>
      </c>
      <c r="M1063" s="9">
        <v>0</v>
      </c>
      <c r="N1063" s="8">
        <v>0</v>
      </c>
      <c r="O1063" s="9">
        <v>0</v>
      </c>
      <c r="P1063" s="9">
        <v>0</v>
      </c>
      <c r="Q1063" s="9">
        <v>0</v>
      </c>
      <c r="R1063" s="9">
        <v>1</v>
      </c>
      <c r="S1063" s="8">
        <v>4491</v>
      </c>
      <c r="T1063" s="9">
        <v>7</v>
      </c>
      <c r="U1063" s="9">
        <f t="shared" si="229"/>
        <v>4483</v>
      </c>
      <c r="V1063" s="9">
        <f t="shared" si="230"/>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31"/>
        <v>1.5795716639209225</v>
      </c>
      <c r="F1064" s="7">
        <v>6.457446808510638</v>
      </c>
      <c r="G1064" s="7">
        <f t="shared" si="224"/>
        <v>8.6204283360790761</v>
      </c>
      <c r="H1064" s="15">
        <f t="shared" si="225"/>
        <v>11.779571663920922</v>
      </c>
      <c r="I1064" s="11">
        <f t="shared" si="226"/>
        <v>9.5998845230848909E-2</v>
      </c>
      <c r="J1064" s="32">
        <f t="shared" si="227"/>
        <v>1.4866378009390115E-2</v>
      </c>
      <c r="K1064" s="32">
        <f t="shared" si="228"/>
        <v>67.265880052852523</v>
      </c>
      <c r="L1064" s="8">
        <v>1</v>
      </c>
      <c r="M1064" s="9">
        <v>0</v>
      </c>
      <c r="N1064" s="8">
        <v>0</v>
      </c>
      <c r="O1064" s="9">
        <v>0</v>
      </c>
      <c r="P1064" s="9">
        <v>0</v>
      </c>
      <c r="Q1064" s="9">
        <v>0</v>
      </c>
      <c r="R1064" s="9">
        <v>1</v>
      </c>
      <c r="S1064" s="8">
        <v>4491</v>
      </c>
      <c r="T1064" s="9">
        <v>7</v>
      </c>
      <c r="U1064" s="9">
        <f t="shared" si="229"/>
        <v>4483</v>
      </c>
      <c r="V1064" s="9">
        <f t="shared" si="230"/>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31"/>
        <v>1.2447668393782387</v>
      </c>
      <c r="F1065" s="7">
        <v>10.6043956043956</v>
      </c>
      <c r="G1065" s="7">
        <f t="shared" si="224"/>
        <v>11.955233160621761</v>
      </c>
      <c r="H1065" s="15">
        <f t="shared" si="225"/>
        <v>14.444766839378238</v>
      </c>
      <c r="I1065" s="11">
        <f t="shared" si="226"/>
        <v>0.15643061291392449</v>
      </c>
      <c r="J1065" s="32">
        <f t="shared" si="227"/>
        <v>1.4751487849914128E-2</v>
      </c>
      <c r="K1065" s="32">
        <f t="shared" si="228"/>
        <v>67.789772135142371</v>
      </c>
      <c r="L1065" s="8">
        <v>1</v>
      </c>
      <c r="M1065" s="9">
        <v>0</v>
      </c>
      <c r="N1065" s="8">
        <v>0</v>
      </c>
      <c r="O1065" s="9">
        <v>0</v>
      </c>
      <c r="P1065" s="9">
        <v>0</v>
      </c>
      <c r="Q1065" s="9">
        <v>0</v>
      </c>
      <c r="R1065" s="9">
        <v>1</v>
      </c>
      <c r="S1065" s="8">
        <v>4491</v>
      </c>
      <c r="T1065" s="9">
        <v>7</v>
      </c>
      <c r="U1065" s="9">
        <f t="shared" si="229"/>
        <v>4483</v>
      </c>
      <c r="V1065" s="9">
        <f t="shared" si="230"/>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31"/>
        <v>2.1223529411764708</v>
      </c>
      <c r="F1066" s="7">
        <v>2.0731707317073171</v>
      </c>
      <c r="G1066" s="7">
        <f t="shared" si="224"/>
        <v>2.2776470588235296</v>
      </c>
      <c r="H1066" s="15">
        <f t="shared" si="225"/>
        <v>6.5223529411764716</v>
      </c>
      <c r="I1066" s="11">
        <f t="shared" si="226"/>
        <v>3.1010974268328165E-2</v>
      </c>
      <c r="J1066" s="32">
        <f t="shared" si="227"/>
        <v>1.4958234647075937E-2</v>
      </c>
      <c r="K1066" s="32">
        <f t="shared" si="228"/>
        <v>66.852808743408886</v>
      </c>
      <c r="L1066" s="8">
        <v>1</v>
      </c>
      <c r="M1066" s="9">
        <v>0</v>
      </c>
      <c r="N1066" s="8">
        <v>0</v>
      </c>
      <c r="O1066" s="9">
        <v>0</v>
      </c>
      <c r="P1066" s="9">
        <v>0</v>
      </c>
      <c r="Q1066" s="9">
        <v>0</v>
      </c>
      <c r="R1066" s="9">
        <v>1</v>
      </c>
      <c r="S1066" s="8">
        <v>4491</v>
      </c>
      <c r="T1066" s="9">
        <v>25</v>
      </c>
      <c r="U1066" s="9">
        <f t="shared" si="229"/>
        <v>4465</v>
      </c>
      <c r="V1066" s="9">
        <f t="shared" si="230"/>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31"/>
        <v>0.32989690721649489</v>
      </c>
      <c r="F1067" s="7">
        <v>2.4249999999999998</v>
      </c>
      <c r="G1067" s="7">
        <f t="shared" si="224"/>
        <v>0.47010309278350515</v>
      </c>
      <c r="H1067" s="15">
        <f t="shared" si="225"/>
        <v>1.1298969072164948</v>
      </c>
      <c r="I1067" s="11">
        <f t="shared" si="226"/>
        <v>3.6267298423024875E-2</v>
      </c>
      <c r="J1067" s="32">
        <f t="shared" si="227"/>
        <v>1.495558697856696E-2</v>
      </c>
      <c r="K1067" s="32">
        <f t="shared" si="228"/>
        <v>66.864644057977301</v>
      </c>
      <c r="L1067" s="8">
        <v>1</v>
      </c>
      <c r="M1067" s="9">
        <v>0</v>
      </c>
      <c r="N1067" s="8">
        <v>0</v>
      </c>
      <c r="O1067" s="9">
        <v>0</v>
      </c>
      <c r="P1067" s="9">
        <v>0</v>
      </c>
      <c r="Q1067" s="9">
        <v>0</v>
      </c>
      <c r="R1067" s="9">
        <v>1</v>
      </c>
      <c r="S1067" s="8">
        <v>4491</v>
      </c>
      <c r="T1067" s="9">
        <v>25</v>
      </c>
      <c r="U1067" s="9">
        <f t="shared" si="229"/>
        <v>4465</v>
      </c>
      <c r="V1067" s="9">
        <f t="shared" si="230"/>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31"/>
        <v>1.3607142857142855</v>
      </c>
      <c r="F1068" s="7">
        <v>3.0866141732283472</v>
      </c>
      <c r="G1068" s="7">
        <f t="shared" si="224"/>
        <v>2.8392857142857144</v>
      </c>
      <c r="H1068" s="15">
        <f t="shared" si="225"/>
        <v>5.5607142857142859</v>
      </c>
      <c r="I1068" s="11">
        <f t="shared" si="226"/>
        <v>4.6143312752539134E-2</v>
      </c>
      <c r="J1068" s="32">
        <f t="shared" si="227"/>
        <v>1.4949491631562421E-2</v>
      </c>
      <c r="K1068" s="32">
        <f t="shared" si="228"/>
        <v>66.891906738067902</v>
      </c>
      <c r="L1068" s="8">
        <v>1</v>
      </c>
      <c r="M1068" s="9">
        <v>0</v>
      </c>
      <c r="N1068" s="8">
        <v>0</v>
      </c>
      <c r="O1068" s="9">
        <v>0</v>
      </c>
      <c r="P1068" s="9">
        <v>0</v>
      </c>
      <c r="Q1068" s="9">
        <v>0</v>
      </c>
      <c r="R1068" s="9">
        <v>1</v>
      </c>
      <c r="S1068" s="8">
        <v>4491</v>
      </c>
      <c r="T1068" s="9">
        <v>25</v>
      </c>
      <c r="U1068" s="9">
        <f t="shared" si="229"/>
        <v>4465</v>
      </c>
      <c r="V1068" s="9">
        <f t="shared" si="230"/>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31"/>
        <v>3.8027314112291348</v>
      </c>
      <c r="F1069" s="7">
        <v>4.7071428571428573</v>
      </c>
      <c r="G1069" s="7">
        <f t="shared" si="224"/>
        <v>14.097268588770863</v>
      </c>
      <c r="H1069" s="15">
        <f t="shared" si="225"/>
        <v>21.702731411229134</v>
      </c>
      <c r="I1069" s="11">
        <f t="shared" si="226"/>
        <v>7.0270288557333763E-2</v>
      </c>
      <c r="J1069" s="32">
        <f t="shared" si="227"/>
        <v>1.4928437629782592E-2</v>
      </c>
      <c r="K1069" s="32">
        <f t="shared" si="228"/>
        <v>66.98624630383128</v>
      </c>
      <c r="L1069" s="8">
        <v>1</v>
      </c>
      <c r="M1069" s="9">
        <v>0</v>
      </c>
      <c r="N1069" s="8">
        <v>0</v>
      </c>
      <c r="O1069" s="9">
        <v>0</v>
      </c>
      <c r="P1069" s="9">
        <v>0</v>
      </c>
      <c r="Q1069" s="9">
        <v>0</v>
      </c>
      <c r="R1069" s="9">
        <v>1</v>
      </c>
      <c r="S1069" s="8">
        <v>4491</v>
      </c>
      <c r="T1069" s="9">
        <v>25</v>
      </c>
      <c r="U1069" s="9">
        <f t="shared" si="229"/>
        <v>4465</v>
      </c>
      <c r="V1069" s="9">
        <f t="shared" si="230"/>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31"/>
        <v>2.2043591979075852</v>
      </c>
      <c r="F1070" s="7">
        <v>8.8914728682170541</v>
      </c>
      <c r="G1070" s="7">
        <f t="shared" si="224"/>
        <v>17.395640802092416</v>
      </c>
      <c r="H1070" s="15">
        <f t="shared" si="225"/>
        <v>21.804359197907587</v>
      </c>
      <c r="I1070" s="11">
        <f t="shared" si="226"/>
        <v>0.13190211542131122</v>
      </c>
      <c r="J1070" s="32">
        <f t="shared" si="227"/>
        <v>1.4834675579205881E-2</v>
      </c>
      <c r="K1070" s="32">
        <f t="shared" si="228"/>
        <v>67.409630541683285</v>
      </c>
      <c r="L1070" s="8">
        <v>1</v>
      </c>
      <c r="M1070" s="9">
        <v>0</v>
      </c>
      <c r="N1070" s="8">
        <v>0</v>
      </c>
      <c r="O1070" s="9">
        <v>0</v>
      </c>
      <c r="P1070" s="9">
        <v>0</v>
      </c>
      <c r="Q1070" s="9">
        <v>0</v>
      </c>
      <c r="R1070" s="9">
        <v>1</v>
      </c>
      <c r="S1070" s="8">
        <v>4491</v>
      </c>
      <c r="T1070" s="9">
        <v>25</v>
      </c>
      <c r="U1070" s="9">
        <f t="shared" si="229"/>
        <v>4465</v>
      </c>
      <c r="V1070" s="9">
        <f t="shared" si="230"/>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31"/>
        <v>1.3661016949152542</v>
      </c>
      <c r="F1071" s="7">
        <v>0.95161290322580649</v>
      </c>
      <c r="G1071" s="7">
        <f t="shared" si="224"/>
        <v>-6.6101694915254194E-2</v>
      </c>
      <c r="H1071" s="15">
        <f t="shared" si="225"/>
        <v>2.6661016949152545</v>
      </c>
      <c r="I1071" s="11">
        <f t="shared" si="226"/>
        <v>2.6272961816008172E-2</v>
      </c>
      <c r="J1071" s="32">
        <f t="shared" si="227"/>
        <v>2.7608875128686552E-2</v>
      </c>
      <c r="K1071" s="32">
        <f t="shared" si="228"/>
        <v>36.220236983178147</v>
      </c>
      <c r="L1071" s="8">
        <v>1</v>
      </c>
      <c r="M1071" s="9">
        <v>0</v>
      </c>
      <c r="N1071" s="8">
        <v>0</v>
      </c>
      <c r="O1071" s="9">
        <v>0</v>
      </c>
      <c r="P1071" s="9">
        <v>0</v>
      </c>
      <c r="Q1071" s="9">
        <v>0</v>
      </c>
      <c r="R1071" s="9">
        <v>1</v>
      </c>
      <c r="S1071" s="8">
        <v>1319</v>
      </c>
      <c r="T1071" s="9">
        <v>7</v>
      </c>
      <c r="U1071" s="9">
        <f t="shared" si="229"/>
        <v>1311</v>
      </c>
      <c r="V1071" s="9">
        <f t="shared" si="230"/>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31"/>
        <v>1.7270270270270269</v>
      </c>
      <c r="F1072" s="7">
        <v>3.126760563380282</v>
      </c>
      <c r="G1072" s="7">
        <f t="shared" si="224"/>
        <v>3.6729729729729734</v>
      </c>
      <c r="H1072" s="15">
        <f t="shared" si="225"/>
        <v>7.1270270270270277</v>
      </c>
      <c r="I1072" s="11">
        <f t="shared" si="226"/>
        <v>8.6035945846518913E-2</v>
      </c>
      <c r="J1072" s="32">
        <f t="shared" si="227"/>
        <v>2.751600069866145E-2</v>
      </c>
      <c r="K1072" s="32">
        <f t="shared" si="228"/>
        <v>36.342490718451181</v>
      </c>
      <c r="L1072" s="8">
        <v>1</v>
      </c>
      <c r="M1072" s="9">
        <v>0</v>
      </c>
      <c r="N1072" s="8">
        <v>0</v>
      </c>
      <c r="O1072" s="9">
        <v>0</v>
      </c>
      <c r="P1072" s="9">
        <v>0</v>
      </c>
      <c r="Q1072" s="9">
        <v>0</v>
      </c>
      <c r="R1072" s="9">
        <v>1</v>
      </c>
      <c r="S1072" s="8">
        <v>1319</v>
      </c>
      <c r="T1072" s="9">
        <v>7</v>
      </c>
      <c r="U1072" s="9">
        <f t="shared" si="229"/>
        <v>1311</v>
      </c>
      <c r="V1072" s="9">
        <f t="shared" si="230"/>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31"/>
        <v>1.0849673202614381</v>
      </c>
      <c r="F1073" s="7">
        <v>7.3734939759036138</v>
      </c>
      <c r="G1073" s="7">
        <f t="shared" si="224"/>
        <v>6.9150326797385624</v>
      </c>
      <c r="H1073" s="15">
        <f t="shared" si="225"/>
        <v>9.0849673202614376</v>
      </c>
      <c r="I1073" s="11">
        <f t="shared" si="226"/>
        <v>0.19954847078113283</v>
      </c>
      <c r="J1073" s="32">
        <f t="shared" si="227"/>
        <v>2.706294620070919E-2</v>
      </c>
      <c r="K1073" s="32">
        <f t="shared" si="228"/>
        <v>36.950891916335216</v>
      </c>
      <c r="L1073" s="8">
        <v>1</v>
      </c>
      <c r="M1073" s="9">
        <v>0</v>
      </c>
      <c r="N1073" s="8">
        <v>0</v>
      </c>
      <c r="O1073" s="9">
        <v>0</v>
      </c>
      <c r="P1073" s="9">
        <v>0</v>
      </c>
      <c r="Q1073" s="9">
        <v>0</v>
      </c>
      <c r="R1073" s="9">
        <v>1</v>
      </c>
      <c r="S1073" s="8">
        <v>1319</v>
      </c>
      <c r="T1073" s="9">
        <v>7</v>
      </c>
      <c r="U1073" s="9">
        <f t="shared" si="229"/>
        <v>1311</v>
      </c>
      <c r="V1073" s="9">
        <f t="shared" si="230"/>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31"/>
        <v>1.4134078212290504</v>
      </c>
      <c r="F1074" s="7">
        <v>11.67391304347826</v>
      </c>
      <c r="G1074" s="7">
        <f t="shared" si="224"/>
        <v>15.08659217877095</v>
      </c>
      <c r="H1074" s="15">
        <f t="shared" si="225"/>
        <v>17.91340782122905</v>
      </c>
      <c r="I1074" s="11">
        <f t="shared" si="226"/>
        <v>0.30685989834615268</v>
      </c>
      <c r="J1074" s="32">
        <f t="shared" si="227"/>
        <v>2.6285950323879002E-2</v>
      </c>
      <c r="K1074" s="32">
        <f t="shared" si="228"/>
        <v>38.043136644428941</v>
      </c>
      <c r="L1074" s="8">
        <v>1</v>
      </c>
      <c r="M1074" s="9">
        <v>0</v>
      </c>
      <c r="N1074" s="8">
        <v>0</v>
      </c>
      <c r="O1074" s="9">
        <v>0</v>
      </c>
      <c r="P1074" s="9">
        <v>0</v>
      </c>
      <c r="Q1074" s="9">
        <v>0</v>
      </c>
      <c r="R1074" s="9">
        <v>1</v>
      </c>
      <c r="S1074" s="8">
        <v>1319</v>
      </c>
      <c r="T1074" s="9">
        <v>7</v>
      </c>
      <c r="U1074" s="9">
        <f t="shared" si="229"/>
        <v>1311</v>
      </c>
      <c r="V1074" s="9">
        <f t="shared" si="230"/>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31"/>
        <v>1.2201612903225805</v>
      </c>
      <c r="F1075" s="7">
        <v>14.58823529411765</v>
      </c>
      <c r="G1075" s="7">
        <f t="shared" si="224"/>
        <v>16.579838709677421</v>
      </c>
      <c r="H1075" s="15">
        <f t="shared" si="225"/>
        <v>19.02016129032258</v>
      </c>
      <c r="I1075" s="11">
        <f t="shared" si="226"/>
        <v>0.37371145323918131</v>
      </c>
      <c r="J1075" s="32">
        <f t="shared" si="227"/>
        <v>2.5617317359137425E-2</v>
      </c>
      <c r="K1075" s="32">
        <f t="shared" si="228"/>
        <v>39.03609366978899</v>
      </c>
      <c r="L1075" s="8">
        <v>1</v>
      </c>
      <c r="M1075" s="9">
        <v>0</v>
      </c>
      <c r="N1075" s="8">
        <v>0</v>
      </c>
      <c r="O1075" s="9">
        <v>0</v>
      </c>
      <c r="P1075" s="9">
        <v>0</v>
      </c>
      <c r="Q1075" s="9">
        <v>0</v>
      </c>
      <c r="R1075" s="9">
        <v>1</v>
      </c>
      <c r="S1075" s="8">
        <v>1319</v>
      </c>
      <c r="T1075" s="9">
        <v>7</v>
      </c>
      <c r="U1075" s="9">
        <f t="shared" si="229"/>
        <v>1311</v>
      </c>
      <c r="V1075" s="9">
        <f t="shared" si="230"/>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31"/>
        <v>1.8307692307692307</v>
      </c>
      <c r="F1076" s="7">
        <v>0.76470588235294112</v>
      </c>
      <c r="G1076" s="7">
        <f t="shared" si="224"/>
        <v>-0.43076923076923079</v>
      </c>
      <c r="H1076" s="15">
        <f t="shared" si="225"/>
        <v>3.2307692307692308</v>
      </c>
      <c r="I1076" s="11">
        <f t="shared" si="226"/>
        <v>2.1555256442034192E-2</v>
      </c>
      <c r="J1076" s="32">
        <f t="shared" si="227"/>
        <v>2.8187643039583175E-2</v>
      </c>
      <c r="K1076" s="32">
        <f t="shared" si="228"/>
        <v>35.47653837519249</v>
      </c>
      <c r="L1076" s="8">
        <v>1</v>
      </c>
      <c r="M1076" s="9">
        <v>0</v>
      </c>
      <c r="N1076" s="8">
        <v>0</v>
      </c>
      <c r="O1076" s="9">
        <v>0</v>
      </c>
      <c r="P1076" s="9">
        <v>0</v>
      </c>
      <c r="Q1076" s="9">
        <v>0</v>
      </c>
      <c r="R1076" s="9">
        <v>1</v>
      </c>
      <c r="S1076" s="8">
        <v>1284</v>
      </c>
      <c r="T1076" s="9">
        <v>25</v>
      </c>
      <c r="U1076" s="9">
        <f t="shared" si="229"/>
        <v>1258</v>
      </c>
      <c r="V1076" s="9">
        <f t="shared" si="230"/>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31"/>
        <v>2.0801886792452828</v>
      </c>
      <c r="F1077" s="7">
        <v>2.3555555555555561</v>
      </c>
      <c r="G1077" s="7">
        <f t="shared" si="224"/>
        <v>2.8198113207547175</v>
      </c>
      <c r="H1077" s="15">
        <f t="shared" si="225"/>
        <v>6.9801886792452832</v>
      </c>
      <c r="I1077" s="11">
        <f t="shared" si="226"/>
        <v>6.6267008989482942E-2</v>
      </c>
      <c r="J1077" s="32">
        <f t="shared" si="227"/>
        <v>2.8132220797421999E-2</v>
      </c>
      <c r="K1077" s="32">
        <f t="shared" si="228"/>
        <v>35.5464293843321</v>
      </c>
      <c r="L1077" s="8">
        <v>1</v>
      </c>
      <c r="M1077" s="9">
        <v>0</v>
      </c>
      <c r="N1077" s="8">
        <v>0</v>
      </c>
      <c r="O1077" s="9">
        <v>0</v>
      </c>
      <c r="P1077" s="9">
        <v>0</v>
      </c>
      <c r="Q1077" s="9">
        <v>0</v>
      </c>
      <c r="R1077" s="9">
        <v>1</v>
      </c>
      <c r="S1077" s="8">
        <v>1284</v>
      </c>
      <c r="T1077" s="9">
        <v>25</v>
      </c>
      <c r="U1077" s="9">
        <f t="shared" si="229"/>
        <v>1258</v>
      </c>
      <c r="V1077" s="9">
        <f t="shared" si="230"/>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31"/>
        <v>1.5777215189873417</v>
      </c>
      <c r="F1078" s="7">
        <v>2.4085365853658538</v>
      </c>
      <c r="G1078" s="7">
        <f t="shared" si="224"/>
        <v>2.2222784810126583</v>
      </c>
      <c r="H1078" s="15">
        <f t="shared" si="225"/>
        <v>5.3777215189873413</v>
      </c>
      <c r="I1078" s="11">
        <f t="shared" si="226"/>
        <v>6.7750716413701506E-2</v>
      </c>
      <c r="J1078" s="32">
        <f t="shared" si="227"/>
        <v>2.8129411371764671E-2</v>
      </c>
      <c r="K1078" s="32">
        <f t="shared" si="228"/>
        <v>35.549979584847101</v>
      </c>
      <c r="L1078" s="8">
        <v>1</v>
      </c>
      <c r="M1078" s="9">
        <v>0</v>
      </c>
      <c r="N1078" s="8">
        <v>0</v>
      </c>
      <c r="O1078" s="9">
        <v>0</v>
      </c>
      <c r="P1078" s="9">
        <v>0</v>
      </c>
      <c r="Q1078" s="9">
        <v>0</v>
      </c>
      <c r="R1078" s="9">
        <v>1</v>
      </c>
      <c r="S1078" s="8">
        <v>1284</v>
      </c>
      <c r="T1078" s="9">
        <v>25</v>
      </c>
      <c r="U1078" s="9">
        <f t="shared" si="229"/>
        <v>1258</v>
      </c>
      <c r="V1078" s="9">
        <f t="shared" si="230"/>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31"/>
        <v>3.6321083172146991</v>
      </c>
      <c r="F1079" s="7">
        <v>6.3048780487804894</v>
      </c>
      <c r="G1079" s="7">
        <f t="shared" si="224"/>
        <v>19.267891682785301</v>
      </c>
      <c r="H1079" s="15">
        <f t="shared" si="225"/>
        <v>26.532108317214696</v>
      </c>
      <c r="I1079" s="11">
        <f t="shared" si="226"/>
        <v>0.17501727719473617</v>
      </c>
      <c r="J1079" s="32">
        <f t="shared" si="227"/>
        <v>2.7759026556998769E-2</v>
      </c>
      <c r="K1079" s="32">
        <f t="shared" si="228"/>
        <v>36.024317997846872</v>
      </c>
      <c r="L1079" s="8">
        <v>1</v>
      </c>
      <c r="M1079" s="9">
        <v>0</v>
      </c>
      <c r="N1079" s="8">
        <v>0</v>
      </c>
      <c r="O1079" s="9">
        <v>0</v>
      </c>
      <c r="P1079" s="9">
        <v>0</v>
      </c>
      <c r="Q1079" s="9">
        <v>0</v>
      </c>
      <c r="R1079" s="9">
        <v>1</v>
      </c>
      <c r="S1079" s="8">
        <v>1284</v>
      </c>
      <c r="T1079" s="9">
        <v>25</v>
      </c>
      <c r="U1079" s="9">
        <f t="shared" si="229"/>
        <v>1258</v>
      </c>
      <c r="V1079" s="9">
        <f t="shared" si="230"/>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31"/>
        <v>2.349671361502347</v>
      </c>
      <c r="F1080" s="7">
        <v>5.7880434782608701</v>
      </c>
      <c r="G1080" s="7">
        <f t="shared" si="224"/>
        <v>11.250328638497653</v>
      </c>
      <c r="H1080" s="15">
        <f t="shared" si="225"/>
        <v>15.949671361502347</v>
      </c>
      <c r="I1080" s="11">
        <f t="shared" si="226"/>
        <v>0.1610587544572547</v>
      </c>
      <c r="J1080" s="32">
        <f t="shared" si="227"/>
        <v>2.782611344613602E-2</v>
      </c>
      <c r="K1080" s="32">
        <f t="shared" si="228"/>
        <v>35.937465788592249</v>
      </c>
      <c r="L1080" s="8">
        <v>1</v>
      </c>
      <c r="M1080" s="9">
        <v>0</v>
      </c>
      <c r="N1080" s="8">
        <v>0</v>
      </c>
      <c r="O1080" s="9">
        <v>0</v>
      </c>
      <c r="P1080" s="9">
        <v>0</v>
      </c>
      <c r="Q1080" s="9">
        <v>0</v>
      </c>
      <c r="R1080" s="9">
        <v>1</v>
      </c>
      <c r="S1080" s="8">
        <v>1284</v>
      </c>
      <c r="T1080" s="9">
        <v>25</v>
      </c>
      <c r="U1080" s="9">
        <f t="shared" si="229"/>
        <v>1258</v>
      </c>
      <c r="V1080" s="9">
        <f t="shared" si="230"/>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32">D1081/E1081</f>
        <v>65.222222222222229</v>
      </c>
      <c r="G1081" s="7">
        <f t="shared" si="224"/>
        <v>5.78</v>
      </c>
      <c r="H1081" s="15">
        <f t="shared" si="225"/>
        <v>5.96</v>
      </c>
      <c r="I1081" s="11">
        <f t="shared" si="226"/>
        <v>0.50900618174403367</v>
      </c>
      <c r="J1081" s="32">
        <f t="shared" si="227"/>
        <v>7.8041833657517936E-3</v>
      </c>
      <c r="K1081" s="32">
        <f t="shared" si="228"/>
        <v>128.13640494256478</v>
      </c>
      <c r="L1081" s="8">
        <v>1</v>
      </c>
      <c r="M1081" s="9">
        <v>0</v>
      </c>
      <c r="N1081" s="8">
        <v>0</v>
      </c>
      <c r="O1081" s="9">
        <v>0</v>
      </c>
      <c r="P1081" s="9">
        <v>0</v>
      </c>
      <c r="Q1081" s="9">
        <v>1</v>
      </c>
      <c r="R1081" s="9">
        <v>0</v>
      </c>
      <c r="S1081" s="8">
        <v>12169</v>
      </c>
      <c r="T1081" s="9">
        <v>3</v>
      </c>
      <c r="U1081" s="9">
        <f t="shared" si="229"/>
        <v>12165</v>
      </c>
      <c r="V1081" s="9">
        <f t="shared" si="230"/>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32"/>
        <v>34.136363636363633</v>
      </c>
      <c r="G1082" s="7">
        <f t="shared" si="224"/>
        <v>7.29</v>
      </c>
      <c r="H1082" s="15">
        <f t="shared" si="225"/>
        <v>7.7299999999999995</v>
      </c>
      <c r="I1082" s="11">
        <f t="shared" si="226"/>
        <v>0.30006246354127525</v>
      </c>
      <c r="J1082" s="32">
        <f t="shared" si="227"/>
        <v>8.7901121143915528E-3</v>
      </c>
      <c r="K1082" s="32">
        <f t="shared" si="228"/>
        <v>113.7641917402574</v>
      </c>
      <c r="L1082" s="8">
        <v>1</v>
      </c>
      <c r="M1082" s="9">
        <v>0</v>
      </c>
      <c r="N1082" s="8">
        <v>0</v>
      </c>
      <c r="O1082" s="9">
        <v>0</v>
      </c>
      <c r="P1082" s="9">
        <v>0</v>
      </c>
      <c r="Q1082" s="9">
        <v>1</v>
      </c>
      <c r="R1082" s="9">
        <v>0</v>
      </c>
      <c r="S1082" s="8">
        <v>11781</v>
      </c>
      <c r="T1082" s="9">
        <v>3</v>
      </c>
      <c r="U1082" s="9">
        <f t="shared" si="229"/>
        <v>11777</v>
      </c>
      <c r="V1082" s="9">
        <f t="shared" si="230"/>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32"/>
        <v>56.8</v>
      </c>
      <c r="G1083" s="7">
        <f t="shared" si="224"/>
        <v>5.58</v>
      </c>
      <c r="H1083" s="15">
        <f t="shared" si="225"/>
        <v>5.7799999999999994</v>
      </c>
      <c r="I1083" s="11">
        <f t="shared" si="226"/>
        <v>0.46651124536232574</v>
      </c>
      <c r="J1083" s="32">
        <f t="shared" si="227"/>
        <v>8.2132261507451721E-3</v>
      </c>
      <c r="K1083" s="32">
        <f t="shared" si="228"/>
        <v>121.75483563292259</v>
      </c>
      <c r="L1083" s="8">
        <v>1</v>
      </c>
      <c r="M1083" s="9">
        <v>0</v>
      </c>
      <c r="N1083" s="8">
        <v>0</v>
      </c>
      <c r="O1083" s="9">
        <v>0</v>
      </c>
      <c r="P1083" s="9">
        <v>0</v>
      </c>
      <c r="Q1083" s="9">
        <v>1</v>
      </c>
      <c r="R1083" s="9">
        <v>0</v>
      </c>
      <c r="S1083" s="8">
        <v>11603</v>
      </c>
      <c r="T1083" s="9">
        <v>4</v>
      </c>
      <c r="U1083" s="9">
        <f t="shared" si="229"/>
        <v>11598</v>
      </c>
      <c r="V1083" s="9">
        <f t="shared" si="230"/>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32"/>
        <v>32.043478260869563</v>
      </c>
      <c r="G1084" s="7">
        <f t="shared" si="224"/>
        <v>7.14</v>
      </c>
      <c r="H1084" s="15">
        <f t="shared" si="225"/>
        <v>7.6000000000000005</v>
      </c>
      <c r="I1084" s="11">
        <f t="shared" si="226"/>
        <v>0.28938800261361008</v>
      </c>
      <c r="J1084" s="32">
        <f t="shared" si="227"/>
        <v>9.0311045591764342E-3</v>
      </c>
      <c r="K1084" s="32">
        <f t="shared" si="228"/>
        <v>110.72842678849376</v>
      </c>
      <c r="L1084" s="8">
        <v>1</v>
      </c>
      <c r="M1084" s="9">
        <v>0</v>
      </c>
      <c r="N1084" s="8">
        <v>0</v>
      </c>
      <c r="O1084" s="9">
        <v>0</v>
      </c>
      <c r="P1084" s="9">
        <v>0</v>
      </c>
      <c r="Q1084" s="9">
        <v>1</v>
      </c>
      <c r="R1084" s="9">
        <v>0</v>
      </c>
      <c r="S1084" s="8">
        <v>11239</v>
      </c>
      <c r="T1084" s="9">
        <v>4</v>
      </c>
      <c r="U1084" s="9">
        <f t="shared" si="229"/>
        <v>11234</v>
      </c>
      <c r="V1084" s="9">
        <f t="shared" si="230"/>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32"/>
        <v>25.473684210526315</v>
      </c>
      <c r="G1085" s="7">
        <f t="shared" si="224"/>
        <v>4.6499999999999995</v>
      </c>
      <c r="H1085" s="15">
        <f t="shared" si="225"/>
        <v>5.03</v>
      </c>
      <c r="I1085" s="11">
        <f t="shared" si="226"/>
        <v>0.22504423749718469</v>
      </c>
      <c r="J1085" s="32">
        <f t="shared" si="227"/>
        <v>8.834381224063036E-3</v>
      </c>
      <c r="K1085" s="32">
        <f t="shared" si="228"/>
        <v>113.19411904890472</v>
      </c>
      <c r="L1085" s="8">
        <v>1</v>
      </c>
      <c r="M1085" s="9">
        <v>0</v>
      </c>
      <c r="N1085" s="8">
        <v>0</v>
      </c>
      <c r="O1085" s="9">
        <v>0</v>
      </c>
      <c r="P1085" s="9">
        <v>0</v>
      </c>
      <c r="Q1085" s="9">
        <v>1</v>
      </c>
      <c r="R1085" s="9">
        <v>0</v>
      </c>
      <c r="S1085" s="8">
        <v>12169</v>
      </c>
      <c r="T1085" s="9">
        <v>4</v>
      </c>
      <c r="U1085" s="9">
        <f t="shared" si="229"/>
        <v>12164</v>
      </c>
      <c r="V1085" s="9">
        <f t="shared" si="230"/>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32"/>
        <v>13.851851851851851</v>
      </c>
      <c r="G1086" s="7">
        <f t="shared" si="224"/>
        <v>3.47</v>
      </c>
      <c r="H1086" s="15">
        <f t="shared" si="225"/>
        <v>4.01</v>
      </c>
      <c r="I1086" s="11">
        <f t="shared" si="226"/>
        <v>0.12463035605517775</v>
      </c>
      <c r="J1086" s="32">
        <f t="shared" si="227"/>
        <v>8.9973786456946508E-3</v>
      </c>
      <c r="K1086" s="32">
        <f t="shared" si="228"/>
        <v>111.14348293861252</v>
      </c>
      <c r="L1086" s="8">
        <v>1</v>
      </c>
      <c r="M1086" s="9">
        <v>0</v>
      </c>
      <c r="N1086" s="8">
        <v>0</v>
      </c>
      <c r="O1086" s="9">
        <v>0</v>
      </c>
      <c r="P1086" s="9">
        <v>0</v>
      </c>
      <c r="Q1086" s="9">
        <v>1</v>
      </c>
      <c r="R1086" s="9">
        <v>0</v>
      </c>
      <c r="S1086" s="8">
        <v>12169</v>
      </c>
      <c r="T1086" s="9">
        <v>7</v>
      </c>
      <c r="U1086" s="9">
        <f t="shared" si="229"/>
        <v>12161</v>
      </c>
      <c r="V1086" s="9">
        <f t="shared" si="230"/>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32"/>
        <v>18.80952380952381</v>
      </c>
      <c r="G1087" s="7">
        <f t="shared" si="224"/>
        <v>3.74</v>
      </c>
      <c r="H1087" s="15">
        <f t="shared" si="225"/>
        <v>4.16</v>
      </c>
      <c r="I1087" s="11">
        <f t="shared" si="226"/>
        <v>0.18609797544868056</v>
      </c>
      <c r="J1087" s="32">
        <f t="shared" si="227"/>
        <v>9.8938164162589663E-3</v>
      </c>
      <c r="K1087" s="32">
        <f t="shared" si="228"/>
        <v>101.07323179725205</v>
      </c>
      <c r="L1087" s="8">
        <v>1</v>
      </c>
      <c r="M1087" s="9">
        <v>0</v>
      </c>
      <c r="N1087" s="8">
        <v>0</v>
      </c>
      <c r="O1087" s="9">
        <v>0</v>
      </c>
      <c r="P1087" s="9">
        <v>0</v>
      </c>
      <c r="Q1087" s="9">
        <v>1</v>
      </c>
      <c r="R1087" s="9">
        <v>0</v>
      </c>
      <c r="S1087" s="8">
        <v>9867</v>
      </c>
      <c r="T1087" s="9">
        <v>4</v>
      </c>
      <c r="U1087" s="9">
        <f t="shared" si="229"/>
        <v>9862</v>
      </c>
      <c r="V1087" s="9">
        <f t="shared" si="230"/>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32"/>
        <v>10.133333333333335</v>
      </c>
      <c r="G1088" s="7">
        <f t="shared" si="224"/>
        <v>2.74</v>
      </c>
      <c r="H1088" s="15">
        <f t="shared" si="225"/>
        <v>3.34</v>
      </c>
      <c r="I1088" s="11">
        <f t="shared" si="226"/>
        <v>0.1015280251398188</v>
      </c>
      <c r="J1088" s="32">
        <f t="shared" si="227"/>
        <v>1.0019213007218961E-2</v>
      </c>
      <c r="K1088" s="32">
        <f t="shared" si="228"/>
        <v>99.808238359588543</v>
      </c>
      <c r="L1088" s="8">
        <v>1</v>
      </c>
      <c r="M1088" s="9">
        <v>0</v>
      </c>
      <c r="N1088" s="8">
        <v>0</v>
      </c>
      <c r="O1088" s="9">
        <v>0</v>
      </c>
      <c r="P1088" s="9">
        <v>0</v>
      </c>
      <c r="Q1088" s="9">
        <v>1</v>
      </c>
      <c r="R1088" s="9">
        <v>0</v>
      </c>
      <c r="S1088" s="8">
        <v>9867</v>
      </c>
      <c r="T1088" s="9">
        <v>7</v>
      </c>
      <c r="U1088" s="9">
        <f t="shared" si="229"/>
        <v>9859</v>
      </c>
      <c r="V1088" s="9">
        <f t="shared" si="230"/>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32"/>
        <v>14.227272727272727</v>
      </c>
      <c r="G1089" s="7">
        <f t="shared" si="224"/>
        <v>5.8199999999999994</v>
      </c>
      <c r="H1089" s="15">
        <f t="shared" si="225"/>
        <v>6.7</v>
      </c>
      <c r="I1089" s="11">
        <f t="shared" si="226"/>
        <v>0.28457873574040454</v>
      </c>
      <c r="J1089" s="32">
        <f t="shared" si="227"/>
        <v>2.0002339253319169E-2</v>
      </c>
      <c r="K1089" s="32">
        <f t="shared" si="228"/>
        <v>49.994152550635349</v>
      </c>
      <c r="L1089" s="8">
        <v>1</v>
      </c>
      <c r="M1089" s="9">
        <v>0</v>
      </c>
      <c r="N1089" s="8">
        <v>0</v>
      </c>
      <c r="O1089" s="9">
        <v>0</v>
      </c>
      <c r="P1089" s="9">
        <v>0</v>
      </c>
      <c r="Q1089" s="9">
        <v>1</v>
      </c>
      <c r="R1089" s="9">
        <v>0</v>
      </c>
      <c r="S1089" s="8">
        <v>2302</v>
      </c>
      <c r="T1089" s="9">
        <v>4</v>
      </c>
      <c r="U1089" s="9">
        <f t="shared" si="229"/>
        <v>2297</v>
      </c>
      <c r="V1089" s="9">
        <f t="shared" si="230"/>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32"/>
        <v>8.5479452054794525</v>
      </c>
      <c r="G1090" s="7">
        <f t="shared" ref="G1090:G1153" si="233">D1090-E1090</f>
        <v>5.51</v>
      </c>
      <c r="H1090" s="15">
        <f t="shared" ref="H1090:H1153" si="234">D1090+E1090</f>
        <v>6.9700000000000006</v>
      </c>
      <c r="I1090" s="11">
        <f t="shared" ref="I1090:I1153" si="235">IFERROR(F1090/SQRT(F1090^2+U1090), "X")</f>
        <v>0.17569379367320767</v>
      </c>
      <c r="J1090" s="32">
        <f t="shared" ref="J1090:J1153" si="236">IFERROR(SQRT((1-I1090^2)/U1090), "X")</f>
        <v>2.0553921375231026E-2</v>
      </c>
      <c r="K1090" s="32">
        <f t="shared" ref="K1090:K1153" si="237">IFERROR(1/J1090, "X")</f>
        <v>48.652516556041363</v>
      </c>
      <c r="L1090" s="8">
        <v>1</v>
      </c>
      <c r="M1090" s="9">
        <v>0</v>
      </c>
      <c r="N1090" s="8">
        <v>0</v>
      </c>
      <c r="O1090" s="9">
        <v>0</v>
      </c>
      <c r="P1090" s="9">
        <v>0</v>
      </c>
      <c r="Q1090" s="9">
        <v>1</v>
      </c>
      <c r="R1090" s="9">
        <v>0</v>
      </c>
      <c r="S1090" s="8">
        <v>2302</v>
      </c>
      <c r="T1090" s="9">
        <v>7</v>
      </c>
      <c r="U1090" s="9">
        <f t="shared" ref="U1090:U1153" si="238">S1090-T1090-1</f>
        <v>2294</v>
      </c>
      <c r="V1090" s="9">
        <f t="shared" ref="V1090:V1153" si="239">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40">D1091/F1091</f>
        <v>0.1207120341183015</v>
      </c>
      <c r="F1091" s="7">
        <v>53.93</v>
      </c>
      <c r="G1091" s="7">
        <f t="shared" si="233"/>
        <v>6.3892879658816986</v>
      </c>
      <c r="H1091" s="15">
        <f t="shared" si="234"/>
        <v>6.630712034118301</v>
      </c>
      <c r="I1091" s="11">
        <f t="shared" si="235"/>
        <v>0.15010208877533671</v>
      </c>
      <c r="J1091" s="32">
        <f t="shared" si="236"/>
        <v>2.7832762613635583E-3</v>
      </c>
      <c r="K1091" s="32">
        <f t="shared" si="237"/>
        <v>359.28880430650776</v>
      </c>
      <c r="L1091" s="8">
        <v>0</v>
      </c>
      <c r="M1091" s="9">
        <v>1</v>
      </c>
      <c r="N1091" s="8">
        <v>0</v>
      </c>
      <c r="O1091" s="9">
        <v>0</v>
      </c>
      <c r="P1091" s="9">
        <v>0</v>
      </c>
      <c r="Q1091" s="9">
        <v>1</v>
      </c>
      <c r="R1091" s="9">
        <v>0</v>
      </c>
      <c r="S1091" s="8">
        <v>126199</v>
      </c>
      <c r="T1091" s="9">
        <v>18</v>
      </c>
      <c r="U1091" s="9">
        <f t="shared" si="238"/>
        <v>126180</v>
      </c>
      <c r="V1091" s="9">
        <f t="shared" si="239"/>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41">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40"/>
        <v>0.1047637122793699</v>
      </c>
      <c r="F1092" s="7">
        <v>52.69</v>
      </c>
      <c r="G1092" s="7">
        <f t="shared" si="233"/>
        <v>5.4152362877206297</v>
      </c>
      <c r="H1092" s="15">
        <f t="shared" si="234"/>
        <v>5.6247637122793694</v>
      </c>
      <c r="I1092" s="11">
        <f t="shared" si="235"/>
        <v>0.14672598179695628</v>
      </c>
      <c r="J1092" s="32">
        <f t="shared" si="236"/>
        <v>2.7847026342181871E-3</v>
      </c>
      <c r="K1092" s="32">
        <f t="shared" si="237"/>
        <v>359.10477036653242</v>
      </c>
      <c r="L1092" s="8">
        <v>0</v>
      </c>
      <c r="M1092" s="9">
        <v>1</v>
      </c>
      <c r="N1092" s="8">
        <v>0</v>
      </c>
      <c r="O1092" s="9">
        <v>0</v>
      </c>
      <c r="P1092" s="9">
        <v>0</v>
      </c>
      <c r="Q1092" s="9">
        <v>1</v>
      </c>
      <c r="R1092" s="9">
        <v>0</v>
      </c>
      <c r="S1092" s="8">
        <v>126199</v>
      </c>
      <c r="T1092" s="9">
        <v>18</v>
      </c>
      <c r="U1092" s="9">
        <f t="shared" si="238"/>
        <v>126180</v>
      </c>
      <c r="V1092" s="9">
        <f t="shared" si="239"/>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41"/>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40"/>
        <v>0.11959334565619223</v>
      </c>
      <c r="F1093" s="7">
        <v>54.1</v>
      </c>
      <c r="G1093" s="7">
        <f t="shared" si="233"/>
        <v>6.3504066543438071</v>
      </c>
      <c r="H1093" s="15">
        <f t="shared" si="234"/>
        <v>6.5895933456561924</v>
      </c>
      <c r="I1093" s="11">
        <f t="shared" si="235"/>
        <v>0.15056453589497909</v>
      </c>
      <c r="J1093" s="32">
        <f t="shared" si="236"/>
        <v>2.7830782975042344E-3</v>
      </c>
      <c r="K1093" s="32">
        <f t="shared" si="237"/>
        <v>359.31436097100266</v>
      </c>
      <c r="L1093" s="8">
        <v>0</v>
      </c>
      <c r="M1093" s="9">
        <v>1</v>
      </c>
      <c r="N1093" s="8">
        <v>0</v>
      </c>
      <c r="O1093" s="9">
        <v>0</v>
      </c>
      <c r="P1093" s="9">
        <v>0</v>
      </c>
      <c r="Q1093" s="9">
        <v>1</v>
      </c>
      <c r="R1093" s="9">
        <v>0</v>
      </c>
      <c r="S1093" s="8">
        <v>126199</v>
      </c>
      <c r="T1093" s="9">
        <v>18</v>
      </c>
      <c r="U1093" s="9">
        <f t="shared" si="238"/>
        <v>126180</v>
      </c>
      <c r="V1093" s="9">
        <f t="shared" si="239"/>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41"/>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40"/>
        <v>0.10533333333333333</v>
      </c>
      <c r="F1094" s="7">
        <v>52.5</v>
      </c>
      <c r="G1094" s="7">
        <f t="shared" si="233"/>
        <v>5.424666666666667</v>
      </c>
      <c r="H1094" s="15">
        <f t="shared" si="234"/>
        <v>5.6353333333333335</v>
      </c>
      <c r="I1094" s="11">
        <f t="shared" si="235"/>
        <v>0.14620821867254594</v>
      </c>
      <c r="J1094" s="32">
        <f t="shared" si="236"/>
        <v>2.7849184509056366E-3</v>
      </c>
      <c r="K1094" s="32">
        <f t="shared" si="237"/>
        <v>359.07694161558186</v>
      </c>
      <c r="L1094" s="8">
        <v>0</v>
      </c>
      <c r="M1094" s="9">
        <v>1</v>
      </c>
      <c r="N1094" s="8">
        <v>0</v>
      </c>
      <c r="O1094" s="9">
        <v>0</v>
      </c>
      <c r="P1094" s="9">
        <v>0</v>
      </c>
      <c r="Q1094" s="9">
        <v>1</v>
      </c>
      <c r="R1094" s="9">
        <v>0</v>
      </c>
      <c r="S1094" s="8">
        <v>126199</v>
      </c>
      <c r="T1094" s="9">
        <v>18</v>
      </c>
      <c r="U1094" s="9">
        <f t="shared" si="238"/>
        <v>126180</v>
      </c>
      <c r="V1094" s="9">
        <f t="shared" si="239"/>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41"/>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40"/>
        <v>0.18683222639330058</v>
      </c>
      <c r="F1095" s="7">
        <v>34.630000000000003</v>
      </c>
      <c r="G1095" s="7">
        <f t="shared" si="233"/>
        <v>6.2831677736066993</v>
      </c>
      <c r="H1095" s="15">
        <f t="shared" si="234"/>
        <v>6.6568322263933002</v>
      </c>
      <c r="I1095" s="11">
        <f t="shared" si="235"/>
        <v>0.13532895810771067</v>
      </c>
      <c r="J1095" s="32">
        <f t="shared" si="236"/>
        <v>3.9078532517386848E-3</v>
      </c>
      <c r="K1095" s="32">
        <f t="shared" si="237"/>
        <v>255.89497240078791</v>
      </c>
      <c r="L1095" s="8">
        <v>0</v>
      </c>
      <c r="M1095" s="9">
        <v>1</v>
      </c>
      <c r="N1095" s="8">
        <v>0</v>
      </c>
      <c r="O1095" s="9">
        <v>0</v>
      </c>
      <c r="P1095" s="9">
        <v>0</v>
      </c>
      <c r="Q1095" s="9">
        <v>1</v>
      </c>
      <c r="R1095" s="9">
        <v>0</v>
      </c>
      <c r="S1095" s="8">
        <v>64302</v>
      </c>
      <c r="T1095" s="9">
        <v>18</v>
      </c>
      <c r="U1095" s="9">
        <f t="shared" si="238"/>
        <v>64283</v>
      </c>
      <c r="V1095" s="9">
        <f t="shared" si="239"/>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41"/>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40"/>
        <v>0.16181326928850193</v>
      </c>
      <c r="F1096" s="7">
        <v>33.31</v>
      </c>
      <c r="G1096" s="7">
        <f t="shared" si="233"/>
        <v>5.2281867307114975</v>
      </c>
      <c r="H1096" s="15">
        <f t="shared" si="234"/>
        <v>5.5518132692885018</v>
      </c>
      <c r="I1096" s="11">
        <f t="shared" si="235"/>
        <v>0.13025982064986313</v>
      </c>
      <c r="J1096" s="32">
        <f t="shared" si="236"/>
        <v>3.9105319918902167E-3</v>
      </c>
      <c r="K1096" s="32">
        <f t="shared" si="237"/>
        <v>255.71968266052579</v>
      </c>
      <c r="L1096" s="8">
        <v>0</v>
      </c>
      <c r="M1096" s="9">
        <v>1</v>
      </c>
      <c r="N1096" s="8">
        <v>0</v>
      </c>
      <c r="O1096" s="9">
        <v>0</v>
      </c>
      <c r="P1096" s="9">
        <v>0</v>
      </c>
      <c r="Q1096" s="9">
        <v>1</v>
      </c>
      <c r="R1096" s="9">
        <v>0</v>
      </c>
      <c r="S1096" s="8">
        <v>64302</v>
      </c>
      <c r="T1096" s="9">
        <v>18</v>
      </c>
      <c r="U1096" s="9">
        <f t="shared" si="238"/>
        <v>64283</v>
      </c>
      <c r="V1096" s="9">
        <f t="shared" si="239"/>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41"/>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40"/>
        <v>0.16303531179564237</v>
      </c>
      <c r="F1097" s="7">
        <v>39.93</v>
      </c>
      <c r="G1097" s="7">
        <f t="shared" si="233"/>
        <v>6.3469646882043573</v>
      </c>
      <c r="H1097" s="15">
        <f t="shared" si="234"/>
        <v>6.6730353117956422</v>
      </c>
      <c r="I1097" s="11">
        <f t="shared" si="235"/>
        <v>0.15849181301720344</v>
      </c>
      <c r="J1097" s="32">
        <f t="shared" si="236"/>
        <v>3.9692414980516764E-3</v>
      </c>
      <c r="K1097" s="32">
        <f t="shared" si="237"/>
        <v>251.93730351021861</v>
      </c>
      <c r="L1097" s="8">
        <v>0</v>
      </c>
      <c r="M1097" s="9">
        <v>1</v>
      </c>
      <c r="N1097" s="8">
        <v>0</v>
      </c>
      <c r="O1097" s="9">
        <v>0</v>
      </c>
      <c r="P1097" s="9">
        <v>0</v>
      </c>
      <c r="Q1097" s="9">
        <v>1</v>
      </c>
      <c r="R1097" s="9">
        <v>0</v>
      </c>
      <c r="S1097" s="8">
        <v>61897</v>
      </c>
      <c r="T1097" s="9">
        <v>18</v>
      </c>
      <c r="U1097" s="9">
        <f t="shared" si="238"/>
        <v>61878</v>
      </c>
      <c r="V1097" s="9">
        <f t="shared" si="239"/>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41"/>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40"/>
        <v>0.1410060975609756</v>
      </c>
      <c r="F1098" s="7">
        <v>39.36</v>
      </c>
      <c r="G1098" s="7">
        <f t="shared" si="233"/>
        <v>5.4089939024390246</v>
      </c>
      <c r="H1098" s="15">
        <f t="shared" si="234"/>
        <v>5.6910060975609751</v>
      </c>
      <c r="I1098" s="11">
        <f t="shared" si="235"/>
        <v>0.15628499635930793</v>
      </c>
      <c r="J1098" s="32">
        <f t="shared" si="236"/>
        <v>3.97065539530762E-3</v>
      </c>
      <c r="K1098" s="32">
        <f t="shared" si="237"/>
        <v>251.84759200754732</v>
      </c>
      <c r="L1098" s="8">
        <v>0</v>
      </c>
      <c r="M1098" s="9">
        <v>1</v>
      </c>
      <c r="N1098" s="8">
        <v>0</v>
      </c>
      <c r="O1098" s="9">
        <v>0</v>
      </c>
      <c r="P1098" s="9">
        <v>0</v>
      </c>
      <c r="Q1098" s="9">
        <v>1</v>
      </c>
      <c r="R1098" s="9">
        <v>0</v>
      </c>
      <c r="S1098" s="8">
        <v>61897</v>
      </c>
      <c r="T1098" s="9">
        <v>18</v>
      </c>
      <c r="U1098" s="9">
        <f t="shared" si="238"/>
        <v>61878</v>
      </c>
      <c r="V1098" s="9">
        <f t="shared" si="239"/>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41"/>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40"/>
        <v>0.14070891514500539</v>
      </c>
      <c r="F1099" s="7">
        <v>46.55</v>
      </c>
      <c r="G1099" s="7">
        <f t="shared" si="233"/>
        <v>6.4092910848549947</v>
      </c>
      <c r="H1099" s="15">
        <f t="shared" si="234"/>
        <v>6.690708915145005</v>
      </c>
      <c r="I1099" s="11">
        <f t="shared" si="235"/>
        <v>0.16672821915906277</v>
      </c>
      <c r="J1099" s="32">
        <f t="shared" si="236"/>
        <v>3.581701807928309E-3</v>
      </c>
      <c r="K1099" s="32">
        <f t="shared" si="237"/>
        <v>279.1968884138933</v>
      </c>
      <c r="L1099" s="8">
        <v>0</v>
      </c>
      <c r="M1099" s="9">
        <v>1</v>
      </c>
      <c r="N1099" s="8">
        <v>0</v>
      </c>
      <c r="O1099" s="9">
        <v>0</v>
      </c>
      <c r="P1099" s="9">
        <v>0</v>
      </c>
      <c r="Q1099" s="9">
        <v>1</v>
      </c>
      <c r="R1099" s="9">
        <v>0</v>
      </c>
      <c r="S1099" s="8">
        <v>75803</v>
      </c>
      <c r="T1099" s="9">
        <v>18</v>
      </c>
      <c r="U1099" s="9">
        <f t="shared" si="238"/>
        <v>75784</v>
      </c>
      <c r="V1099" s="9">
        <f t="shared" si="239"/>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41"/>
        <v>0.65700000000000003</v>
      </c>
      <c r="AN1099" s="42">
        <v>0.25</v>
      </c>
      <c r="AO1099" s="41" t="s">
        <v>98</v>
      </c>
      <c r="AP1099" s="17" t="s">
        <v>98</v>
      </c>
      <c r="AQ1099" s="32">
        <v>0.50949999999999995</v>
      </c>
      <c r="AR1099" s="39">
        <f t="shared" ref="AR1099:AR1116" si="242">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40"/>
        <v>0.12384105960264902</v>
      </c>
      <c r="F1100" s="7">
        <v>45.3</v>
      </c>
      <c r="G1100" s="7">
        <f t="shared" si="233"/>
        <v>5.4861589403973516</v>
      </c>
      <c r="H1100" s="15">
        <f t="shared" si="234"/>
        <v>5.733841059602649</v>
      </c>
      <c r="I1100" s="11">
        <f t="shared" si="235"/>
        <v>0.16237071243156162</v>
      </c>
      <c r="J1100" s="32">
        <f t="shared" si="236"/>
        <v>3.5843424377828173E-3</v>
      </c>
      <c r="K1100" s="32">
        <f t="shared" si="237"/>
        <v>278.99120057808273</v>
      </c>
      <c r="L1100" s="8">
        <v>0</v>
      </c>
      <c r="M1100" s="9">
        <v>1</v>
      </c>
      <c r="N1100" s="8">
        <v>0</v>
      </c>
      <c r="O1100" s="9">
        <v>0</v>
      </c>
      <c r="P1100" s="9">
        <v>0</v>
      </c>
      <c r="Q1100" s="9">
        <v>1</v>
      </c>
      <c r="R1100" s="9">
        <v>0</v>
      </c>
      <c r="S1100" s="8">
        <v>75803</v>
      </c>
      <c r="T1100" s="9">
        <v>18</v>
      </c>
      <c r="U1100" s="9">
        <f t="shared" si="238"/>
        <v>75784</v>
      </c>
      <c r="V1100" s="9">
        <f t="shared" si="239"/>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41"/>
        <v>0.65700000000000003</v>
      </c>
      <c r="AN1100" s="42">
        <v>0.25</v>
      </c>
      <c r="AO1100" s="41" t="s">
        <v>98</v>
      </c>
      <c r="AP1100" s="17" t="s">
        <v>98</v>
      </c>
      <c r="AQ1100" s="32">
        <v>0.50949999999999995</v>
      </c>
      <c r="AR1100" s="39">
        <f t="shared" si="242"/>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40"/>
        <v>0.19734345351043645</v>
      </c>
      <c r="F1101" s="7">
        <v>31.62</v>
      </c>
      <c r="G1101" s="7">
        <f t="shared" si="233"/>
        <v>6.0426565464895639</v>
      </c>
      <c r="H1101" s="15">
        <f t="shared" si="234"/>
        <v>6.4373434535104366</v>
      </c>
      <c r="I1101" s="11">
        <f t="shared" si="235"/>
        <v>0.13950129431494229</v>
      </c>
      <c r="J1101" s="32">
        <f t="shared" si="236"/>
        <v>4.4118056393087383E-3</v>
      </c>
      <c r="K1101" s="32">
        <f t="shared" si="237"/>
        <v>226.66456361769477</v>
      </c>
      <c r="L1101" s="8">
        <v>0</v>
      </c>
      <c r="M1101" s="9">
        <v>1</v>
      </c>
      <c r="N1101" s="8">
        <v>0</v>
      </c>
      <c r="O1101" s="9">
        <v>0</v>
      </c>
      <c r="P1101" s="9">
        <v>0</v>
      </c>
      <c r="Q1101" s="9">
        <v>1</v>
      </c>
      <c r="R1101" s="9">
        <v>0</v>
      </c>
      <c r="S1101" s="8">
        <v>50396</v>
      </c>
      <c r="T1101" s="9">
        <v>18</v>
      </c>
      <c r="U1101" s="9">
        <f t="shared" si="238"/>
        <v>50377</v>
      </c>
      <c r="V1101" s="9">
        <f t="shared" si="239"/>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41"/>
        <v>0.65700000000000003</v>
      </c>
      <c r="AN1101" s="42">
        <v>0.25</v>
      </c>
      <c r="AO1101" s="41" t="s">
        <v>98</v>
      </c>
      <c r="AP1101" s="17" t="s">
        <v>98</v>
      </c>
      <c r="AQ1101" s="32">
        <v>0.50949999999999995</v>
      </c>
      <c r="AR1101" s="39">
        <f t="shared" si="242"/>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40"/>
        <v>0.1722883597883598</v>
      </c>
      <c r="F1102" s="7">
        <v>30.24</v>
      </c>
      <c r="G1102" s="7">
        <f t="shared" si="233"/>
        <v>5.03771164021164</v>
      </c>
      <c r="H1102" s="15">
        <f t="shared" si="234"/>
        <v>5.38228835978836</v>
      </c>
      <c r="I1102" s="11">
        <f t="shared" si="235"/>
        <v>0.13352397916259445</v>
      </c>
      <c r="J1102" s="32">
        <f t="shared" si="236"/>
        <v>4.4154755014085469E-3</v>
      </c>
      <c r="K1102" s="32">
        <f t="shared" si="237"/>
        <v>226.4761744643352</v>
      </c>
      <c r="L1102" s="8">
        <v>0</v>
      </c>
      <c r="M1102" s="9">
        <v>1</v>
      </c>
      <c r="N1102" s="8">
        <v>0</v>
      </c>
      <c r="O1102" s="9">
        <v>0</v>
      </c>
      <c r="P1102" s="9">
        <v>0</v>
      </c>
      <c r="Q1102" s="9">
        <v>1</v>
      </c>
      <c r="R1102" s="9">
        <v>0</v>
      </c>
      <c r="S1102" s="8">
        <v>50396</v>
      </c>
      <c r="T1102" s="9">
        <v>18</v>
      </c>
      <c r="U1102" s="9">
        <f t="shared" si="238"/>
        <v>50377</v>
      </c>
      <c r="V1102" s="9">
        <f t="shared" si="239"/>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41"/>
        <v>0.65700000000000003</v>
      </c>
      <c r="AN1102" s="42">
        <v>0.25</v>
      </c>
      <c r="AO1102" s="41" t="s">
        <v>98</v>
      </c>
      <c r="AP1102" s="17" t="s">
        <v>98</v>
      </c>
      <c r="AQ1102" s="32">
        <v>0.50949999999999995</v>
      </c>
      <c r="AR1102" s="39">
        <f t="shared" si="242"/>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43">D1103/E1103</f>
        <v>12</v>
      </c>
      <c r="G1103" s="7">
        <f t="shared" si="233"/>
        <v>6.6000000000000005</v>
      </c>
      <c r="H1103" s="15">
        <f t="shared" si="234"/>
        <v>7.8</v>
      </c>
      <c r="I1103" s="11">
        <f t="shared" si="235"/>
        <v>0.20433118274318615</v>
      </c>
      <c r="J1103" s="32">
        <f t="shared" si="236"/>
        <v>1.7027598561932179E-2</v>
      </c>
      <c r="K1103" s="32">
        <f t="shared" si="237"/>
        <v>58.728187440104094</v>
      </c>
      <c r="L1103" s="8">
        <v>1</v>
      </c>
      <c r="M1103" s="9">
        <v>0</v>
      </c>
      <c r="N1103" s="8">
        <v>0</v>
      </c>
      <c r="O1103" s="9">
        <v>1</v>
      </c>
      <c r="P1103" s="9">
        <v>0</v>
      </c>
      <c r="Q1103" s="9">
        <v>0</v>
      </c>
      <c r="R1103" s="9">
        <v>0</v>
      </c>
      <c r="S1103" s="8">
        <v>3316</v>
      </c>
      <c r="T1103" s="9">
        <v>10</v>
      </c>
      <c r="U1103" s="9">
        <f t="shared" si="238"/>
        <v>3305</v>
      </c>
      <c r="V1103" s="9">
        <f t="shared" si="239"/>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42"/>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43"/>
        <v>3.956521739130435</v>
      </c>
      <c r="G1104" s="7">
        <f t="shared" si="233"/>
        <v>6.8</v>
      </c>
      <c r="H1104" s="15">
        <f t="shared" si="234"/>
        <v>11.399999999999999</v>
      </c>
      <c r="I1104" s="11">
        <f t="shared" si="235"/>
        <v>6.8649338379801333E-2</v>
      </c>
      <c r="J1104" s="32">
        <f t="shared" si="236"/>
        <v>1.7350931678411324E-2</v>
      </c>
      <c r="K1104" s="32">
        <f t="shared" si="237"/>
        <v>57.633792728504446</v>
      </c>
      <c r="L1104" s="8">
        <v>1</v>
      </c>
      <c r="M1104" s="9">
        <v>0</v>
      </c>
      <c r="N1104" s="8">
        <v>0</v>
      </c>
      <c r="O1104" s="9">
        <v>1</v>
      </c>
      <c r="P1104" s="9">
        <v>0</v>
      </c>
      <c r="Q1104" s="9">
        <v>0</v>
      </c>
      <c r="R1104" s="9">
        <v>0</v>
      </c>
      <c r="S1104" s="8">
        <v>3316</v>
      </c>
      <c r="T1104" s="9">
        <v>9</v>
      </c>
      <c r="U1104" s="9">
        <f t="shared" si="238"/>
        <v>3306</v>
      </c>
      <c r="V1104" s="9">
        <f t="shared" si="239"/>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42"/>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43"/>
        <v>9.5</v>
      </c>
      <c r="G1105" s="7">
        <f t="shared" si="233"/>
        <v>5.1000000000000005</v>
      </c>
      <c r="H1105" s="15">
        <f t="shared" si="234"/>
        <v>6.3</v>
      </c>
      <c r="I1105" s="11">
        <f t="shared" si="235"/>
        <v>0.1889355130790461</v>
      </c>
      <c r="J1105" s="32">
        <f t="shared" si="236"/>
        <v>1.9887948745162747E-2</v>
      </c>
      <c r="K1105" s="32">
        <f t="shared" si="237"/>
        <v>50.281706414957718</v>
      </c>
      <c r="L1105" s="8">
        <v>1</v>
      </c>
      <c r="M1105" s="9">
        <v>0</v>
      </c>
      <c r="N1105" s="8">
        <v>0</v>
      </c>
      <c r="O1105" s="9">
        <v>1</v>
      </c>
      <c r="P1105" s="9">
        <v>0</v>
      </c>
      <c r="Q1105" s="9">
        <v>0</v>
      </c>
      <c r="R1105" s="9">
        <v>0</v>
      </c>
      <c r="S1105" s="8">
        <v>2451</v>
      </c>
      <c r="T1105" s="9">
        <v>12</v>
      </c>
      <c r="U1105" s="9">
        <f t="shared" si="238"/>
        <v>2438</v>
      </c>
      <c r="V1105" s="9">
        <f t="shared" si="239"/>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42"/>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43"/>
        <v>9.0000000000000018</v>
      </c>
      <c r="G1106" s="7">
        <f t="shared" si="233"/>
        <v>4.8000000000000007</v>
      </c>
      <c r="H1106" s="15">
        <f t="shared" si="234"/>
        <v>6</v>
      </c>
      <c r="I1106" s="11">
        <f t="shared" si="235"/>
        <v>0.15942318366671104</v>
      </c>
      <c r="J1106" s="32">
        <f t="shared" si="236"/>
        <v>1.7713687074079002E-2</v>
      </c>
      <c r="K1106" s="32">
        <f t="shared" si="237"/>
        <v>56.453520705089772</v>
      </c>
      <c r="L1106" s="8">
        <v>1</v>
      </c>
      <c r="M1106" s="9">
        <v>0</v>
      </c>
      <c r="N1106" s="8">
        <v>0</v>
      </c>
      <c r="O1106" s="9">
        <v>1</v>
      </c>
      <c r="P1106" s="9">
        <v>0</v>
      </c>
      <c r="Q1106" s="9">
        <v>0</v>
      </c>
      <c r="R1106" s="9">
        <v>0</v>
      </c>
      <c r="S1106" s="8">
        <v>3119</v>
      </c>
      <c r="T1106" s="9">
        <v>12</v>
      </c>
      <c r="U1106" s="9">
        <f t="shared" si="238"/>
        <v>3106</v>
      </c>
      <c r="V1106" s="9">
        <f t="shared" si="239"/>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42"/>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43"/>
        <v>3.3333333333333335</v>
      </c>
      <c r="G1107" s="7">
        <f t="shared" si="233"/>
        <v>3.5</v>
      </c>
      <c r="H1107" s="15">
        <f t="shared" si="234"/>
        <v>6.5</v>
      </c>
      <c r="I1107" s="11">
        <f t="shared" si="235"/>
        <v>6.7341975958526951E-2</v>
      </c>
      <c r="J1107" s="32">
        <f t="shared" si="236"/>
        <v>2.0202592787558083E-2</v>
      </c>
      <c r="K1107" s="32">
        <f t="shared" si="237"/>
        <v>49.498597062049257</v>
      </c>
      <c r="L1107" s="8">
        <v>1</v>
      </c>
      <c r="M1107" s="9">
        <v>0</v>
      </c>
      <c r="N1107" s="8">
        <v>0</v>
      </c>
      <c r="O1107" s="9">
        <v>1</v>
      </c>
      <c r="P1107" s="9">
        <v>0</v>
      </c>
      <c r="Q1107" s="9">
        <v>0</v>
      </c>
      <c r="R1107" s="9">
        <v>0</v>
      </c>
      <c r="S1107" s="8">
        <v>2451</v>
      </c>
      <c r="T1107" s="9">
        <v>11</v>
      </c>
      <c r="U1107" s="9">
        <f t="shared" si="238"/>
        <v>2439</v>
      </c>
      <c r="V1107" s="9">
        <f t="shared" si="239"/>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42"/>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43"/>
        <v>4.8461538461538458</v>
      </c>
      <c r="G1108" s="7">
        <f t="shared" si="233"/>
        <v>5</v>
      </c>
      <c r="H1108" s="15">
        <f t="shared" si="234"/>
        <v>7.6</v>
      </c>
      <c r="I1108" s="11">
        <f t="shared" si="235"/>
        <v>9.7678410112133671E-2</v>
      </c>
      <c r="J1108" s="32">
        <f t="shared" si="236"/>
        <v>2.0155862404091077E-2</v>
      </c>
      <c r="K1108" s="32">
        <f t="shared" si="237"/>
        <v>49.613357144025152</v>
      </c>
      <c r="L1108" s="8">
        <v>1</v>
      </c>
      <c r="M1108" s="9">
        <v>0</v>
      </c>
      <c r="N1108" s="8">
        <v>0</v>
      </c>
      <c r="O1108" s="9">
        <v>1</v>
      </c>
      <c r="P1108" s="9">
        <v>0</v>
      </c>
      <c r="Q1108" s="9">
        <v>0</v>
      </c>
      <c r="R1108" s="9">
        <v>0</v>
      </c>
      <c r="S1108" s="8">
        <v>2451</v>
      </c>
      <c r="T1108" s="9">
        <v>12</v>
      </c>
      <c r="U1108" s="9">
        <f t="shared" si="238"/>
        <v>2438</v>
      </c>
      <c r="V1108" s="9">
        <f t="shared" si="239"/>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42"/>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43"/>
        <v>5</v>
      </c>
      <c r="G1109" s="7">
        <f t="shared" si="233"/>
        <v>3.6</v>
      </c>
      <c r="H1109" s="15">
        <f t="shared" si="234"/>
        <v>5.4</v>
      </c>
      <c r="I1109" s="11">
        <f t="shared" si="235"/>
        <v>0.13277976293203617</v>
      </c>
      <c r="J1109" s="32">
        <f t="shared" si="236"/>
        <v>2.6555952586407236E-2</v>
      </c>
      <c r="K1109" s="32">
        <f t="shared" si="237"/>
        <v>37.656340767525464</v>
      </c>
      <c r="L1109" s="8">
        <v>1</v>
      </c>
      <c r="M1109" s="9">
        <v>0</v>
      </c>
      <c r="N1109" s="8">
        <v>0</v>
      </c>
      <c r="O1109" s="9">
        <v>1</v>
      </c>
      <c r="P1109" s="9">
        <v>0</v>
      </c>
      <c r="Q1109" s="9">
        <v>0</v>
      </c>
      <c r="R1109" s="9">
        <v>0</v>
      </c>
      <c r="S1109" s="8">
        <v>1405</v>
      </c>
      <c r="T1109" s="9">
        <v>11</v>
      </c>
      <c r="U1109" s="9">
        <f t="shared" si="238"/>
        <v>1393</v>
      </c>
      <c r="V1109" s="9">
        <f t="shared" si="239"/>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9.5000000000000001E-2</v>
      </c>
      <c r="AM1109" s="32">
        <v>0.65500000000000003</v>
      </c>
      <c r="AN1109" s="42">
        <v>0.22600000000000001</v>
      </c>
      <c r="AO1109" s="168" t="s">
        <v>98</v>
      </c>
      <c r="AP1109" s="17" t="s">
        <v>98</v>
      </c>
      <c r="AQ1109">
        <v>1</v>
      </c>
      <c r="AR1109" s="39">
        <f t="shared" si="242"/>
        <v>0</v>
      </c>
      <c r="AS1109">
        <v>0.94499999999999995</v>
      </c>
      <c r="AT1109" s="39">
        <v>5.5E-2</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43"/>
        <v>2.3529411764705883</v>
      </c>
      <c r="G1110" s="7">
        <f t="shared" si="233"/>
        <v>4.5999999999999996</v>
      </c>
      <c r="H1110" s="15">
        <f t="shared" si="234"/>
        <v>11.4</v>
      </c>
      <c r="I1110" s="11">
        <f t="shared" si="235"/>
        <v>6.2872956111088646E-2</v>
      </c>
      <c r="J1110" s="32">
        <f t="shared" si="236"/>
        <v>2.6721006347212674E-2</v>
      </c>
      <c r="K1110" s="32">
        <f t="shared" si="237"/>
        <v>37.423740221681889</v>
      </c>
      <c r="L1110" s="8">
        <v>1</v>
      </c>
      <c r="M1110" s="9">
        <v>0</v>
      </c>
      <c r="N1110" s="8">
        <v>0</v>
      </c>
      <c r="O1110" s="9">
        <v>1</v>
      </c>
      <c r="P1110" s="9">
        <v>0</v>
      </c>
      <c r="Q1110" s="9">
        <v>0</v>
      </c>
      <c r="R1110" s="9">
        <v>0</v>
      </c>
      <c r="S1110" s="8">
        <v>1405</v>
      </c>
      <c r="T1110" s="9">
        <v>9</v>
      </c>
      <c r="U1110" s="9">
        <f t="shared" si="238"/>
        <v>1395</v>
      </c>
      <c r="V1110" s="9">
        <f t="shared" si="239"/>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9.5000000000000001E-2</v>
      </c>
      <c r="AM1110" s="32">
        <v>0.65500000000000003</v>
      </c>
      <c r="AN1110" s="42">
        <v>0.22600000000000001</v>
      </c>
      <c r="AO1110" s="41" t="s">
        <v>98</v>
      </c>
      <c r="AP1110" s="17" t="s">
        <v>98</v>
      </c>
      <c r="AQ1110">
        <v>1</v>
      </c>
      <c r="AR1110" s="39">
        <f t="shared" si="242"/>
        <v>0</v>
      </c>
      <c r="AS1110">
        <v>0.94499999999999995</v>
      </c>
      <c r="AT1110" s="39">
        <v>5.5E-2</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43"/>
        <v>2.2857142857142856</v>
      </c>
      <c r="G1111" s="7">
        <f t="shared" si="233"/>
        <v>4.5</v>
      </c>
      <c r="H1111" s="15">
        <f t="shared" si="234"/>
        <v>11.5</v>
      </c>
      <c r="I1111" s="11">
        <f t="shared" si="235"/>
        <v>6.1083386705926834E-2</v>
      </c>
      <c r="J1111" s="32">
        <f t="shared" si="236"/>
        <v>2.6723981683842993E-2</v>
      </c>
      <c r="K1111" s="32">
        <f t="shared" si="237"/>
        <v>37.419573618574525</v>
      </c>
      <c r="L1111" s="8">
        <v>1</v>
      </c>
      <c r="M1111" s="9">
        <v>0</v>
      </c>
      <c r="N1111" s="8">
        <v>0</v>
      </c>
      <c r="O1111" s="9">
        <v>1</v>
      </c>
      <c r="P1111" s="9">
        <v>0</v>
      </c>
      <c r="Q1111" s="9">
        <v>0</v>
      </c>
      <c r="R1111" s="9">
        <v>0</v>
      </c>
      <c r="S1111" s="8">
        <v>1405</v>
      </c>
      <c r="T1111" s="9">
        <v>9</v>
      </c>
      <c r="U1111" s="9">
        <f t="shared" si="238"/>
        <v>1395</v>
      </c>
      <c r="V1111" s="9">
        <f t="shared" si="239"/>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9.5000000000000001E-2</v>
      </c>
      <c r="AM1111" s="32">
        <v>0.65500000000000003</v>
      </c>
      <c r="AN1111" s="42">
        <v>0.22600000000000001</v>
      </c>
      <c r="AO1111" s="41" t="s">
        <v>98</v>
      </c>
      <c r="AP1111" s="17" t="s">
        <v>98</v>
      </c>
      <c r="AQ1111">
        <v>1</v>
      </c>
      <c r="AR1111" s="39">
        <f t="shared" si="242"/>
        <v>0</v>
      </c>
      <c r="AS1111">
        <v>0.94499999999999995</v>
      </c>
      <c r="AT1111" s="39">
        <v>5.5E-2</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43"/>
        <v>2.2105263157894739</v>
      </c>
      <c r="G1112" s="7">
        <f t="shared" si="233"/>
        <v>4.6000000000000005</v>
      </c>
      <c r="H1112" s="15">
        <f t="shared" si="234"/>
        <v>12.2</v>
      </c>
      <c r="I1112" s="11">
        <f t="shared" si="235"/>
        <v>5.908119733986171E-2</v>
      </c>
      <c r="J1112" s="32">
        <f t="shared" si="236"/>
        <v>2.6727208320413625E-2</v>
      </c>
      <c r="K1112" s="32">
        <f t="shared" si="237"/>
        <v>37.415056148465126</v>
      </c>
      <c r="L1112" s="8">
        <v>1</v>
      </c>
      <c r="M1112" s="9">
        <v>0</v>
      </c>
      <c r="N1112" s="8">
        <v>0</v>
      </c>
      <c r="O1112" s="9">
        <v>1</v>
      </c>
      <c r="P1112" s="9">
        <v>0</v>
      </c>
      <c r="Q1112" s="9">
        <v>0</v>
      </c>
      <c r="R1112" s="9">
        <v>0</v>
      </c>
      <c r="S1112" s="8">
        <v>1405</v>
      </c>
      <c r="T1112" s="9">
        <v>9</v>
      </c>
      <c r="U1112" s="9">
        <f t="shared" si="238"/>
        <v>1395</v>
      </c>
      <c r="V1112" s="9">
        <f t="shared" si="239"/>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9.5000000000000001E-2</v>
      </c>
      <c r="AM1112" s="32">
        <v>0.65500000000000003</v>
      </c>
      <c r="AN1112" s="42">
        <v>0.22600000000000001</v>
      </c>
      <c r="AO1112" s="41" t="s">
        <v>98</v>
      </c>
      <c r="AP1112" s="17" t="s">
        <v>98</v>
      </c>
      <c r="AQ1112">
        <v>1</v>
      </c>
      <c r="AR1112" s="39">
        <f t="shared" si="242"/>
        <v>0</v>
      </c>
      <c r="AS1112">
        <v>0.94499999999999995</v>
      </c>
      <c r="AT1112" s="39">
        <v>5.5E-2</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43"/>
        <v>4.5</v>
      </c>
      <c r="G1113" s="7">
        <f t="shared" si="233"/>
        <v>2.8</v>
      </c>
      <c r="H1113" s="15">
        <f t="shared" si="234"/>
        <v>4.4000000000000004</v>
      </c>
      <c r="I1113" s="11">
        <f t="shared" si="235"/>
        <v>0.14575018235653436</v>
      </c>
      <c r="J1113" s="32">
        <f t="shared" si="236"/>
        <v>3.2388929412563189E-2</v>
      </c>
      <c r="K1113" s="32">
        <f t="shared" si="237"/>
        <v>30.874746962525865</v>
      </c>
      <c r="L1113" s="8">
        <v>1</v>
      </c>
      <c r="M1113" s="9">
        <v>0</v>
      </c>
      <c r="N1113" s="8">
        <v>0</v>
      </c>
      <c r="O1113" s="9">
        <v>1</v>
      </c>
      <c r="P1113" s="9">
        <v>0</v>
      </c>
      <c r="Q1113" s="9">
        <v>0</v>
      </c>
      <c r="R1113" s="9">
        <v>0</v>
      </c>
      <c r="S1113" s="8">
        <v>945</v>
      </c>
      <c r="T1113" s="9">
        <v>11</v>
      </c>
      <c r="U1113" s="9">
        <f t="shared" si="238"/>
        <v>933</v>
      </c>
      <c r="V1113" s="9">
        <f t="shared" si="239"/>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9.5000000000000001E-2</v>
      </c>
      <c r="AM1113" s="32">
        <v>0.65500000000000003</v>
      </c>
      <c r="AN1113" s="42">
        <v>0.22600000000000001</v>
      </c>
      <c r="AO1113" s="41" t="s">
        <v>98</v>
      </c>
      <c r="AP1113" s="17" t="s">
        <v>98</v>
      </c>
      <c r="AQ1113">
        <v>0</v>
      </c>
      <c r="AR1113" s="39">
        <f t="shared" si="242"/>
        <v>1</v>
      </c>
      <c r="AS1113">
        <v>0.94499999999999995</v>
      </c>
      <c r="AT1113" s="39">
        <v>5.5E-2</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43"/>
        <v>3.6666666666666665</v>
      </c>
      <c r="G1114" s="7">
        <f t="shared" si="233"/>
        <v>2.4</v>
      </c>
      <c r="H1114" s="15">
        <f t="shared" si="234"/>
        <v>4.2</v>
      </c>
      <c r="I1114" s="11">
        <f t="shared" si="235"/>
        <v>0.11323970232334872</v>
      </c>
      <c r="J1114" s="32">
        <f t="shared" si="236"/>
        <v>3.0883555179095103E-2</v>
      </c>
      <c r="K1114" s="32">
        <f t="shared" si="237"/>
        <v>32.379691852215707</v>
      </c>
      <c r="L1114" s="8">
        <v>1</v>
      </c>
      <c r="M1114" s="9">
        <v>0</v>
      </c>
      <c r="N1114" s="8">
        <v>0</v>
      </c>
      <c r="O1114" s="9">
        <v>1</v>
      </c>
      <c r="P1114" s="9">
        <v>0</v>
      </c>
      <c r="Q1114" s="9">
        <v>0</v>
      </c>
      <c r="R1114" s="9">
        <v>0</v>
      </c>
      <c r="S1114" s="8">
        <v>1047</v>
      </c>
      <c r="T1114" s="9">
        <v>11</v>
      </c>
      <c r="U1114" s="9">
        <f t="shared" si="238"/>
        <v>1035</v>
      </c>
      <c r="V1114" s="9">
        <f t="shared" si="239"/>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9.5000000000000001E-2</v>
      </c>
      <c r="AM1114" s="32">
        <v>0.65500000000000003</v>
      </c>
      <c r="AN1114" s="42">
        <v>0.22600000000000001</v>
      </c>
      <c r="AO1114" s="41" t="s">
        <v>98</v>
      </c>
      <c r="AP1114" s="17" t="s">
        <v>98</v>
      </c>
      <c r="AQ1114">
        <v>0</v>
      </c>
      <c r="AR1114" s="39">
        <f t="shared" si="242"/>
        <v>1</v>
      </c>
      <c r="AS1114">
        <v>0.94499999999999995</v>
      </c>
      <c r="AT1114" s="39">
        <v>5.5E-2</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43"/>
        <v>2.3125</v>
      </c>
      <c r="G1115" s="7">
        <f t="shared" si="233"/>
        <v>4.2</v>
      </c>
      <c r="H1115" s="15">
        <f t="shared" si="234"/>
        <v>10.600000000000001</v>
      </c>
      <c r="I1115" s="11">
        <f t="shared" si="235"/>
        <v>7.5451619050317345E-2</v>
      </c>
      <c r="J1115" s="32">
        <f t="shared" si="236"/>
        <v>3.2627727156893979E-2</v>
      </c>
      <c r="K1115" s="32">
        <f t="shared" si="237"/>
        <v>30.648779033592842</v>
      </c>
      <c r="L1115" s="8">
        <v>1</v>
      </c>
      <c r="M1115" s="9">
        <v>0</v>
      </c>
      <c r="N1115" s="8">
        <v>0</v>
      </c>
      <c r="O1115" s="9">
        <v>1</v>
      </c>
      <c r="P1115" s="9">
        <v>0</v>
      </c>
      <c r="Q1115" s="9">
        <v>0</v>
      </c>
      <c r="R1115" s="9">
        <v>0</v>
      </c>
      <c r="S1115" s="8">
        <v>945</v>
      </c>
      <c r="T1115" s="9">
        <v>10</v>
      </c>
      <c r="U1115" s="9">
        <f t="shared" si="238"/>
        <v>934</v>
      </c>
      <c r="V1115" s="9">
        <f t="shared" si="239"/>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9.5000000000000001E-2</v>
      </c>
      <c r="AM1115" s="32">
        <v>0.65500000000000003</v>
      </c>
      <c r="AN1115" s="42">
        <v>0.22600000000000001</v>
      </c>
      <c r="AO1115" s="41" t="s">
        <v>98</v>
      </c>
      <c r="AP1115" s="17" t="s">
        <v>98</v>
      </c>
      <c r="AQ1115">
        <v>0</v>
      </c>
      <c r="AR1115" s="39">
        <f t="shared" si="242"/>
        <v>1</v>
      </c>
      <c r="AS1115">
        <v>0.94499999999999995</v>
      </c>
      <c r="AT1115" s="39">
        <v>5.5E-2</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43"/>
        <v>1.8</v>
      </c>
      <c r="G1116" s="7">
        <f t="shared" si="233"/>
        <v>3.2</v>
      </c>
      <c r="H1116" s="15">
        <f t="shared" si="234"/>
        <v>11.2</v>
      </c>
      <c r="I1116" s="11">
        <f t="shared" si="235"/>
        <v>5.8764565986251648E-2</v>
      </c>
      <c r="J1116" s="32">
        <f t="shared" si="236"/>
        <v>3.2646981103473138E-2</v>
      </c>
      <c r="K1116" s="32">
        <f t="shared" si="237"/>
        <v>30.630703550522632</v>
      </c>
      <c r="L1116" s="8">
        <v>1</v>
      </c>
      <c r="M1116" s="9">
        <v>0</v>
      </c>
      <c r="N1116" s="8">
        <v>0</v>
      </c>
      <c r="O1116" s="9">
        <v>1</v>
      </c>
      <c r="P1116" s="9">
        <v>0</v>
      </c>
      <c r="Q1116" s="9">
        <v>0</v>
      </c>
      <c r="R1116" s="9">
        <v>0</v>
      </c>
      <c r="S1116" s="8">
        <v>945</v>
      </c>
      <c r="T1116" s="9">
        <v>9</v>
      </c>
      <c r="U1116" s="9">
        <f t="shared" si="238"/>
        <v>935</v>
      </c>
      <c r="V1116" s="9">
        <f t="shared" si="239"/>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9.5000000000000001E-2</v>
      </c>
      <c r="AM1116" s="32">
        <v>0.65500000000000003</v>
      </c>
      <c r="AN1116" s="42">
        <v>0.22600000000000001</v>
      </c>
      <c r="AO1116" s="41" t="s">
        <v>98</v>
      </c>
      <c r="AP1116" s="17" t="s">
        <v>98</v>
      </c>
      <c r="AQ1116">
        <v>0</v>
      </c>
      <c r="AR1116" s="39">
        <f t="shared" si="242"/>
        <v>1</v>
      </c>
      <c r="AS1116">
        <v>0.94499999999999995</v>
      </c>
      <c r="AT1116" s="39">
        <v>5.5E-2</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43"/>
        <v>81.999999999999986</v>
      </c>
      <c r="G1117" s="7">
        <f t="shared" si="233"/>
        <v>8.1</v>
      </c>
      <c r="H1117" s="15">
        <f t="shared" si="234"/>
        <v>8.2999999999999989</v>
      </c>
      <c r="I1117" s="11">
        <f t="shared" si="235"/>
        <v>0.17889608075811494</v>
      </c>
      <c r="J1117" s="32">
        <f t="shared" si="236"/>
        <v>2.1816595214404263E-3</v>
      </c>
      <c r="K1117" s="32">
        <f t="shared" si="237"/>
        <v>458.36666545463362</v>
      </c>
      <c r="L1117" s="8">
        <v>1</v>
      </c>
      <c r="M1117" s="9">
        <v>0</v>
      </c>
      <c r="N1117" s="8">
        <v>0</v>
      </c>
      <c r="O1117" s="9">
        <v>0</v>
      </c>
      <c r="P1117" s="9">
        <v>0</v>
      </c>
      <c r="Q1117" s="9">
        <v>1</v>
      </c>
      <c r="R1117" s="9">
        <v>0</v>
      </c>
      <c r="S1117" s="8">
        <v>203387</v>
      </c>
      <c r="T1117" s="9">
        <v>10</v>
      </c>
      <c r="U1117" s="9">
        <f t="shared" si="238"/>
        <v>203376</v>
      </c>
      <c r="V1117" s="9">
        <f t="shared" si="239"/>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43"/>
        <v>47</v>
      </c>
      <c r="G1118" s="7">
        <f t="shared" si="233"/>
        <v>9.2000000000000011</v>
      </c>
      <c r="H1118" s="15">
        <f t="shared" si="234"/>
        <v>9.6</v>
      </c>
      <c r="I1118" s="11">
        <f t="shared" si="235"/>
        <v>0.10365808994412669</v>
      </c>
      <c r="J1118" s="32">
        <f t="shared" si="236"/>
        <v>2.2054912754069511E-3</v>
      </c>
      <c r="K1118" s="32">
        <f t="shared" si="237"/>
        <v>453.41371836326255</v>
      </c>
      <c r="L1118" s="8">
        <v>1</v>
      </c>
      <c r="M1118" s="9">
        <v>0</v>
      </c>
      <c r="N1118" s="8">
        <v>0</v>
      </c>
      <c r="O1118" s="9">
        <v>0</v>
      </c>
      <c r="P1118" s="9">
        <v>0</v>
      </c>
      <c r="Q1118" s="9">
        <v>1</v>
      </c>
      <c r="R1118" s="9">
        <v>0</v>
      </c>
      <c r="S1118" s="8">
        <v>203387</v>
      </c>
      <c r="T1118" s="9">
        <v>11</v>
      </c>
      <c r="U1118" s="9">
        <f t="shared" si="238"/>
        <v>203375</v>
      </c>
      <c r="V1118" s="9">
        <f t="shared" si="239"/>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43"/>
        <v>14.8</v>
      </c>
      <c r="G1119" s="7">
        <f t="shared" si="233"/>
        <v>6.9</v>
      </c>
      <c r="H1119" s="15">
        <f t="shared" si="234"/>
        <v>7.9</v>
      </c>
      <c r="I1119" s="11">
        <f t="shared" si="235"/>
        <v>3.2800483972914588E-2</v>
      </c>
      <c r="J1119" s="32">
        <f t="shared" si="236"/>
        <v>2.2162489170888234E-3</v>
      </c>
      <c r="K1119" s="32">
        <f t="shared" si="237"/>
        <v>451.21285442682148</v>
      </c>
      <c r="L1119" s="8">
        <v>1</v>
      </c>
      <c r="M1119" s="9">
        <v>0</v>
      </c>
      <c r="N1119" s="8">
        <v>0</v>
      </c>
      <c r="O1119" s="9">
        <v>0</v>
      </c>
      <c r="P1119" s="9">
        <v>0</v>
      </c>
      <c r="Q1119" s="9">
        <v>1</v>
      </c>
      <c r="R1119" s="9">
        <v>0</v>
      </c>
      <c r="S1119" s="8">
        <v>203387</v>
      </c>
      <c r="T1119" s="9">
        <v>12</v>
      </c>
      <c r="U1119" s="9">
        <f t="shared" si="238"/>
        <v>203374</v>
      </c>
      <c r="V1119" s="9">
        <f t="shared" si="239"/>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43"/>
        <v>13.333333333333334</v>
      </c>
      <c r="G1120" s="7">
        <f t="shared" si="233"/>
        <v>3.7</v>
      </c>
      <c r="H1120" s="15">
        <f t="shared" si="234"/>
        <v>4.3</v>
      </c>
      <c r="I1120" s="11">
        <f t="shared" si="235"/>
        <v>7.6487288570118064E-2</v>
      </c>
      <c r="J1120" s="32">
        <f t="shared" si="236"/>
        <v>5.7365466427588543E-3</v>
      </c>
      <c r="K1120" s="32">
        <f t="shared" si="237"/>
        <v>174.32090459201322</v>
      </c>
      <c r="L1120" s="8">
        <v>0</v>
      </c>
      <c r="M1120" s="9">
        <v>1</v>
      </c>
      <c r="N1120" s="8">
        <v>0</v>
      </c>
      <c r="O1120" s="9">
        <v>0</v>
      </c>
      <c r="P1120" s="9">
        <v>1</v>
      </c>
      <c r="Q1120" s="9">
        <v>0</v>
      </c>
      <c r="R1120" s="9">
        <v>0</v>
      </c>
      <c r="S1120" s="8">
        <v>30215</v>
      </c>
      <c r="T1120" s="9">
        <v>4</v>
      </c>
      <c r="U1120" s="9">
        <f t="shared" si="238"/>
        <v>30210</v>
      </c>
      <c r="V1120" s="9">
        <f t="shared" si="239"/>
        <v>10</v>
      </c>
      <c r="W1120" s="7">
        <v>7.84</v>
      </c>
      <c r="X1120" s="7">
        <f>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44">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43"/>
        <v>10.666666666666668</v>
      </c>
      <c r="G1121" s="7">
        <f t="shared" si="233"/>
        <v>2.9000000000000004</v>
      </c>
      <c r="H1121" s="15">
        <f t="shared" si="234"/>
        <v>3.5</v>
      </c>
      <c r="I1121" s="11">
        <f t="shared" si="235"/>
        <v>6.0513554153351419E-2</v>
      </c>
      <c r="J1121" s="32">
        <f t="shared" si="236"/>
        <v>5.6731457018766949E-3</v>
      </c>
      <c r="K1121" s="32">
        <f t="shared" si="237"/>
        <v>176.26904940396591</v>
      </c>
      <c r="L1121" s="8">
        <v>0</v>
      </c>
      <c r="M1121" s="9">
        <v>1</v>
      </c>
      <c r="N1121" s="8">
        <v>0</v>
      </c>
      <c r="O1121" s="9">
        <v>0</v>
      </c>
      <c r="P1121" s="9">
        <v>1</v>
      </c>
      <c r="Q1121" s="9">
        <v>0</v>
      </c>
      <c r="R1121" s="9">
        <v>0</v>
      </c>
      <c r="S1121" s="8">
        <v>30962</v>
      </c>
      <c r="T1121" s="9">
        <v>4</v>
      </c>
      <c r="U1121" s="9">
        <f t="shared" si="238"/>
        <v>30957</v>
      </c>
      <c r="V1121" s="9">
        <f t="shared" si="239"/>
        <v>10</v>
      </c>
      <c r="W1121" s="7">
        <v>7.98</v>
      </c>
      <c r="X1121" s="7">
        <f>BM1121-W1121-6</f>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44"/>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43"/>
        <v>13</v>
      </c>
      <c r="G1122" s="7">
        <f t="shared" si="233"/>
        <v>3.6</v>
      </c>
      <c r="H1122" s="15">
        <f t="shared" si="234"/>
        <v>4.2</v>
      </c>
      <c r="I1122" s="11">
        <f t="shared" si="235"/>
        <v>7.060526668922866E-2</v>
      </c>
      <c r="J1122" s="32">
        <f t="shared" si="236"/>
        <v>5.4311743607098964E-3</v>
      </c>
      <c r="K1122" s="32">
        <f t="shared" si="237"/>
        <v>184.12224200242622</v>
      </c>
      <c r="L1122" s="8">
        <v>0</v>
      </c>
      <c r="M1122" s="9">
        <v>1</v>
      </c>
      <c r="N1122" s="8">
        <v>0</v>
      </c>
      <c r="O1122" s="9">
        <v>0</v>
      </c>
      <c r="P1122" s="9">
        <v>1</v>
      </c>
      <c r="Q1122" s="9">
        <v>0</v>
      </c>
      <c r="R1122" s="9">
        <v>0</v>
      </c>
      <c r="S1122" s="8">
        <v>33737</v>
      </c>
      <c r="T1122" s="9">
        <v>4</v>
      </c>
      <c r="U1122" s="9">
        <f t="shared" si="238"/>
        <v>33732</v>
      </c>
      <c r="V1122" s="9">
        <f t="shared" si="239"/>
        <v>10</v>
      </c>
      <c r="W1122" s="7">
        <v>8.07</v>
      </c>
      <c r="X1122" s="7">
        <f>BM1122-W1122-6</f>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44"/>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43"/>
        <v>10.333333333333334</v>
      </c>
      <c r="G1123" s="7">
        <f t="shared" si="233"/>
        <v>2.8000000000000003</v>
      </c>
      <c r="H1123" s="15">
        <f t="shared" si="234"/>
        <v>3.4</v>
      </c>
      <c r="I1123" s="11">
        <f t="shared" si="235"/>
        <v>5.5704873794652686E-2</v>
      </c>
      <c r="J1123" s="32">
        <f t="shared" si="236"/>
        <v>5.3907942381921951E-3</v>
      </c>
      <c r="K1123" s="32">
        <f t="shared" si="237"/>
        <v>185.5014225761565</v>
      </c>
      <c r="L1123" s="8">
        <v>0</v>
      </c>
      <c r="M1123" s="9">
        <v>1</v>
      </c>
      <c r="N1123" s="8">
        <v>0</v>
      </c>
      <c r="O1123" s="9">
        <v>0</v>
      </c>
      <c r="P1123" s="9">
        <v>1</v>
      </c>
      <c r="Q1123" s="9">
        <v>0</v>
      </c>
      <c r="R1123" s="9">
        <v>0</v>
      </c>
      <c r="S1123" s="8">
        <v>34309</v>
      </c>
      <c r="T1123" s="9">
        <v>4</v>
      </c>
      <c r="U1123" s="9">
        <f t="shared" si="238"/>
        <v>34304</v>
      </c>
      <c r="V1123" s="9">
        <f t="shared" si="239"/>
        <v>10</v>
      </c>
      <c r="W1123" s="7">
        <v>8.19</v>
      </c>
      <c r="X1123" s="7">
        <f>BM1123-W1123-6</f>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44"/>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43"/>
        <v>10.5</v>
      </c>
      <c r="G1124" s="7">
        <f t="shared" si="233"/>
        <v>1.9000000000000001</v>
      </c>
      <c r="H1124" s="15">
        <f t="shared" si="234"/>
        <v>2.3000000000000003</v>
      </c>
      <c r="I1124" s="11">
        <f t="shared" si="235"/>
        <v>5.5154597952572312E-2</v>
      </c>
      <c r="J1124" s="32">
        <f t="shared" si="236"/>
        <v>5.2528188526259345E-3</v>
      </c>
      <c r="K1124" s="32">
        <f t="shared" si="237"/>
        <v>190.37397406158226</v>
      </c>
      <c r="L1124" s="8">
        <v>0</v>
      </c>
      <c r="M1124" s="9">
        <v>1</v>
      </c>
      <c r="N1124" s="8">
        <v>0</v>
      </c>
      <c r="O1124" s="9">
        <v>0</v>
      </c>
      <c r="P1124" s="9">
        <v>1</v>
      </c>
      <c r="Q1124" s="9">
        <v>0</v>
      </c>
      <c r="R1124" s="9">
        <v>0</v>
      </c>
      <c r="S1124" s="8">
        <v>36137</v>
      </c>
      <c r="T1124" s="9">
        <v>4</v>
      </c>
      <c r="U1124" s="9">
        <f t="shared" si="238"/>
        <v>36132</v>
      </c>
      <c r="V1124" s="9">
        <f t="shared" si="239"/>
        <v>10</v>
      </c>
      <c r="W1124" s="7">
        <v>8.3699999999999992</v>
      </c>
      <c r="X1124" s="7">
        <f>BM1124-W1124-6</f>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44"/>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43"/>
        <v>13</v>
      </c>
      <c r="G1125" s="7">
        <f t="shared" si="233"/>
        <v>2.4</v>
      </c>
      <c r="H1125" s="15">
        <f t="shared" si="234"/>
        <v>2.8000000000000003</v>
      </c>
      <c r="I1125" s="11">
        <f t="shared" si="235"/>
        <v>6.5504692765368189E-2</v>
      </c>
      <c r="J1125" s="32">
        <f t="shared" si="236"/>
        <v>5.0388225204129368E-3</v>
      </c>
      <c r="K1125" s="32">
        <f t="shared" si="237"/>
        <v>198.45906378898397</v>
      </c>
      <c r="L1125" s="8">
        <v>0</v>
      </c>
      <c r="M1125" s="9">
        <v>1</v>
      </c>
      <c r="N1125" s="8">
        <v>0</v>
      </c>
      <c r="O1125" s="9">
        <v>0</v>
      </c>
      <c r="P1125" s="9">
        <v>1</v>
      </c>
      <c r="Q1125" s="9">
        <v>0</v>
      </c>
      <c r="R1125" s="9">
        <v>0</v>
      </c>
      <c r="S1125" s="8">
        <v>39222</v>
      </c>
      <c r="T1125" s="9">
        <v>4</v>
      </c>
      <c r="U1125" s="9">
        <f t="shared" si="238"/>
        <v>39217</v>
      </c>
      <c r="V1125" s="9">
        <f t="shared" si="239"/>
        <v>10</v>
      </c>
      <c r="W1125" s="7">
        <v>8.36</v>
      </c>
      <c r="X1125" s="7">
        <f>BM1125-W1125-6</f>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44"/>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43"/>
        <v>5.5</v>
      </c>
      <c r="G1126" s="7">
        <f t="shared" si="233"/>
        <v>0.90000000000000013</v>
      </c>
      <c r="H1126" s="15">
        <f t="shared" si="234"/>
        <v>1.3</v>
      </c>
      <c r="I1126" s="11">
        <f t="shared" si="235"/>
        <v>2.9589463605586133E-2</v>
      </c>
      <c r="J1126" s="32">
        <f t="shared" si="236"/>
        <v>5.3799024737429335E-3</v>
      </c>
      <c r="K1126" s="32">
        <f t="shared" si="237"/>
        <v>185.87697544343678</v>
      </c>
      <c r="L1126" s="8">
        <v>0</v>
      </c>
      <c r="M1126" s="9">
        <v>1</v>
      </c>
      <c r="N1126" s="8">
        <v>0</v>
      </c>
      <c r="O1126" s="9">
        <v>0</v>
      </c>
      <c r="P1126" s="9">
        <v>1</v>
      </c>
      <c r="Q1126" s="9">
        <v>0</v>
      </c>
      <c r="R1126" s="9">
        <v>0</v>
      </c>
      <c r="S1126" s="8">
        <v>34525</v>
      </c>
      <c r="T1126" s="9">
        <v>4</v>
      </c>
      <c r="U1126" s="9">
        <f t="shared" si="238"/>
        <v>34520</v>
      </c>
      <c r="V1126" s="9">
        <f t="shared" si="239"/>
        <v>10</v>
      </c>
      <c r="W1126" s="7">
        <v>8.39</v>
      </c>
      <c r="X1126" s="7">
        <f>BM1126-W1126-6</f>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44"/>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43"/>
        <v>1</v>
      </c>
      <c r="G1127" s="7">
        <f t="shared" si="233"/>
        <v>0</v>
      </c>
      <c r="H1127" s="15">
        <f t="shared" si="234"/>
        <v>0.6</v>
      </c>
      <c r="I1127" s="11">
        <f t="shared" si="235"/>
        <v>5.3233678527649471E-3</v>
      </c>
      <c r="J1127" s="32">
        <f t="shared" si="236"/>
        <v>5.3233678527649471E-3</v>
      </c>
      <c r="K1127" s="32">
        <f t="shared" si="237"/>
        <v>187.85100478836944</v>
      </c>
      <c r="L1127" s="8">
        <v>0</v>
      </c>
      <c r="M1127" s="9">
        <v>1</v>
      </c>
      <c r="N1127" s="8">
        <v>0</v>
      </c>
      <c r="O1127" s="9">
        <v>0</v>
      </c>
      <c r="P1127" s="9">
        <v>1</v>
      </c>
      <c r="Q1127" s="9">
        <v>0</v>
      </c>
      <c r="R1127" s="9">
        <v>0</v>
      </c>
      <c r="S1127" s="8">
        <v>35292</v>
      </c>
      <c r="T1127" s="9">
        <v>4</v>
      </c>
      <c r="U1127" s="9">
        <f t="shared" si="238"/>
        <v>35287</v>
      </c>
      <c r="V1127" s="9">
        <f t="shared" si="239"/>
        <v>10</v>
      </c>
      <c r="W1127" s="7">
        <v>8.49</v>
      </c>
      <c r="X1127" s="7">
        <f>BM1127-W1127-6</f>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44"/>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43"/>
        <v>6.9999999999999991</v>
      </c>
      <c r="G1128" s="7">
        <f t="shared" si="233"/>
        <v>1.2</v>
      </c>
      <c r="H1128" s="15">
        <f t="shared" si="234"/>
        <v>1.5999999999999999</v>
      </c>
      <c r="I1128" s="11">
        <f t="shared" si="235"/>
        <v>3.6535223046903396E-2</v>
      </c>
      <c r="J1128" s="32">
        <f t="shared" si="236"/>
        <v>5.219317578129057E-3</v>
      </c>
      <c r="K1128" s="32">
        <f t="shared" si="237"/>
        <v>191.59592897553958</v>
      </c>
      <c r="L1128" s="8">
        <v>0</v>
      </c>
      <c r="M1128" s="9">
        <v>1</v>
      </c>
      <c r="N1128" s="8">
        <v>0</v>
      </c>
      <c r="O1128" s="9">
        <v>0</v>
      </c>
      <c r="P1128" s="9">
        <v>1</v>
      </c>
      <c r="Q1128" s="9">
        <v>0</v>
      </c>
      <c r="R1128" s="9">
        <v>0</v>
      </c>
      <c r="S1128" s="8">
        <v>36665</v>
      </c>
      <c r="T1128" s="9">
        <v>4</v>
      </c>
      <c r="U1128" s="9">
        <f t="shared" si="238"/>
        <v>36660</v>
      </c>
      <c r="V1128" s="9">
        <f t="shared" si="239"/>
        <v>10</v>
      </c>
      <c r="W1128" s="7">
        <v>8.5299999999999994</v>
      </c>
      <c r="X1128" s="7">
        <f>BM1128-W1128-6</f>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44"/>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43"/>
        <v>5.666666666666667</v>
      </c>
      <c r="G1129" s="7">
        <f t="shared" si="233"/>
        <v>1.4</v>
      </c>
      <c r="H1129" s="15">
        <f t="shared" si="234"/>
        <v>2</v>
      </c>
      <c r="I1129" s="11">
        <f t="shared" si="235"/>
        <v>3.0657016823745113E-2</v>
      </c>
      <c r="J1129" s="32">
        <f t="shared" si="236"/>
        <v>5.4100617924256076E-3</v>
      </c>
      <c r="K1129" s="32">
        <f t="shared" si="237"/>
        <v>184.84077231799026</v>
      </c>
      <c r="L1129" s="8">
        <v>0</v>
      </c>
      <c r="M1129" s="9">
        <v>1</v>
      </c>
      <c r="N1129" s="8">
        <v>0</v>
      </c>
      <c r="O1129" s="9">
        <v>0</v>
      </c>
      <c r="P1129" s="9">
        <v>1</v>
      </c>
      <c r="Q1129" s="9">
        <v>0</v>
      </c>
      <c r="R1129" s="9">
        <v>0</v>
      </c>
      <c r="S1129" s="8">
        <v>34139</v>
      </c>
      <c r="T1129" s="9">
        <v>4</v>
      </c>
      <c r="U1129" s="9">
        <f t="shared" si="238"/>
        <v>34134</v>
      </c>
      <c r="V1129" s="9">
        <f t="shared" si="239"/>
        <v>10</v>
      </c>
      <c r="W1129" s="7">
        <v>8.65</v>
      </c>
      <c r="X1129" s="7">
        <f>BM1129-W1129-6</f>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44"/>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43"/>
        <v>3.2648401826484021</v>
      </c>
      <c r="G1130" s="7">
        <f t="shared" si="233"/>
        <v>4.9600000000000009</v>
      </c>
      <c r="H1130" s="15">
        <f t="shared" si="234"/>
        <v>9.34</v>
      </c>
      <c r="I1130" s="11">
        <f t="shared" si="235"/>
        <v>6.5664947449103166E-3</v>
      </c>
      <c r="J1130" s="32">
        <f t="shared" si="236"/>
        <v>2.0112760127767261E-3</v>
      </c>
      <c r="K1130" s="32">
        <f t="shared" si="237"/>
        <v>497.19680125823243</v>
      </c>
      <c r="L1130" s="8">
        <v>1</v>
      </c>
      <c r="M1130" s="9">
        <v>0</v>
      </c>
      <c r="N1130" s="8">
        <v>0</v>
      </c>
      <c r="O1130" s="9">
        <v>0</v>
      </c>
      <c r="P1130" s="9">
        <v>0</v>
      </c>
      <c r="Q1130" s="9">
        <v>1</v>
      </c>
      <c r="R1130" s="9">
        <v>0</v>
      </c>
      <c r="S1130" s="8">
        <v>247199</v>
      </c>
      <c r="T1130" s="9">
        <v>4</v>
      </c>
      <c r="U1130" s="9">
        <f t="shared" si="238"/>
        <v>247194</v>
      </c>
      <c r="V1130" s="9">
        <f t="shared" si="239"/>
        <v>28</v>
      </c>
      <c r="W1130" s="7">
        <v>12.79</v>
      </c>
      <c r="X1130" s="7">
        <f>BM1130-W1130-6</f>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45">(1-$AM1130-$AN1130)/2</f>
        <v>0.11499999999999999</v>
      </c>
      <c r="AL1130" s="32">
        <f t="shared" si="245"/>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43"/>
        <v>200.25</v>
      </c>
      <c r="G1131" s="7">
        <f t="shared" si="233"/>
        <v>7.97</v>
      </c>
      <c r="H1131" s="15">
        <f t="shared" si="234"/>
        <v>8.0499999999999989</v>
      </c>
      <c r="I1131" s="11">
        <f t="shared" si="235"/>
        <v>0.37360200604099453</v>
      </c>
      <c r="J1131" s="32">
        <f t="shared" si="236"/>
        <v>1.8656779327889863E-3</v>
      </c>
      <c r="K1131" s="32">
        <f t="shared" si="237"/>
        <v>535.99819262754977</v>
      </c>
      <c r="L1131" s="8">
        <v>1</v>
      </c>
      <c r="M1131" s="9">
        <v>0</v>
      </c>
      <c r="N1131" s="8">
        <v>0</v>
      </c>
      <c r="O1131" s="9">
        <v>0</v>
      </c>
      <c r="P1131" s="9">
        <v>0</v>
      </c>
      <c r="Q1131" s="9">
        <v>1</v>
      </c>
      <c r="R1131" s="9">
        <v>0</v>
      </c>
      <c r="S1131" s="8">
        <v>247199</v>
      </c>
      <c r="T1131" s="9">
        <v>4</v>
      </c>
      <c r="U1131" s="9">
        <f t="shared" si="238"/>
        <v>247194</v>
      </c>
      <c r="V1131" s="9">
        <f t="shared" si="239"/>
        <v>28</v>
      </c>
      <c r="W1131" s="7">
        <v>12.79</v>
      </c>
      <c r="X1131" s="7">
        <f>BM1131-W1131-6</f>
        <v>35.71</v>
      </c>
      <c r="Y1131" s="9">
        <v>1</v>
      </c>
      <c r="Z1131" s="9">
        <v>0</v>
      </c>
      <c r="AA1131" s="9">
        <v>0</v>
      </c>
      <c r="AB1131" s="9">
        <v>0</v>
      </c>
      <c r="AC1131" s="9">
        <v>1</v>
      </c>
      <c r="AD1131" s="29">
        <v>0</v>
      </c>
      <c r="AE1131" s="9">
        <v>0</v>
      </c>
      <c r="AF1131" s="9">
        <v>1</v>
      </c>
      <c r="AG1131" s="29">
        <v>0</v>
      </c>
      <c r="AH1131" s="9">
        <v>1</v>
      </c>
      <c r="AI1131" s="29">
        <v>0</v>
      </c>
      <c r="AJ1131" s="20">
        <v>1970</v>
      </c>
      <c r="AK1131" s="32">
        <f t="shared" si="245"/>
        <v>0.11499999999999999</v>
      </c>
      <c r="AL1131" s="32">
        <f t="shared" si="245"/>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43"/>
        <v>4.2677824267782425</v>
      </c>
      <c r="G1132" s="7">
        <f t="shared" si="233"/>
        <v>7.8099999999999987</v>
      </c>
      <c r="H1132" s="15">
        <f t="shared" si="234"/>
        <v>12.59</v>
      </c>
      <c r="I1132" s="11">
        <f t="shared" si="235"/>
        <v>7.457304732321892E-3</v>
      </c>
      <c r="J1132" s="32">
        <f t="shared" si="236"/>
        <v>1.7473488539460121E-3</v>
      </c>
      <c r="K1132" s="32">
        <f t="shared" si="237"/>
        <v>572.29556521682252</v>
      </c>
      <c r="L1132" s="8">
        <v>1</v>
      </c>
      <c r="M1132" s="9">
        <v>0</v>
      </c>
      <c r="N1132" s="8">
        <v>0</v>
      </c>
      <c r="O1132" s="9">
        <v>0</v>
      </c>
      <c r="P1132" s="9">
        <v>0</v>
      </c>
      <c r="Q1132" s="9">
        <v>1</v>
      </c>
      <c r="R1132" s="9">
        <v>0</v>
      </c>
      <c r="S1132" s="8">
        <v>327509</v>
      </c>
      <c r="T1132" s="9">
        <v>4</v>
      </c>
      <c r="U1132" s="9">
        <f t="shared" si="238"/>
        <v>327504</v>
      </c>
      <c r="V1132" s="9">
        <f t="shared" si="239"/>
        <v>28</v>
      </c>
      <c r="W1132" s="7">
        <v>12.79</v>
      </c>
      <c r="X1132" s="7">
        <f>BM1132-W1132-6</f>
        <v>35.71</v>
      </c>
      <c r="Y1132" s="9">
        <v>1</v>
      </c>
      <c r="Z1132" s="9">
        <v>0</v>
      </c>
      <c r="AA1132" s="9">
        <v>0</v>
      </c>
      <c r="AB1132" s="9">
        <v>0</v>
      </c>
      <c r="AC1132" s="9">
        <v>1</v>
      </c>
      <c r="AD1132" s="29">
        <v>0</v>
      </c>
      <c r="AE1132" s="9">
        <v>0</v>
      </c>
      <c r="AF1132" s="9">
        <v>1</v>
      </c>
      <c r="AG1132" s="29">
        <v>0</v>
      </c>
      <c r="AH1132" s="9">
        <v>1</v>
      </c>
      <c r="AI1132" s="29">
        <v>0</v>
      </c>
      <c r="AJ1132" s="20">
        <v>1970</v>
      </c>
      <c r="AK1132" s="32">
        <f t="shared" si="245"/>
        <v>0.11499999999999999</v>
      </c>
      <c r="AL1132" s="32">
        <f t="shared" si="245"/>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43"/>
        <v>236.33333333333334</v>
      </c>
      <c r="G1133" s="7">
        <f t="shared" si="233"/>
        <v>7.06</v>
      </c>
      <c r="H1133" s="15">
        <f t="shared" si="234"/>
        <v>7.12</v>
      </c>
      <c r="I1133" s="11">
        <f t="shared" si="235"/>
        <v>0.38170076453554541</v>
      </c>
      <c r="J1133" s="32">
        <f t="shared" si="236"/>
        <v>1.6150949134085138E-3</v>
      </c>
      <c r="K1133" s="32">
        <f t="shared" si="237"/>
        <v>619.15865853950913</v>
      </c>
      <c r="L1133" s="8">
        <v>1</v>
      </c>
      <c r="M1133" s="9">
        <v>0</v>
      </c>
      <c r="N1133" s="8">
        <v>0</v>
      </c>
      <c r="O1133" s="9">
        <v>0</v>
      </c>
      <c r="P1133" s="9">
        <v>0</v>
      </c>
      <c r="Q1133" s="9">
        <v>1</v>
      </c>
      <c r="R1133" s="9">
        <v>0</v>
      </c>
      <c r="S1133" s="8">
        <v>327509</v>
      </c>
      <c r="T1133" s="9">
        <v>4</v>
      </c>
      <c r="U1133" s="9">
        <f t="shared" si="238"/>
        <v>327504</v>
      </c>
      <c r="V1133" s="9">
        <f t="shared" si="239"/>
        <v>28</v>
      </c>
      <c r="W1133" s="7">
        <v>12.79</v>
      </c>
      <c r="X1133" s="7">
        <f>BM1133-W1133-6</f>
        <v>35.71</v>
      </c>
      <c r="Y1133" s="9">
        <v>1</v>
      </c>
      <c r="Z1133" s="9">
        <v>0</v>
      </c>
      <c r="AA1133" s="9">
        <v>0</v>
      </c>
      <c r="AB1133" s="9">
        <v>0</v>
      </c>
      <c r="AC1133" s="9">
        <v>1</v>
      </c>
      <c r="AD1133" s="29">
        <v>0</v>
      </c>
      <c r="AE1133" s="9">
        <v>0</v>
      </c>
      <c r="AF1133" s="9">
        <v>1</v>
      </c>
      <c r="AG1133" s="29">
        <v>0</v>
      </c>
      <c r="AH1133" s="9">
        <v>1</v>
      </c>
      <c r="AI1133" s="29">
        <v>0</v>
      </c>
      <c r="AJ1133" s="20">
        <v>1970</v>
      </c>
      <c r="AK1133" s="32">
        <f t="shared" si="245"/>
        <v>0.11499999999999999</v>
      </c>
      <c r="AL1133" s="32">
        <f t="shared" si="245"/>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43"/>
        <v>191.00000000000003</v>
      </c>
      <c r="G1134" s="7">
        <f t="shared" si="233"/>
        <v>5.7</v>
      </c>
      <c r="H1134" s="15">
        <f t="shared" si="234"/>
        <v>5.7600000000000007</v>
      </c>
      <c r="I1134" s="11">
        <f t="shared" si="235"/>
        <v>0.26400865684112146</v>
      </c>
      <c r="J1134" s="32">
        <f t="shared" si="236"/>
        <v>1.3822442766550861E-3</v>
      </c>
      <c r="K1134" s="32">
        <f t="shared" si="237"/>
        <v>723.4611254241654</v>
      </c>
      <c r="L1134" s="8">
        <v>1</v>
      </c>
      <c r="M1134" s="9">
        <v>0</v>
      </c>
      <c r="N1134" s="8">
        <v>0</v>
      </c>
      <c r="O1134" s="9">
        <v>0</v>
      </c>
      <c r="P1134" s="9">
        <v>0</v>
      </c>
      <c r="Q1134" s="9">
        <v>1</v>
      </c>
      <c r="R1134" s="9">
        <v>0</v>
      </c>
      <c r="S1134" s="8">
        <v>486926</v>
      </c>
      <c r="T1134" s="9">
        <v>10</v>
      </c>
      <c r="U1134" s="9">
        <f t="shared" si="238"/>
        <v>486915</v>
      </c>
      <c r="V1134" s="9">
        <f t="shared" si="239"/>
        <v>28</v>
      </c>
      <c r="W1134" s="7">
        <v>13.56</v>
      </c>
      <c r="X1134" s="7">
        <f>BM1134-W1134-6</f>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45"/>
        <v>6.9999999999999979E-2</v>
      </c>
      <c r="AL1134" s="32">
        <f t="shared" si="245"/>
        <v>6.9999999999999979E-2</v>
      </c>
      <c r="AM1134" s="32">
        <f t="shared" ref="AM1134:AM1141" si="246">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47">D1135/E1135</f>
        <v>4.0072463768115947</v>
      </c>
      <c r="G1135" s="7">
        <f t="shared" si="233"/>
        <v>4.1500000000000004</v>
      </c>
      <c r="H1135" s="15">
        <f t="shared" si="234"/>
        <v>6.91</v>
      </c>
      <c r="I1135" s="11">
        <f t="shared" si="235"/>
        <v>5.7426494566007805E-3</v>
      </c>
      <c r="J1135" s="32">
        <f t="shared" si="236"/>
        <v>1.4330662296761442E-3</v>
      </c>
      <c r="K1135" s="32">
        <f t="shared" si="237"/>
        <v>697.80445543398787</v>
      </c>
      <c r="L1135" s="8">
        <v>1</v>
      </c>
      <c r="M1135" s="9">
        <v>0</v>
      </c>
      <c r="N1135" s="8">
        <v>0</v>
      </c>
      <c r="O1135" s="9">
        <v>0</v>
      </c>
      <c r="P1135" s="9">
        <v>0</v>
      </c>
      <c r="Q1135" s="9">
        <v>1</v>
      </c>
      <c r="R1135" s="9">
        <v>0</v>
      </c>
      <c r="S1135" s="8">
        <v>486926</v>
      </c>
      <c r="T1135" s="9">
        <v>10</v>
      </c>
      <c r="U1135" s="9">
        <f t="shared" si="238"/>
        <v>486915</v>
      </c>
      <c r="V1135" s="9">
        <f t="shared" si="239"/>
        <v>28</v>
      </c>
      <c r="W1135" s="7">
        <v>13.56</v>
      </c>
      <c r="X1135" s="7">
        <f>BM1135-W1135-6</f>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45"/>
        <v>6.9999999999999979E-2</v>
      </c>
      <c r="AL1135" s="32">
        <f t="shared" si="245"/>
        <v>6.9999999999999979E-2</v>
      </c>
      <c r="AM1135" s="32">
        <f t="shared" si="246"/>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47"/>
        <v>191.00000000000003</v>
      </c>
      <c r="G1136" s="7">
        <f t="shared" si="233"/>
        <v>5.7</v>
      </c>
      <c r="H1136" s="15">
        <f t="shared" si="234"/>
        <v>5.7600000000000007</v>
      </c>
      <c r="I1136" s="11">
        <f t="shared" si="235"/>
        <v>0.26400916125730628</v>
      </c>
      <c r="J1136" s="32">
        <f t="shared" si="236"/>
        <v>1.3822469175775196E-3</v>
      </c>
      <c r="K1136" s="32">
        <f t="shared" si="237"/>
        <v>723.45974317856837</v>
      </c>
      <c r="L1136" s="8">
        <v>1</v>
      </c>
      <c r="M1136" s="9">
        <v>0</v>
      </c>
      <c r="N1136" s="8">
        <v>0</v>
      </c>
      <c r="O1136" s="9">
        <v>0</v>
      </c>
      <c r="P1136" s="9">
        <v>0</v>
      </c>
      <c r="Q1136" s="9">
        <v>1</v>
      </c>
      <c r="R1136" s="9">
        <v>0</v>
      </c>
      <c r="S1136" s="8">
        <v>486926</v>
      </c>
      <c r="T1136" s="9">
        <v>12</v>
      </c>
      <c r="U1136" s="9">
        <f t="shared" si="238"/>
        <v>486913</v>
      </c>
      <c r="V1136" s="9">
        <f t="shared" si="239"/>
        <v>28</v>
      </c>
      <c r="W1136" s="7">
        <v>13.56</v>
      </c>
      <c r="X1136" s="7">
        <f>BM1136-W1136-6</f>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45"/>
        <v>6.9999999999999979E-2</v>
      </c>
      <c r="AL1136" s="32">
        <f t="shared" si="245"/>
        <v>6.9999999999999979E-2</v>
      </c>
      <c r="AM1136" s="32">
        <f t="shared" si="246"/>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47"/>
        <v>4.2511210762331837</v>
      </c>
      <c r="G1137" s="7">
        <f t="shared" si="233"/>
        <v>7.25</v>
      </c>
      <c r="H1137" s="15">
        <f t="shared" si="234"/>
        <v>11.71</v>
      </c>
      <c r="I1137" s="11">
        <f t="shared" si="235"/>
        <v>6.0921379649921765E-3</v>
      </c>
      <c r="J1137" s="32">
        <f t="shared" si="236"/>
        <v>1.4330662090646156E-3</v>
      </c>
      <c r="K1137" s="32">
        <f t="shared" si="237"/>
        <v>697.80446547038139</v>
      </c>
      <c r="L1137" s="8">
        <v>1</v>
      </c>
      <c r="M1137" s="9">
        <v>0</v>
      </c>
      <c r="N1137" s="8">
        <v>0</v>
      </c>
      <c r="O1137" s="9">
        <v>0</v>
      </c>
      <c r="P1137" s="9">
        <v>0</v>
      </c>
      <c r="Q1137" s="9">
        <v>1</v>
      </c>
      <c r="R1137" s="9">
        <v>0</v>
      </c>
      <c r="S1137" s="8">
        <v>486926</v>
      </c>
      <c r="T1137" s="9">
        <v>12</v>
      </c>
      <c r="U1137" s="9">
        <f t="shared" si="238"/>
        <v>486913</v>
      </c>
      <c r="V1137" s="9">
        <f t="shared" si="239"/>
        <v>28</v>
      </c>
      <c r="W1137" s="7">
        <v>13.56</v>
      </c>
      <c r="X1137" s="7">
        <f>BM1137-W1137-6</f>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45"/>
        <v>6.9999999999999979E-2</v>
      </c>
      <c r="AL1137" s="32">
        <f t="shared" si="245"/>
        <v>6.9999999999999979E-2</v>
      </c>
      <c r="AM1137" s="32">
        <f t="shared" si="246"/>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47"/>
        <v>173.33333333333334</v>
      </c>
      <c r="G1138" s="7">
        <f t="shared" si="233"/>
        <v>5.17</v>
      </c>
      <c r="H1138" s="15">
        <f t="shared" si="234"/>
        <v>5.23</v>
      </c>
      <c r="I1138" s="11">
        <f t="shared" si="235"/>
        <v>0.24107849550174548</v>
      </c>
      <c r="J1138" s="32">
        <f t="shared" si="236"/>
        <v>1.3908374740485316E-3</v>
      </c>
      <c r="K1138" s="32">
        <f t="shared" si="237"/>
        <v>718.99126868442875</v>
      </c>
      <c r="L1138" s="8">
        <v>1</v>
      </c>
      <c r="M1138" s="9">
        <v>0</v>
      </c>
      <c r="N1138" s="8">
        <v>0</v>
      </c>
      <c r="O1138" s="9">
        <v>0</v>
      </c>
      <c r="P1138" s="9">
        <v>0</v>
      </c>
      <c r="Q1138" s="9">
        <v>1</v>
      </c>
      <c r="R1138" s="9">
        <v>0</v>
      </c>
      <c r="S1138" s="8">
        <v>486926</v>
      </c>
      <c r="T1138" s="9">
        <v>21</v>
      </c>
      <c r="U1138" s="9">
        <f t="shared" si="238"/>
        <v>486904</v>
      </c>
      <c r="V1138" s="9">
        <f t="shared" si="239"/>
        <v>28</v>
      </c>
      <c r="W1138" s="7">
        <v>13.56</v>
      </c>
      <c r="X1138" s="7">
        <f>BM1138-W1138-6</f>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45"/>
        <v>6.9999999999999979E-2</v>
      </c>
      <c r="AL1138" s="32">
        <f t="shared" si="245"/>
        <v>6.9999999999999979E-2</v>
      </c>
      <c r="AM1138" s="32">
        <f t="shared" si="246"/>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47"/>
        <v>2.7103448275862072</v>
      </c>
      <c r="G1139" s="7">
        <f t="shared" si="233"/>
        <v>2.4800000000000004</v>
      </c>
      <c r="H1139" s="15">
        <f t="shared" si="234"/>
        <v>5.38</v>
      </c>
      <c r="I1139" s="11">
        <f t="shared" si="235"/>
        <v>3.8841822641642178E-3</v>
      </c>
      <c r="J1139" s="32">
        <f t="shared" si="236"/>
        <v>1.4330952374142787E-3</v>
      </c>
      <c r="K1139" s="32">
        <f t="shared" si="237"/>
        <v>697.79033095127113</v>
      </c>
      <c r="L1139" s="8">
        <v>1</v>
      </c>
      <c r="M1139" s="9">
        <v>0</v>
      </c>
      <c r="N1139" s="8">
        <v>0</v>
      </c>
      <c r="O1139" s="9">
        <v>0</v>
      </c>
      <c r="P1139" s="9">
        <v>0</v>
      </c>
      <c r="Q1139" s="9">
        <v>1</v>
      </c>
      <c r="R1139" s="9">
        <v>0</v>
      </c>
      <c r="S1139" s="8">
        <v>486926</v>
      </c>
      <c r="T1139" s="9">
        <v>21</v>
      </c>
      <c r="U1139" s="9">
        <f t="shared" si="238"/>
        <v>486904</v>
      </c>
      <c r="V1139" s="9">
        <f t="shared" si="239"/>
        <v>28</v>
      </c>
      <c r="W1139" s="7">
        <v>13.56</v>
      </c>
      <c r="X1139" s="7">
        <f>BM1139-W1139-6</f>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45"/>
        <v>6.9999999999999979E-2</v>
      </c>
      <c r="AL1139" s="32">
        <f t="shared" si="245"/>
        <v>6.9999999999999979E-2</v>
      </c>
      <c r="AM1139" s="32">
        <f t="shared" si="246"/>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47"/>
        <v>173.66666666666669</v>
      </c>
      <c r="G1140" s="7">
        <f t="shared" si="233"/>
        <v>5.18</v>
      </c>
      <c r="H1140" s="15">
        <f t="shared" si="234"/>
        <v>5.24</v>
      </c>
      <c r="I1140" s="11">
        <f t="shared" si="235"/>
        <v>0.2415155572221751</v>
      </c>
      <c r="J1140" s="32">
        <f t="shared" si="236"/>
        <v>1.3906845905307585E-3</v>
      </c>
      <c r="K1140" s="32">
        <f t="shared" si="237"/>
        <v>719.07031026952507</v>
      </c>
      <c r="L1140" s="8">
        <v>1</v>
      </c>
      <c r="M1140" s="9">
        <v>0</v>
      </c>
      <c r="N1140" s="8">
        <v>0</v>
      </c>
      <c r="O1140" s="9">
        <v>0</v>
      </c>
      <c r="P1140" s="9">
        <v>0</v>
      </c>
      <c r="Q1140" s="9">
        <v>1</v>
      </c>
      <c r="R1140" s="9">
        <v>0</v>
      </c>
      <c r="S1140" s="8">
        <v>486926</v>
      </c>
      <c r="T1140" s="9">
        <v>23</v>
      </c>
      <c r="U1140" s="9">
        <f t="shared" si="238"/>
        <v>486902</v>
      </c>
      <c r="V1140" s="9">
        <f t="shared" si="239"/>
        <v>28</v>
      </c>
      <c r="W1140" s="7">
        <v>13.56</v>
      </c>
      <c r="X1140" s="7">
        <f>BM1140-W1140-6</f>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45"/>
        <v>6.9999999999999979E-2</v>
      </c>
      <c r="AL1140" s="32">
        <f t="shared" si="245"/>
        <v>6.9999999999999979E-2</v>
      </c>
      <c r="AM1140" s="32">
        <f t="shared" si="246"/>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47"/>
        <v>3.2594142259414225</v>
      </c>
      <c r="G1141" s="7">
        <f t="shared" si="233"/>
        <v>5.4</v>
      </c>
      <c r="H1141" s="15">
        <f t="shared" si="234"/>
        <v>10.18</v>
      </c>
      <c r="I1141" s="11">
        <f t="shared" si="235"/>
        <v>4.6710448747988055E-3</v>
      </c>
      <c r="J1141" s="32">
        <f t="shared" si="236"/>
        <v>1.4330933569665142E-3</v>
      </c>
      <c r="K1141" s="32">
        <f t="shared" si="237"/>
        <v>697.79124656382464</v>
      </c>
      <c r="L1141" s="8">
        <v>1</v>
      </c>
      <c r="M1141" s="9">
        <v>0</v>
      </c>
      <c r="N1141" s="8">
        <v>0</v>
      </c>
      <c r="O1141" s="9">
        <v>0</v>
      </c>
      <c r="P1141" s="9">
        <v>0</v>
      </c>
      <c r="Q1141" s="9">
        <v>1</v>
      </c>
      <c r="R1141" s="9">
        <v>0</v>
      </c>
      <c r="S1141" s="8">
        <v>486926</v>
      </c>
      <c r="T1141" s="9">
        <v>23</v>
      </c>
      <c r="U1141" s="9">
        <f t="shared" si="238"/>
        <v>486902</v>
      </c>
      <c r="V1141" s="9">
        <f t="shared" si="239"/>
        <v>28</v>
      </c>
      <c r="W1141" s="7">
        <v>13.56</v>
      </c>
      <c r="X1141" s="7">
        <f>BM1141-W1141-6</f>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45"/>
        <v>6.9999999999999979E-2</v>
      </c>
      <c r="AL1141" s="32">
        <f t="shared" si="245"/>
        <v>6.9999999999999979E-2</v>
      </c>
      <c r="AM1141" s="32">
        <f t="shared" si="246"/>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47"/>
        <v>224.33333333333334</v>
      </c>
      <c r="G1142" s="7">
        <f t="shared" si="233"/>
        <v>6.7</v>
      </c>
      <c r="H1142" s="15">
        <f t="shared" si="234"/>
        <v>6.7600000000000007</v>
      </c>
      <c r="I1142" s="11">
        <f t="shared" si="235"/>
        <v>0.36400129234675915</v>
      </c>
      <c r="J1142" s="32">
        <f t="shared" si="236"/>
        <v>1.6225911991683173E-3</v>
      </c>
      <c r="K1142" s="32">
        <f t="shared" si="237"/>
        <v>616.29817819335176</v>
      </c>
      <c r="L1142" s="8">
        <v>1</v>
      </c>
      <c r="M1142" s="9">
        <v>0</v>
      </c>
      <c r="N1142" s="8">
        <v>0</v>
      </c>
      <c r="O1142" s="9">
        <v>0</v>
      </c>
      <c r="P1142" s="9">
        <v>0</v>
      </c>
      <c r="Q1142" s="9">
        <v>1</v>
      </c>
      <c r="R1142" s="9">
        <v>0</v>
      </c>
      <c r="S1142" s="8">
        <v>329509</v>
      </c>
      <c r="T1142" s="9">
        <v>10</v>
      </c>
      <c r="U1142" s="9">
        <f t="shared" si="238"/>
        <v>329498</v>
      </c>
      <c r="V1142" s="9">
        <f t="shared" si="239"/>
        <v>28</v>
      </c>
      <c r="W1142" s="7">
        <v>12.79</v>
      </c>
      <c r="X1142" s="7">
        <f>BM1142-W1142-6</f>
        <v>35.71</v>
      </c>
      <c r="Y1142" s="9">
        <v>1</v>
      </c>
      <c r="Z1142" s="9">
        <v>0</v>
      </c>
      <c r="AA1142" s="9">
        <v>0</v>
      </c>
      <c r="AB1142" s="9">
        <v>0</v>
      </c>
      <c r="AC1142" s="9">
        <v>1</v>
      </c>
      <c r="AD1142" s="29">
        <v>0</v>
      </c>
      <c r="AE1142" s="9">
        <v>0</v>
      </c>
      <c r="AF1142" s="9">
        <v>1</v>
      </c>
      <c r="AG1142" s="29">
        <v>0</v>
      </c>
      <c r="AH1142" s="9">
        <v>1</v>
      </c>
      <c r="AI1142" s="29">
        <v>0</v>
      </c>
      <c r="AJ1142" s="20">
        <v>1980</v>
      </c>
      <c r="AK1142" s="32">
        <f t="shared" si="245"/>
        <v>0.11499999999999999</v>
      </c>
      <c r="AL1142" s="32">
        <f t="shared" si="245"/>
        <v>0.11499999999999999</v>
      </c>
      <c r="AM1142" s="32">
        <f t="shared" ref="AM1142:AM1157" si="248">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47"/>
        <v>9.9784946236559122</v>
      </c>
      <c r="G1143" s="7">
        <f t="shared" si="233"/>
        <v>8.35</v>
      </c>
      <c r="H1143" s="15">
        <f t="shared" si="234"/>
        <v>10.209999999999999</v>
      </c>
      <c r="I1143" s="11">
        <f t="shared" si="235"/>
        <v>1.7380930654928722E-2</v>
      </c>
      <c r="J1143" s="32">
        <f t="shared" si="236"/>
        <v>1.7418389557202277E-3</v>
      </c>
      <c r="K1143" s="32">
        <f t="shared" si="237"/>
        <v>574.10588775499798</v>
      </c>
      <c r="L1143" s="8">
        <v>1</v>
      </c>
      <c r="M1143" s="9">
        <v>0</v>
      </c>
      <c r="N1143" s="8">
        <v>0</v>
      </c>
      <c r="O1143" s="9">
        <v>0</v>
      </c>
      <c r="P1143" s="9">
        <v>0</v>
      </c>
      <c r="Q1143" s="9">
        <v>1</v>
      </c>
      <c r="R1143" s="9">
        <v>0</v>
      </c>
      <c r="S1143" s="8">
        <v>329509</v>
      </c>
      <c r="T1143" s="9">
        <v>10</v>
      </c>
      <c r="U1143" s="9">
        <f t="shared" si="238"/>
        <v>329498</v>
      </c>
      <c r="V1143" s="9">
        <f t="shared" si="239"/>
        <v>28</v>
      </c>
      <c r="W1143" s="7">
        <v>12.79</v>
      </c>
      <c r="X1143" s="7">
        <f>BM1143-W1143-6</f>
        <v>35.71</v>
      </c>
      <c r="Y1143" s="9">
        <v>1</v>
      </c>
      <c r="Z1143" s="9">
        <v>0</v>
      </c>
      <c r="AA1143" s="9">
        <v>0</v>
      </c>
      <c r="AB1143" s="9">
        <v>0</v>
      </c>
      <c r="AC1143" s="9">
        <v>1</v>
      </c>
      <c r="AD1143" s="29">
        <v>0</v>
      </c>
      <c r="AE1143" s="9">
        <v>0</v>
      </c>
      <c r="AF1143" s="9">
        <v>1</v>
      </c>
      <c r="AG1143" s="29">
        <v>0</v>
      </c>
      <c r="AH1143" s="9">
        <v>1</v>
      </c>
      <c r="AI1143" s="29">
        <v>0</v>
      </c>
      <c r="AJ1143" s="20">
        <v>1980</v>
      </c>
      <c r="AK1143" s="32">
        <f t="shared" si="245"/>
        <v>0.11499999999999999</v>
      </c>
      <c r="AL1143" s="32">
        <f t="shared" si="245"/>
        <v>0.11499999999999999</v>
      </c>
      <c r="AM1143" s="32">
        <f t="shared" si="248"/>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47"/>
        <v>224.33333333333334</v>
      </c>
      <c r="G1144" s="7">
        <f t="shared" si="233"/>
        <v>6.7</v>
      </c>
      <c r="H1144" s="15">
        <f t="shared" si="234"/>
        <v>6.7600000000000007</v>
      </c>
      <c r="I1144" s="11">
        <f t="shared" si="235"/>
        <v>0.36400225069394709</v>
      </c>
      <c r="J1144" s="32">
        <f t="shared" si="236"/>
        <v>1.6225954711468664E-3</v>
      </c>
      <c r="K1144" s="32">
        <f t="shared" si="237"/>
        <v>616.29655560001663</v>
      </c>
      <c r="L1144" s="8">
        <v>1</v>
      </c>
      <c r="M1144" s="9">
        <v>0</v>
      </c>
      <c r="N1144" s="8">
        <v>0</v>
      </c>
      <c r="O1144" s="9">
        <v>0</v>
      </c>
      <c r="P1144" s="9">
        <v>0</v>
      </c>
      <c r="Q1144" s="9">
        <v>1</v>
      </c>
      <c r="R1144" s="9">
        <v>0</v>
      </c>
      <c r="S1144" s="8">
        <v>329509</v>
      </c>
      <c r="T1144" s="9">
        <v>12</v>
      </c>
      <c r="U1144" s="9">
        <f t="shared" si="238"/>
        <v>329496</v>
      </c>
      <c r="V1144" s="9">
        <f t="shared" si="239"/>
        <v>28</v>
      </c>
      <c r="W1144" s="7">
        <v>12.79</v>
      </c>
      <c r="X1144" s="7">
        <f>BM1144-W1144-6</f>
        <v>35.71</v>
      </c>
      <c r="Y1144" s="9">
        <v>1</v>
      </c>
      <c r="Z1144" s="9">
        <v>0</v>
      </c>
      <c r="AA1144" s="9">
        <v>0</v>
      </c>
      <c r="AB1144" s="9">
        <v>0</v>
      </c>
      <c r="AC1144" s="9">
        <v>1</v>
      </c>
      <c r="AD1144" s="29">
        <v>0</v>
      </c>
      <c r="AE1144" s="9">
        <v>0</v>
      </c>
      <c r="AF1144" s="9">
        <v>1</v>
      </c>
      <c r="AG1144" s="29">
        <v>0</v>
      </c>
      <c r="AH1144" s="9">
        <v>1</v>
      </c>
      <c r="AI1144" s="29">
        <v>0</v>
      </c>
      <c r="AJ1144" s="20">
        <v>1980</v>
      </c>
      <c r="AK1144" s="32">
        <f t="shared" si="245"/>
        <v>0.11499999999999999</v>
      </c>
      <c r="AL1144" s="32">
        <f t="shared" si="245"/>
        <v>0.11499999999999999</v>
      </c>
      <c r="AM1144" s="32">
        <f t="shared" si="248"/>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47"/>
        <v>8.4766355140186906</v>
      </c>
      <c r="G1145" s="7">
        <f t="shared" si="233"/>
        <v>8</v>
      </c>
      <c r="H1145" s="15">
        <f t="shared" si="234"/>
        <v>10.14</v>
      </c>
      <c r="I1145" s="11">
        <f t="shared" si="235"/>
        <v>1.476559961093361E-2</v>
      </c>
      <c r="J1145" s="32">
        <f t="shared" si="236"/>
        <v>1.7419174844210544E-3</v>
      </c>
      <c r="K1145" s="32">
        <f t="shared" si="237"/>
        <v>574.08000605284758</v>
      </c>
      <c r="L1145" s="8">
        <v>1</v>
      </c>
      <c r="M1145" s="9">
        <v>0</v>
      </c>
      <c r="N1145" s="8">
        <v>0</v>
      </c>
      <c r="O1145" s="9">
        <v>0</v>
      </c>
      <c r="P1145" s="9">
        <v>0</v>
      </c>
      <c r="Q1145" s="9">
        <v>1</v>
      </c>
      <c r="R1145" s="9">
        <v>0</v>
      </c>
      <c r="S1145" s="8">
        <v>329509</v>
      </c>
      <c r="T1145" s="9">
        <v>12</v>
      </c>
      <c r="U1145" s="9">
        <f t="shared" si="238"/>
        <v>329496</v>
      </c>
      <c r="V1145" s="9">
        <f t="shared" si="239"/>
        <v>28</v>
      </c>
      <c r="W1145" s="7">
        <v>12.79</v>
      </c>
      <c r="X1145" s="7">
        <f>BM1145-W1145-6</f>
        <v>35.71</v>
      </c>
      <c r="Y1145" s="9">
        <v>1</v>
      </c>
      <c r="Z1145" s="9">
        <v>0</v>
      </c>
      <c r="AA1145" s="9">
        <v>0</v>
      </c>
      <c r="AB1145" s="9">
        <v>0</v>
      </c>
      <c r="AC1145" s="9">
        <v>1</v>
      </c>
      <c r="AD1145" s="29">
        <v>0</v>
      </c>
      <c r="AE1145" s="9">
        <v>0</v>
      </c>
      <c r="AF1145" s="9">
        <v>1</v>
      </c>
      <c r="AG1145" s="29">
        <v>0</v>
      </c>
      <c r="AH1145" s="9">
        <v>1</v>
      </c>
      <c r="AI1145" s="29">
        <v>0</v>
      </c>
      <c r="AJ1145" s="20">
        <v>1980</v>
      </c>
      <c r="AK1145" s="32">
        <f t="shared" si="245"/>
        <v>0.11499999999999999</v>
      </c>
      <c r="AL1145" s="32">
        <f t="shared" si="245"/>
        <v>0.11499999999999999</v>
      </c>
      <c r="AM1145" s="32">
        <f t="shared" si="248"/>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47"/>
        <v>209.33333333333334</v>
      </c>
      <c r="G1146" s="7">
        <f t="shared" si="233"/>
        <v>6.25</v>
      </c>
      <c r="H1146" s="15">
        <f t="shared" si="234"/>
        <v>6.3100000000000005</v>
      </c>
      <c r="I1146" s="11">
        <f t="shared" si="235"/>
        <v>0.34261396720002396</v>
      </c>
      <c r="J1146" s="32">
        <f t="shared" si="236"/>
        <v>1.636690926114764E-3</v>
      </c>
      <c r="K1146" s="32">
        <f t="shared" si="237"/>
        <v>610.98890697331365</v>
      </c>
      <c r="L1146" s="8">
        <v>1</v>
      </c>
      <c r="M1146" s="9">
        <v>0</v>
      </c>
      <c r="N1146" s="8">
        <v>0</v>
      </c>
      <c r="O1146" s="9">
        <v>0</v>
      </c>
      <c r="P1146" s="9">
        <v>0</v>
      </c>
      <c r="Q1146" s="9">
        <v>1</v>
      </c>
      <c r="R1146" s="9">
        <v>0</v>
      </c>
      <c r="S1146" s="8">
        <v>329509</v>
      </c>
      <c r="T1146" s="9">
        <v>21</v>
      </c>
      <c r="U1146" s="9">
        <f t="shared" si="238"/>
        <v>329487</v>
      </c>
      <c r="V1146" s="9">
        <f t="shared" si="239"/>
        <v>28</v>
      </c>
      <c r="W1146" s="7">
        <v>12.79</v>
      </c>
      <c r="X1146" s="7">
        <f>BM1146-W1146-6</f>
        <v>35.71</v>
      </c>
      <c r="Y1146" s="9">
        <v>1</v>
      </c>
      <c r="Z1146" s="9">
        <v>0</v>
      </c>
      <c r="AA1146" s="9">
        <v>0</v>
      </c>
      <c r="AB1146" s="9">
        <v>0</v>
      </c>
      <c r="AC1146" s="9">
        <v>1</v>
      </c>
      <c r="AD1146" s="29">
        <v>0</v>
      </c>
      <c r="AE1146" s="9">
        <v>0</v>
      </c>
      <c r="AF1146" s="9">
        <v>1</v>
      </c>
      <c r="AG1146" s="29">
        <v>0</v>
      </c>
      <c r="AH1146" s="9">
        <v>1</v>
      </c>
      <c r="AI1146" s="29">
        <v>0</v>
      </c>
      <c r="AJ1146" s="20">
        <v>1980</v>
      </c>
      <c r="AK1146" s="32">
        <f t="shared" si="245"/>
        <v>0.11499999999999999</v>
      </c>
      <c r="AL1146" s="32">
        <f t="shared" si="245"/>
        <v>0.11499999999999999</v>
      </c>
      <c r="AM1146" s="32">
        <f t="shared" si="248"/>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47"/>
        <v>8.7473684210526326</v>
      </c>
      <c r="G1147" s="7">
        <f t="shared" si="233"/>
        <v>7.36</v>
      </c>
      <c r="H1147" s="15">
        <f t="shared" si="234"/>
        <v>9.26</v>
      </c>
      <c r="I1147" s="11">
        <f t="shared" si="235"/>
        <v>1.5237294251999758E-2</v>
      </c>
      <c r="J1147" s="32">
        <f t="shared" si="236"/>
        <v>1.7419289457761458E-3</v>
      </c>
      <c r="K1147" s="32">
        <f t="shared" si="237"/>
        <v>574.07622878350708</v>
      </c>
      <c r="L1147" s="8">
        <v>1</v>
      </c>
      <c r="M1147" s="9">
        <v>0</v>
      </c>
      <c r="N1147" s="8">
        <v>0</v>
      </c>
      <c r="O1147" s="9">
        <v>0</v>
      </c>
      <c r="P1147" s="9">
        <v>0</v>
      </c>
      <c r="Q1147" s="9">
        <v>1</v>
      </c>
      <c r="R1147" s="9">
        <v>0</v>
      </c>
      <c r="S1147" s="8">
        <v>329509</v>
      </c>
      <c r="T1147" s="9">
        <v>21</v>
      </c>
      <c r="U1147" s="9">
        <f t="shared" si="238"/>
        <v>329487</v>
      </c>
      <c r="V1147" s="9">
        <f t="shared" si="239"/>
        <v>28</v>
      </c>
      <c r="W1147" s="7">
        <v>12.79</v>
      </c>
      <c r="X1147" s="7">
        <f>BM1147-W1147-6</f>
        <v>35.71</v>
      </c>
      <c r="Y1147" s="9">
        <v>1</v>
      </c>
      <c r="Z1147" s="9">
        <v>0</v>
      </c>
      <c r="AA1147" s="9">
        <v>0</v>
      </c>
      <c r="AB1147" s="9">
        <v>0</v>
      </c>
      <c r="AC1147" s="9">
        <v>1</v>
      </c>
      <c r="AD1147" s="29">
        <v>0</v>
      </c>
      <c r="AE1147" s="9">
        <v>0</v>
      </c>
      <c r="AF1147" s="9">
        <v>1</v>
      </c>
      <c r="AG1147" s="29">
        <v>0</v>
      </c>
      <c r="AH1147" s="9">
        <v>1</v>
      </c>
      <c r="AI1147" s="29">
        <v>0</v>
      </c>
      <c r="AJ1147" s="20">
        <v>1980</v>
      </c>
      <c r="AK1147" s="32">
        <f t="shared" si="245"/>
        <v>0.11499999999999999</v>
      </c>
      <c r="AL1147" s="32">
        <f t="shared" si="245"/>
        <v>0.11499999999999999</v>
      </c>
      <c r="AM1147" s="32">
        <f t="shared" si="248"/>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47"/>
        <v>209.33333333333334</v>
      </c>
      <c r="G1148" s="7">
        <f t="shared" si="233"/>
        <v>6.25</v>
      </c>
      <c r="H1148" s="15">
        <f t="shared" si="234"/>
        <v>6.3100000000000005</v>
      </c>
      <c r="I1148" s="11">
        <f t="shared" si="235"/>
        <v>0.34261488498333897</v>
      </c>
      <c r="J1148" s="32">
        <f t="shared" si="236"/>
        <v>1.6366953104299631E-3</v>
      </c>
      <c r="K1148" s="32">
        <f t="shared" si="237"/>
        <v>610.98727028019528</v>
      </c>
      <c r="L1148" s="8">
        <v>1</v>
      </c>
      <c r="M1148" s="9">
        <v>0</v>
      </c>
      <c r="N1148" s="8">
        <v>0</v>
      </c>
      <c r="O1148" s="9">
        <v>0</v>
      </c>
      <c r="P1148" s="9">
        <v>0</v>
      </c>
      <c r="Q1148" s="9">
        <v>1</v>
      </c>
      <c r="R1148" s="9">
        <v>0</v>
      </c>
      <c r="S1148" s="8">
        <v>329509</v>
      </c>
      <c r="T1148" s="9">
        <v>23</v>
      </c>
      <c r="U1148" s="9">
        <f t="shared" si="238"/>
        <v>329485</v>
      </c>
      <c r="V1148" s="9">
        <f t="shared" si="239"/>
        <v>28</v>
      </c>
      <c r="W1148" s="7">
        <v>12.79</v>
      </c>
      <c r="X1148" s="7">
        <f>BM1148-W1148-6</f>
        <v>35.71</v>
      </c>
      <c r="Y1148" s="9">
        <v>1</v>
      </c>
      <c r="Z1148" s="9">
        <v>0</v>
      </c>
      <c r="AA1148" s="9">
        <v>0</v>
      </c>
      <c r="AB1148" s="9">
        <v>0</v>
      </c>
      <c r="AC1148" s="9">
        <v>1</v>
      </c>
      <c r="AD1148" s="29">
        <v>0</v>
      </c>
      <c r="AE1148" s="9">
        <v>0</v>
      </c>
      <c r="AF1148" s="9">
        <v>1</v>
      </c>
      <c r="AG1148" s="29">
        <v>0</v>
      </c>
      <c r="AH1148" s="9">
        <v>1</v>
      </c>
      <c r="AI1148" s="29">
        <v>0</v>
      </c>
      <c r="AJ1148" s="20">
        <v>1980</v>
      </c>
      <c r="AK1148" s="32">
        <f t="shared" si="245"/>
        <v>0.11499999999999999</v>
      </c>
      <c r="AL1148" s="32">
        <f t="shared" si="245"/>
        <v>0.11499999999999999</v>
      </c>
      <c r="AM1148" s="32">
        <f t="shared" si="248"/>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47"/>
        <v>7.4403669724770634</v>
      </c>
      <c r="G1149" s="7">
        <f t="shared" si="233"/>
        <v>7.02</v>
      </c>
      <c r="H1149" s="15">
        <f t="shared" si="234"/>
        <v>9.1999999999999993</v>
      </c>
      <c r="I1149" s="11">
        <f t="shared" si="235"/>
        <v>1.2961045970558211E-2</v>
      </c>
      <c r="J1149" s="32">
        <f t="shared" si="236"/>
        <v>1.741990148940623E-3</v>
      </c>
      <c r="K1149" s="32">
        <f t="shared" si="237"/>
        <v>574.05605916206923</v>
      </c>
      <c r="L1149" s="8">
        <v>1</v>
      </c>
      <c r="M1149" s="9">
        <v>0</v>
      </c>
      <c r="N1149" s="8">
        <v>0</v>
      </c>
      <c r="O1149" s="9">
        <v>0</v>
      </c>
      <c r="P1149" s="9">
        <v>0</v>
      </c>
      <c r="Q1149" s="9">
        <v>1</v>
      </c>
      <c r="R1149" s="9">
        <v>0</v>
      </c>
      <c r="S1149" s="8">
        <v>329509</v>
      </c>
      <c r="T1149" s="9">
        <v>23</v>
      </c>
      <c r="U1149" s="9">
        <f t="shared" si="238"/>
        <v>329485</v>
      </c>
      <c r="V1149" s="9">
        <f t="shared" si="239"/>
        <v>28</v>
      </c>
      <c r="W1149" s="7">
        <v>12.79</v>
      </c>
      <c r="X1149" s="7">
        <f>BM1149-W1149-6</f>
        <v>35.71</v>
      </c>
      <c r="Y1149" s="9">
        <v>1</v>
      </c>
      <c r="Z1149" s="9">
        <v>0</v>
      </c>
      <c r="AA1149" s="9">
        <v>0</v>
      </c>
      <c r="AB1149" s="9">
        <v>0</v>
      </c>
      <c r="AC1149" s="9">
        <v>1</v>
      </c>
      <c r="AD1149" s="29">
        <v>0</v>
      </c>
      <c r="AE1149" s="9">
        <v>0</v>
      </c>
      <c r="AF1149" s="9">
        <v>1</v>
      </c>
      <c r="AG1149" s="29">
        <v>0</v>
      </c>
      <c r="AH1149" s="9">
        <v>1</v>
      </c>
      <c r="AI1149" s="29">
        <v>0</v>
      </c>
      <c r="AJ1149" s="20">
        <v>1980</v>
      </c>
      <c r="AK1149" s="32">
        <f t="shared" si="245"/>
        <v>0.11499999999999999</v>
      </c>
      <c r="AL1149" s="32">
        <f t="shared" si="245"/>
        <v>0.11499999999999999</v>
      </c>
      <c r="AM1149" s="32">
        <f t="shared" si="248"/>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47"/>
        <v>51.692307692307686</v>
      </c>
      <c r="G1150" s="7">
        <f t="shared" si="233"/>
        <v>6.59</v>
      </c>
      <c r="H1150" s="15">
        <f t="shared" si="234"/>
        <v>6.85</v>
      </c>
      <c r="I1150" s="11">
        <f t="shared" si="235"/>
        <v>0.30083122817518793</v>
      </c>
      <c r="J1150" s="32">
        <f t="shared" si="236"/>
        <v>5.81965173553191E-3</v>
      </c>
      <c r="K1150" s="32">
        <f t="shared" si="237"/>
        <v>171.83158811626055</v>
      </c>
      <c r="L1150" s="8">
        <v>1</v>
      </c>
      <c r="M1150" s="9">
        <v>0</v>
      </c>
      <c r="N1150" s="8">
        <v>0</v>
      </c>
      <c r="O1150" s="9">
        <v>0</v>
      </c>
      <c r="P1150" s="9">
        <v>0</v>
      </c>
      <c r="Q1150" s="9">
        <v>1</v>
      </c>
      <c r="R1150" s="9">
        <v>0</v>
      </c>
      <c r="S1150" s="8">
        <v>26913</v>
      </c>
      <c r="T1150" s="9">
        <v>58</v>
      </c>
      <c r="U1150" s="9">
        <f t="shared" si="238"/>
        <v>26854</v>
      </c>
      <c r="V1150" s="9">
        <f t="shared" si="239"/>
        <v>28</v>
      </c>
      <c r="W1150" s="7">
        <v>12.79</v>
      </c>
      <c r="X1150" s="7">
        <f>BM1150-W1150-6</f>
        <v>35.71</v>
      </c>
      <c r="Y1150" s="9">
        <v>1</v>
      </c>
      <c r="Z1150" s="9">
        <v>0</v>
      </c>
      <c r="AA1150" s="9">
        <v>0</v>
      </c>
      <c r="AB1150" s="9">
        <v>0</v>
      </c>
      <c r="AC1150" s="9">
        <v>1</v>
      </c>
      <c r="AD1150" s="29">
        <v>0</v>
      </c>
      <c r="AE1150" s="9">
        <v>0</v>
      </c>
      <c r="AF1150" s="9">
        <v>1</v>
      </c>
      <c r="AG1150" s="29">
        <v>0</v>
      </c>
      <c r="AH1150" s="9">
        <v>1</v>
      </c>
      <c r="AI1150" s="29">
        <v>0</v>
      </c>
      <c r="AJ1150" s="20">
        <v>1980</v>
      </c>
      <c r="AK1150" s="32">
        <f t="shared" si="245"/>
        <v>0.11499999999999999</v>
      </c>
      <c r="AL1150" s="32">
        <f t="shared" si="245"/>
        <v>0.11499999999999999</v>
      </c>
      <c r="AM1150" s="32">
        <f t="shared" si="248"/>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47"/>
        <v>3.432432432432432</v>
      </c>
      <c r="G1151" s="7">
        <f t="shared" si="233"/>
        <v>4.5</v>
      </c>
      <c r="H1151" s="15">
        <f t="shared" si="234"/>
        <v>8.1999999999999993</v>
      </c>
      <c r="I1151" s="11">
        <f t="shared" si="235"/>
        <v>2.0941233388031517E-2</v>
      </c>
      <c r="J1151" s="32">
        <f t="shared" si="236"/>
        <v>6.1009892547808356E-3</v>
      </c>
      <c r="K1151" s="32">
        <f t="shared" si="237"/>
        <v>163.90784481654077</v>
      </c>
      <c r="L1151" s="8">
        <v>1</v>
      </c>
      <c r="M1151" s="9">
        <v>0</v>
      </c>
      <c r="N1151" s="8">
        <v>0</v>
      </c>
      <c r="O1151" s="9">
        <v>0</v>
      </c>
      <c r="P1151" s="9">
        <v>0</v>
      </c>
      <c r="Q1151" s="9">
        <v>1</v>
      </c>
      <c r="R1151" s="9">
        <v>0</v>
      </c>
      <c r="S1151" s="8">
        <v>26913</v>
      </c>
      <c r="T1151" s="9">
        <v>58</v>
      </c>
      <c r="U1151" s="9">
        <f t="shared" si="238"/>
        <v>26854</v>
      </c>
      <c r="V1151" s="9">
        <f t="shared" si="239"/>
        <v>28</v>
      </c>
      <c r="W1151" s="7">
        <v>12.79</v>
      </c>
      <c r="X1151" s="7">
        <f>BM1151-W1151-6</f>
        <v>35.71</v>
      </c>
      <c r="Y1151" s="9">
        <v>1</v>
      </c>
      <c r="Z1151" s="9">
        <v>0</v>
      </c>
      <c r="AA1151" s="9">
        <v>0</v>
      </c>
      <c r="AB1151" s="9">
        <v>0</v>
      </c>
      <c r="AC1151" s="9">
        <v>1</v>
      </c>
      <c r="AD1151" s="29">
        <v>0</v>
      </c>
      <c r="AE1151" s="9">
        <v>0</v>
      </c>
      <c r="AF1151" s="9">
        <v>1</v>
      </c>
      <c r="AG1151" s="29">
        <v>0</v>
      </c>
      <c r="AH1151" s="9">
        <v>1</v>
      </c>
      <c r="AI1151" s="29">
        <v>0</v>
      </c>
      <c r="AJ1151" s="20">
        <v>1980</v>
      </c>
      <c r="AK1151" s="32">
        <f t="shared" si="245"/>
        <v>0.11499999999999999</v>
      </c>
      <c r="AL1151" s="32">
        <f t="shared" si="245"/>
        <v>0.11499999999999999</v>
      </c>
      <c r="AM1151" s="32">
        <f t="shared" si="248"/>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47"/>
        <v>223.66666666666669</v>
      </c>
      <c r="G1152" s="7">
        <f t="shared" si="233"/>
        <v>6.68</v>
      </c>
      <c r="H1152" s="15">
        <f t="shared" si="234"/>
        <v>6.74</v>
      </c>
      <c r="I1152" s="11">
        <f t="shared" si="235"/>
        <v>0.80667394601112008</v>
      </c>
      <c r="J1152" s="32">
        <f t="shared" si="236"/>
        <v>3.6065899225534424E-3</v>
      </c>
      <c r="K1152" s="32">
        <f t="shared" si="237"/>
        <v>277.27022519155889</v>
      </c>
      <c r="L1152" s="8">
        <v>1</v>
      </c>
      <c r="M1152" s="9">
        <v>0</v>
      </c>
      <c r="N1152" s="8">
        <v>0</v>
      </c>
      <c r="O1152" s="9">
        <v>0</v>
      </c>
      <c r="P1152" s="9">
        <v>0</v>
      </c>
      <c r="Q1152" s="9">
        <v>1</v>
      </c>
      <c r="R1152" s="9">
        <v>0</v>
      </c>
      <c r="S1152" s="8">
        <v>26913</v>
      </c>
      <c r="T1152" s="9">
        <v>60</v>
      </c>
      <c r="U1152" s="9">
        <f t="shared" si="238"/>
        <v>26852</v>
      </c>
      <c r="V1152" s="9">
        <f t="shared" si="239"/>
        <v>28</v>
      </c>
      <c r="W1152" s="7">
        <v>12.79</v>
      </c>
      <c r="X1152" s="7">
        <f>BM1152-W1152-6</f>
        <v>35.71</v>
      </c>
      <c r="Y1152" s="9">
        <v>1</v>
      </c>
      <c r="Z1152" s="9">
        <v>0</v>
      </c>
      <c r="AA1152" s="9">
        <v>0</v>
      </c>
      <c r="AB1152" s="9">
        <v>0</v>
      </c>
      <c r="AC1152" s="9">
        <v>1</v>
      </c>
      <c r="AD1152" s="29">
        <v>0</v>
      </c>
      <c r="AE1152" s="9">
        <v>0</v>
      </c>
      <c r="AF1152" s="9">
        <v>1</v>
      </c>
      <c r="AG1152" s="29">
        <v>0</v>
      </c>
      <c r="AH1152" s="9">
        <v>1</v>
      </c>
      <c r="AI1152" s="29">
        <v>0</v>
      </c>
      <c r="AJ1152" s="20">
        <v>1980</v>
      </c>
      <c r="AK1152" s="32">
        <f t="shared" si="245"/>
        <v>0.11499999999999999</v>
      </c>
      <c r="AL1152" s="32">
        <f t="shared" si="245"/>
        <v>0.11499999999999999</v>
      </c>
      <c r="AM1152" s="32">
        <f t="shared" si="248"/>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47"/>
        <v>2.7889447236180902</v>
      </c>
      <c r="G1153" s="7">
        <f t="shared" si="233"/>
        <v>3.5599999999999996</v>
      </c>
      <c r="H1153" s="15">
        <f t="shared" si="234"/>
        <v>7.54</v>
      </c>
      <c r="I1153" s="11">
        <f t="shared" si="235"/>
        <v>1.701722321640399E-2</v>
      </c>
      <c r="J1153" s="32">
        <f t="shared" si="236"/>
        <v>6.101671027143052E-3</v>
      </c>
      <c r="K1153" s="32">
        <f t="shared" si="237"/>
        <v>163.88953051574526</v>
      </c>
      <c r="L1153" s="8">
        <v>1</v>
      </c>
      <c r="M1153" s="9">
        <v>0</v>
      </c>
      <c r="N1153" s="8">
        <v>0</v>
      </c>
      <c r="O1153" s="9">
        <v>0</v>
      </c>
      <c r="P1153" s="9">
        <v>0</v>
      </c>
      <c r="Q1153" s="9">
        <v>1</v>
      </c>
      <c r="R1153" s="9">
        <v>0</v>
      </c>
      <c r="S1153" s="8">
        <v>26913</v>
      </c>
      <c r="T1153" s="9">
        <v>60</v>
      </c>
      <c r="U1153" s="9">
        <f t="shared" si="238"/>
        <v>26852</v>
      </c>
      <c r="V1153" s="9">
        <f t="shared" si="239"/>
        <v>28</v>
      </c>
      <c r="W1153" s="7">
        <v>12.79</v>
      </c>
      <c r="X1153" s="7">
        <f>BM1153-W1153-6</f>
        <v>35.71</v>
      </c>
      <c r="Y1153" s="9">
        <v>1</v>
      </c>
      <c r="Z1153" s="9">
        <v>0</v>
      </c>
      <c r="AA1153" s="9">
        <v>0</v>
      </c>
      <c r="AB1153" s="9">
        <v>0</v>
      </c>
      <c r="AC1153" s="9">
        <v>1</v>
      </c>
      <c r="AD1153" s="29">
        <v>0</v>
      </c>
      <c r="AE1153" s="9">
        <v>0</v>
      </c>
      <c r="AF1153" s="9">
        <v>1</v>
      </c>
      <c r="AG1153" s="29">
        <v>0</v>
      </c>
      <c r="AH1153" s="9">
        <v>1</v>
      </c>
      <c r="AI1153" s="29">
        <v>0</v>
      </c>
      <c r="AJ1153" s="20">
        <v>1980</v>
      </c>
      <c r="AK1153" s="32">
        <f t="shared" si="245"/>
        <v>0.11499999999999999</v>
      </c>
      <c r="AL1153" s="32">
        <f t="shared" si="245"/>
        <v>0.11499999999999999</v>
      </c>
      <c r="AM1153" s="32">
        <f t="shared" si="248"/>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47"/>
        <v>44.307692307692307</v>
      </c>
      <c r="G1154" s="7">
        <f t="shared" ref="G1154:G1217" si="249">D1154-E1154</f>
        <v>5.63</v>
      </c>
      <c r="H1154" s="15">
        <f t="shared" ref="H1154:H1217" si="250">D1154+E1154</f>
        <v>5.89</v>
      </c>
      <c r="I1154" s="11">
        <f t="shared" ref="I1154:I1217" si="251">IFERROR(F1154/SQRT(F1154^2+U1154), "X")</f>
        <v>0.26105761101958763</v>
      </c>
      <c r="J1154" s="32">
        <f t="shared" ref="J1154:J1217" si="252">IFERROR(SQRT((1-I1154^2)/U1154), "X")</f>
        <v>5.8919252487059717E-3</v>
      </c>
      <c r="K1154" s="32">
        <f t="shared" ref="K1154:K1217" si="253">IFERROR(1/J1154, "X")</f>
        <v>169.72380975465148</v>
      </c>
      <c r="L1154" s="8">
        <v>1</v>
      </c>
      <c r="M1154" s="9">
        <v>0</v>
      </c>
      <c r="N1154" s="8">
        <v>0</v>
      </c>
      <c r="O1154" s="9">
        <v>0</v>
      </c>
      <c r="P1154" s="9">
        <v>0</v>
      </c>
      <c r="Q1154" s="9">
        <v>1</v>
      </c>
      <c r="R1154" s="9">
        <v>0</v>
      </c>
      <c r="S1154" s="8">
        <v>26913</v>
      </c>
      <c r="T1154" s="9">
        <v>69</v>
      </c>
      <c r="U1154" s="9">
        <f t="shared" ref="U1154:U1217" si="254">S1154-T1154-1</f>
        <v>26843</v>
      </c>
      <c r="V1154" s="9">
        <f t="shared" ref="V1154:V1217" si="255">COUNTIF(B:B,B1154)</f>
        <v>28</v>
      </c>
      <c r="W1154" s="7">
        <v>12.79</v>
      </c>
      <c r="X1154" s="7">
        <f>BM1154-W1154-6</f>
        <v>35.71</v>
      </c>
      <c r="Y1154" s="9">
        <v>1</v>
      </c>
      <c r="Z1154" s="9">
        <v>0</v>
      </c>
      <c r="AA1154" s="9">
        <v>0</v>
      </c>
      <c r="AB1154" s="9">
        <v>0</v>
      </c>
      <c r="AC1154" s="9">
        <v>1</v>
      </c>
      <c r="AD1154" s="29">
        <v>0</v>
      </c>
      <c r="AE1154" s="9">
        <v>0</v>
      </c>
      <c r="AF1154" s="9">
        <v>1</v>
      </c>
      <c r="AG1154" s="29">
        <v>0</v>
      </c>
      <c r="AH1154" s="9">
        <v>1</v>
      </c>
      <c r="AI1154" s="29">
        <v>0</v>
      </c>
      <c r="AJ1154" s="20">
        <v>1980</v>
      </c>
      <c r="AK1154" s="32">
        <f t="shared" si="245"/>
        <v>0.11499999999999999</v>
      </c>
      <c r="AL1154" s="32">
        <f t="shared" si="245"/>
        <v>0.11499999999999999</v>
      </c>
      <c r="AM1154" s="32">
        <f t="shared" si="248"/>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47"/>
        <v>2.46524064171123</v>
      </c>
      <c r="G1155" s="7">
        <f t="shared" si="249"/>
        <v>2.74</v>
      </c>
      <c r="H1155" s="15">
        <f t="shared" si="250"/>
        <v>6.48</v>
      </c>
      <c r="I1155" s="11">
        <f t="shared" si="251"/>
        <v>1.5045084640238314E-2</v>
      </c>
      <c r="J1155" s="32">
        <f t="shared" si="252"/>
        <v>6.1028868280359324E-3</v>
      </c>
      <c r="K1155" s="32">
        <f t="shared" si="253"/>
        <v>163.85688087908161</v>
      </c>
      <c r="L1155" s="8">
        <v>1</v>
      </c>
      <c r="M1155" s="9">
        <v>0</v>
      </c>
      <c r="N1155" s="8">
        <v>0</v>
      </c>
      <c r="O1155" s="9">
        <v>0</v>
      </c>
      <c r="P1155" s="9">
        <v>0</v>
      </c>
      <c r="Q1155" s="9">
        <v>1</v>
      </c>
      <c r="R1155" s="9">
        <v>0</v>
      </c>
      <c r="S1155" s="8">
        <v>26913</v>
      </c>
      <c r="T1155" s="9">
        <v>69</v>
      </c>
      <c r="U1155" s="9">
        <f t="shared" si="254"/>
        <v>26843</v>
      </c>
      <c r="V1155" s="9">
        <f t="shared" si="255"/>
        <v>28</v>
      </c>
      <c r="W1155" s="7">
        <v>12.79</v>
      </c>
      <c r="X1155" s="7">
        <f>BM1155-W1155-6</f>
        <v>35.71</v>
      </c>
      <c r="Y1155" s="9">
        <v>1</v>
      </c>
      <c r="Z1155" s="9">
        <v>0</v>
      </c>
      <c r="AA1155" s="9">
        <v>0</v>
      </c>
      <c r="AB1155" s="9">
        <v>0</v>
      </c>
      <c r="AC1155" s="9">
        <v>1</v>
      </c>
      <c r="AD1155" s="29">
        <v>0</v>
      </c>
      <c r="AE1155" s="9">
        <v>0</v>
      </c>
      <c r="AF1155" s="9">
        <v>1</v>
      </c>
      <c r="AG1155" s="29">
        <v>0</v>
      </c>
      <c r="AH1155" s="9">
        <v>1</v>
      </c>
      <c r="AI1155" s="29">
        <v>0</v>
      </c>
      <c r="AJ1155" s="20">
        <v>1980</v>
      </c>
      <c r="AK1155" s="32">
        <f t="shared" si="245"/>
        <v>0.11499999999999999</v>
      </c>
      <c r="AL1155" s="32">
        <f t="shared" si="245"/>
        <v>0.11499999999999999</v>
      </c>
      <c r="AM1155" s="32">
        <f t="shared" si="248"/>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47"/>
        <v>44.307692307692307</v>
      </c>
      <c r="G1156" s="7">
        <f t="shared" si="249"/>
        <v>5.63</v>
      </c>
      <c r="H1156" s="15">
        <f t="shared" si="250"/>
        <v>5.89</v>
      </c>
      <c r="I1156" s="11">
        <f t="shared" si="251"/>
        <v>0.26106667404987471</v>
      </c>
      <c r="J1156" s="32">
        <f t="shared" si="252"/>
        <v>5.8921297962645329E-3</v>
      </c>
      <c r="K1156" s="32">
        <f t="shared" si="253"/>
        <v>169.71791772713081</v>
      </c>
      <c r="L1156" s="8">
        <v>1</v>
      </c>
      <c r="M1156" s="9">
        <v>0</v>
      </c>
      <c r="N1156" s="8">
        <v>0</v>
      </c>
      <c r="O1156" s="9">
        <v>0</v>
      </c>
      <c r="P1156" s="9">
        <v>0</v>
      </c>
      <c r="Q1156" s="9">
        <v>1</v>
      </c>
      <c r="R1156" s="9">
        <v>0</v>
      </c>
      <c r="S1156" s="8">
        <v>26913</v>
      </c>
      <c r="T1156" s="9">
        <v>71</v>
      </c>
      <c r="U1156" s="9">
        <f t="shared" si="254"/>
        <v>26841</v>
      </c>
      <c r="V1156" s="9">
        <f t="shared" si="255"/>
        <v>28</v>
      </c>
      <c r="W1156" s="7">
        <v>12.79</v>
      </c>
      <c r="X1156" s="7">
        <f>BM1156-W1156-6</f>
        <v>35.71</v>
      </c>
      <c r="Y1156" s="9">
        <v>1</v>
      </c>
      <c r="Z1156" s="9">
        <v>0</v>
      </c>
      <c r="AA1156" s="9">
        <v>0</v>
      </c>
      <c r="AB1156" s="9">
        <v>0</v>
      </c>
      <c r="AC1156" s="9">
        <v>1</v>
      </c>
      <c r="AD1156" s="29">
        <v>0</v>
      </c>
      <c r="AE1156" s="9">
        <v>0</v>
      </c>
      <c r="AF1156" s="9">
        <v>1</v>
      </c>
      <c r="AG1156" s="29">
        <v>0</v>
      </c>
      <c r="AH1156" s="9">
        <v>1</v>
      </c>
      <c r="AI1156" s="29">
        <v>0</v>
      </c>
      <c r="AJ1156" s="20">
        <v>1980</v>
      </c>
      <c r="AK1156" s="32">
        <f t="shared" si="245"/>
        <v>0.11499999999999999</v>
      </c>
      <c r="AL1156" s="32">
        <f t="shared" si="245"/>
        <v>0.11499999999999999</v>
      </c>
      <c r="AM1156" s="32">
        <f t="shared" si="248"/>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47"/>
        <v>1.9648241206030153</v>
      </c>
      <c r="G1157" s="7">
        <f t="shared" si="249"/>
        <v>1.9200000000000002</v>
      </c>
      <c r="H1157" s="15">
        <f t="shared" si="250"/>
        <v>5.9</v>
      </c>
      <c r="I1157" s="11">
        <f t="shared" si="251"/>
        <v>1.1992041008396971E-2</v>
      </c>
      <c r="J1157" s="32">
        <f t="shared" si="252"/>
        <v>6.1033661398235215E-3</v>
      </c>
      <c r="K1157" s="32">
        <f t="shared" si="253"/>
        <v>163.84401281043168</v>
      </c>
      <c r="L1157" s="8">
        <v>1</v>
      </c>
      <c r="M1157" s="9">
        <v>0</v>
      </c>
      <c r="N1157" s="8">
        <v>0</v>
      </c>
      <c r="O1157" s="9">
        <v>0</v>
      </c>
      <c r="P1157" s="9">
        <v>0</v>
      </c>
      <c r="Q1157" s="9">
        <v>1</v>
      </c>
      <c r="R1157" s="9">
        <v>0</v>
      </c>
      <c r="S1157" s="8">
        <v>26913</v>
      </c>
      <c r="T1157" s="9">
        <v>71</v>
      </c>
      <c r="U1157" s="9">
        <f t="shared" si="254"/>
        <v>26841</v>
      </c>
      <c r="V1157" s="9">
        <f t="shared" si="255"/>
        <v>28</v>
      </c>
      <c r="W1157" s="7">
        <v>12.79</v>
      </c>
      <c r="X1157" s="7">
        <f>BM1157-W1157-6</f>
        <v>35.71</v>
      </c>
      <c r="Y1157" s="9">
        <v>1</v>
      </c>
      <c r="Z1157" s="9">
        <v>0</v>
      </c>
      <c r="AA1157" s="9">
        <v>0</v>
      </c>
      <c r="AB1157" s="9">
        <v>0</v>
      </c>
      <c r="AC1157" s="9">
        <v>1</v>
      </c>
      <c r="AD1157" s="29">
        <v>0</v>
      </c>
      <c r="AE1157" s="9">
        <v>0</v>
      </c>
      <c r="AF1157" s="9">
        <v>1</v>
      </c>
      <c r="AG1157" s="29">
        <v>0</v>
      </c>
      <c r="AH1157" s="9">
        <v>1</v>
      </c>
      <c r="AI1157" s="29">
        <v>0</v>
      </c>
      <c r="AJ1157" s="20">
        <v>1980</v>
      </c>
      <c r="AK1157" s="32">
        <f t="shared" si="245"/>
        <v>0.11499999999999999</v>
      </c>
      <c r="AL1157" s="32">
        <f t="shared" si="245"/>
        <v>0.11499999999999999</v>
      </c>
      <c r="AM1157" s="32">
        <f t="shared" si="248"/>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49"/>
        <v>0.28000000000000003</v>
      </c>
      <c r="H1158" s="15">
        <f t="shared" si="250"/>
        <v>0.52</v>
      </c>
      <c r="I1158" s="11">
        <f t="shared" si="251"/>
        <v>8.0441386220384534E-2</v>
      </c>
      <c r="J1158" s="32">
        <f t="shared" si="252"/>
        <v>2.4132415866115364E-2</v>
      </c>
      <c r="K1158" s="32">
        <f t="shared" si="253"/>
        <v>41.438039421660754</v>
      </c>
      <c r="L1158" s="8">
        <v>1</v>
      </c>
      <c r="M1158" s="9">
        <v>0</v>
      </c>
      <c r="N1158" s="8">
        <v>0</v>
      </c>
      <c r="O1158" s="9">
        <v>0</v>
      </c>
      <c r="P1158" s="9">
        <v>0</v>
      </c>
      <c r="Q1158" s="9">
        <v>1</v>
      </c>
      <c r="R1158" s="9">
        <v>0</v>
      </c>
      <c r="S1158" s="8">
        <v>1710</v>
      </c>
      <c r="T1158" s="9">
        <v>3</v>
      </c>
      <c r="U1158" s="9">
        <f t="shared" si="254"/>
        <v>1706</v>
      </c>
      <c r="V1158" s="9">
        <f t="shared" si="255"/>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49"/>
        <v>0.42700000000000005</v>
      </c>
      <c r="H1159" s="15">
        <f t="shared" si="250"/>
        <v>0.69300000000000006</v>
      </c>
      <c r="I1159" s="11">
        <f t="shared" si="251"/>
        <v>0.10141494299735571</v>
      </c>
      <c r="J1159" s="32">
        <f t="shared" si="252"/>
        <v>2.4086048961871987E-2</v>
      </c>
      <c r="K1159" s="32">
        <f t="shared" si="253"/>
        <v>41.517809815258268</v>
      </c>
      <c r="L1159" s="8">
        <v>1</v>
      </c>
      <c r="M1159" s="9">
        <v>0</v>
      </c>
      <c r="N1159" s="8">
        <v>0</v>
      </c>
      <c r="O1159" s="9">
        <v>0</v>
      </c>
      <c r="P1159" s="9">
        <v>0</v>
      </c>
      <c r="Q1159" s="9">
        <v>1</v>
      </c>
      <c r="R1159" s="9">
        <v>0</v>
      </c>
      <c r="S1159" s="8">
        <v>1710</v>
      </c>
      <c r="T1159" s="9">
        <v>3</v>
      </c>
      <c r="U1159" s="9">
        <f t="shared" si="254"/>
        <v>1706</v>
      </c>
      <c r="V1159" s="9">
        <f t="shared" si="255"/>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49"/>
        <v>0.63956349206349206</v>
      </c>
      <c r="H1160" s="15">
        <f t="shared" si="250"/>
        <v>0.78043650793650787</v>
      </c>
      <c r="I1160" s="11">
        <f t="shared" si="251"/>
        <v>0.23708746710324063</v>
      </c>
      <c r="J1160" s="32">
        <f t="shared" si="252"/>
        <v>2.352058205389292E-2</v>
      </c>
      <c r="K1160" s="32">
        <f t="shared" si="253"/>
        <v>42.515954652341982</v>
      </c>
      <c r="L1160" s="8">
        <v>1</v>
      </c>
      <c r="M1160" s="9">
        <v>0</v>
      </c>
      <c r="N1160" s="8">
        <v>0</v>
      </c>
      <c r="O1160" s="9">
        <v>0</v>
      </c>
      <c r="P1160" s="9">
        <v>0</v>
      </c>
      <c r="Q1160" s="9">
        <v>1</v>
      </c>
      <c r="R1160" s="9">
        <v>0</v>
      </c>
      <c r="S1160" s="8">
        <v>1710</v>
      </c>
      <c r="T1160" s="9">
        <v>3</v>
      </c>
      <c r="U1160" s="9">
        <f t="shared" si="254"/>
        <v>1706</v>
      </c>
      <c r="V1160" s="9">
        <f t="shared" si="255"/>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49"/>
        <v>1.3469603524229075</v>
      </c>
      <c r="H1161" s="15">
        <f t="shared" si="250"/>
        <v>1.5930396475770925</v>
      </c>
      <c r="I1161" s="11">
        <f t="shared" si="251"/>
        <v>0.2778653432954753</v>
      </c>
      <c r="J1161" s="32">
        <f t="shared" si="252"/>
        <v>2.3257451641471503E-2</v>
      </c>
      <c r="K1161" s="32">
        <f t="shared" si="253"/>
        <v>42.996972128143696</v>
      </c>
      <c r="L1161" s="8">
        <v>1</v>
      </c>
      <c r="M1161" s="9">
        <v>0</v>
      </c>
      <c r="N1161" s="8">
        <v>0</v>
      </c>
      <c r="O1161" s="9">
        <v>0</v>
      </c>
      <c r="P1161" s="9">
        <v>0</v>
      </c>
      <c r="Q1161" s="9">
        <v>1</v>
      </c>
      <c r="R1161" s="9">
        <v>0</v>
      </c>
      <c r="S1161" s="8">
        <v>1710</v>
      </c>
      <c r="T1161" s="9">
        <v>3</v>
      </c>
      <c r="U1161" s="9">
        <f t="shared" si="254"/>
        <v>1706</v>
      </c>
      <c r="V1161" s="9">
        <f t="shared" si="255"/>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49"/>
        <v>2.7714776119402984</v>
      </c>
      <c r="H1162" s="15">
        <f t="shared" si="250"/>
        <v>2.9685223880597018</v>
      </c>
      <c r="I1162" s="11">
        <f t="shared" si="251"/>
        <v>0.57635096309102218</v>
      </c>
      <c r="J1162" s="32">
        <f t="shared" si="252"/>
        <v>1.9785182315064934E-2</v>
      </c>
      <c r="K1162" s="32">
        <f t="shared" si="253"/>
        <v>50.542875171717519</v>
      </c>
      <c r="L1162" s="8">
        <v>1</v>
      </c>
      <c r="M1162" s="9">
        <v>0</v>
      </c>
      <c r="N1162" s="8">
        <v>0</v>
      </c>
      <c r="O1162" s="9">
        <v>0</v>
      </c>
      <c r="P1162" s="9">
        <v>0</v>
      </c>
      <c r="Q1162" s="9">
        <v>1</v>
      </c>
      <c r="R1162" s="9">
        <v>0</v>
      </c>
      <c r="S1162" s="8">
        <v>1710</v>
      </c>
      <c r="T1162" s="9">
        <v>3</v>
      </c>
      <c r="U1162" s="9">
        <f t="shared" si="254"/>
        <v>1706</v>
      </c>
      <c r="V1162" s="9">
        <f t="shared" si="255"/>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49"/>
        <v>3.068717948717949</v>
      </c>
      <c r="H1163" s="15">
        <f t="shared" si="250"/>
        <v>4.4112820512820514</v>
      </c>
      <c r="I1163" s="11">
        <f t="shared" si="251"/>
        <v>0.13367849740518223</v>
      </c>
      <c r="J1163" s="32">
        <f t="shared" si="252"/>
        <v>2.3993576457340401E-2</v>
      </c>
      <c r="K1163" s="32">
        <f t="shared" si="253"/>
        <v>41.677821636051597</v>
      </c>
      <c r="L1163" s="8">
        <v>1</v>
      </c>
      <c r="M1163" s="9">
        <v>0</v>
      </c>
      <c r="N1163" s="8">
        <v>0</v>
      </c>
      <c r="O1163" s="9">
        <v>0</v>
      </c>
      <c r="P1163" s="9">
        <v>0</v>
      </c>
      <c r="Q1163" s="9">
        <v>1</v>
      </c>
      <c r="R1163" s="9">
        <v>0</v>
      </c>
      <c r="S1163" s="8">
        <v>1710</v>
      </c>
      <c r="T1163" s="9">
        <v>3</v>
      </c>
      <c r="U1163" s="9">
        <f t="shared" si="254"/>
        <v>1706</v>
      </c>
      <c r="V1163" s="9">
        <f t="shared" si="255"/>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49"/>
        <v>3.5665540540540537</v>
      </c>
      <c r="H1164" s="15">
        <f t="shared" si="250"/>
        <v>5.613445945945946</v>
      </c>
      <c r="I1164" s="11">
        <f t="shared" si="251"/>
        <v>0.1079476158522687</v>
      </c>
      <c r="J1164" s="32">
        <f t="shared" si="252"/>
        <v>2.4069400831924777E-2</v>
      </c>
      <c r="K1164" s="32">
        <f t="shared" si="253"/>
        <v>41.546526520661722</v>
      </c>
      <c r="L1164" s="8">
        <v>1</v>
      </c>
      <c r="M1164" s="9">
        <v>0</v>
      </c>
      <c r="N1164" s="8">
        <v>0</v>
      </c>
      <c r="O1164" s="9">
        <v>0</v>
      </c>
      <c r="P1164" s="9">
        <v>0</v>
      </c>
      <c r="Q1164" s="9">
        <v>1</v>
      </c>
      <c r="R1164" s="9">
        <v>0</v>
      </c>
      <c r="S1164" s="8">
        <v>1710</v>
      </c>
      <c r="T1164" s="9">
        <v>3</v>
      </c>
      <c r="U1164" s="9">
        <f t="shared" si="254"/>
        <v>1706</v>
      </c>
      <c r="V1164" s="9">
        <f t="shared" si="255"/>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49"/>
        <v>4.6639999999999997</v>
      </c>
      <c r="H1165" s="15">
        <f t="shared" si="250"/>
        <v>5.4559999999999995</v>
      </c>
      <c r="I1165" s="11">
        <f t="shared" si="251"/>
        <v>0.29554194453777705</v>
      </c>
      <c r="J1165" s="32">
        <f t="shared" si="252"/>
        <v>2.312936957252168E-2</v>
      </c>
      <c r="K1165" s="32">
        <f t="shared" si="253"/>
        <v>43.235073782038022</v>
      </c>
      <c r="L1165" s="8">
        <v>1</v>
      </c>
      <c r="M1165" s="9">
        <v>0</v>
      </c>
      <c r="N1165" s="8">
        <v>0</v>
      </c>
      <c r="O1165" s="9">
        <v>0</v>
      </c>
      <c r="P1165" s="9">
        <v>0</v>
      </c>
      <c r="Q1165" s="9">
        <v>1</v>
      </c>
      <c r="R1165" s="9">
        <v>0</v>
      </c>
      <c r="S1165" s="8">
        <v>1710</v>
      </c>
      <c r="T1165" s="9">
        <v>3</v>
      </c>
      <c r="U1165" s="9">
        <f t="shared" si="254"/>
        <v>1706</v>
      </c>
      <c r="V1165" s="9">
        <f t="shared" si="255"/>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49"/>
        <v>0.28000000000000003</v>
      </c>
      <c r="H1166" s="15">
        <f t="shared" si="250"/>
        <v>0.52</v>
      </c>
      <c r="I1166" s="11">
        <f t="shared" si="251"/>
        <v>8.0441386220384534E-2</v>
      </c>
      <c r="J1166" s="32">
        <f t="shared" si="252"/>
        <v>2.4132415866115364E-2</v>
      </c>
      <c r="K1166" s="32">
        <f t="shared" si="253"/>
        <v>41.438039421660754</v>
      </c>
      <c r="L1166" s="8">
        <v>1</v>
      </c>
      <c r="M1166" s="9">
        <v>0</v>
      </c>
      <c r="N1166" s="8">
        <v>0</v>
      </c>
      <c r="O1166" s="9">
        <v>0</v>
      </c>
      <c r="P1166" s="9">
        <v>0</v>
      </c>
      <c r="Q1166" s="9">
        <v>1</v>
      </c>
      <c r="R1166" s="9">
        <v>0</v>
      </c>
      <c r="S1166" s="8">
        <v>1710</v>
      </c>
      <c r="T1166" s="9">
        <v>3</v>
      </c>
      <c r="U1166" s="9">
        <f t="shared" si="254"/>
        <v>1706</v>
      </c>
      <c r="V1166" s="9">
        <f t="shared" si="255"/>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49"/>
        <v>0.6100000000000001</v>
      </c>
      <c r="H1167" s="15">
        <f t="shared" si="250"/>
        <v>0.99</v>
      </c>
      <c r="I1167" s="11">
        <f t="shared" si="251"/>
        <v>0.10141494299735571</v>
      </c>
      <c r="J1167" s="32">
        <f t="shared" si="252"/>
        <v>2.4086048961871987E-2</v>
      </c>
      <c r="K1167" s="32">
        <f t="shared" si="253"/>
        <v>41.517809815258268</v>
      </c>
      <c r="L1167" s="8">
        <v>1</v>
      </c>
      <c r="M1167" s="9">
        <v>0</v>
      </c>
      <c r="N1167" s="8">
        <v>0</v>
      </c>
      <c r="O1167" s="9">
        <v>0</v>
      </c>
      <c r="P1167" s="9">
        <v>0</v>
      </c>
      <c r="Q1167" s="9">
        <v>1</v>
      </c>
      <c r="R1167" s="9">
        <v>0</v>
      </c>
      <c r="S1167" s="8">
        <v>1710</v>
      </c>
      <c r="T1167" s="9">
        <v>3</v>
      </c>
      <c r="U1167" s="9">
        <f t="shared" si="254"/>
        <v>1706</v>
      </c>
      <c r="V1167" s="9">
        <f t="shared" si="255"/>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49"/>
        <v>1.5944047619047619</v>
      </c>
      <c r="H1168" s="15">
        <f t="shared" si="250"/>
        <v>1.9455952380952382</v>
      </c>
      <c r="I1168" s="11">
        <f t="shared" si="251"/>
        <v>0.23708746710324063</v>
      </c>
      <c r="J1168" s="32">
        <f t="shared" si="252"/>
        <v>2.352058205389292E-2</v>
      </c>
      <c r="K1168" s="32">
        <f t="shared" si="253"/>
        <v>42.515954652341982</v>
      </c>
      <c r="L1168" s="8">
        <v>1</v>
      </c>
      <c r="M1168" s="9">
        <v>0</v>
      </c>
      <c r="N1168" s="8">
        <v>0</v>
      </c>
      <c r="O1168" s="9">
        <v>0</v>
      </c>
      <c r="P1168" s="9">
        <v>0</v>
      </c>
      <c r="Q1168" s="9">
        <v>1</v>
      </c>
      <c r="R1168" s="9">
        <v>0</v>
      </c>
      <c r="S1168" s="8">
        <v>1710</v>
      </c>
      <c r="T1168" s="9">
        <v>3</v>
      </c>
      <c r="U1168" s="9">
        <f t="shared" si="254"/>
        <v>1706</v>
      </c>
      <c r="V1168" s="9">
        <f t="shared" si="255"/>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49"/>
        <v>2.5656387665198235</v>
      </c>
      <c r="H1169" s="15">
        <f t="shared" si="250"/>
        <v>3.0343612334801762</v>
      </c>
      <c r="I1169" s="11">
        <f t="shared" si="251"/>
        <v>0.2778653432954753</v>
      </c>
      <c r="J1169" s="32">
        <f t="shared" si="252"/>
        <v>2.3257451641471503E-2</v>
      </c>
      <c r="K1169" s="32">
        <f t="shared" si="253"/>
        <v>42.996972128143696</v>
      </c>
      <c r="L1169" s="8">
        <v>1</v>
      </c>
      <c r="M1169" s="9">
        <v>0</v>
      </c>
      <c r="N1169" s="8">
        <v>0</v>
      </c>
      <c r="O1169" s="9">
        <v>0</v>
      </c>
      <c r="P1169" s="9">
        <v>0</v>
      </c>
      <c r="Q1169" s="9">
        <v>1</v>
      </c>
      <c r="R1169" s="9">
        <v>0</v>
      </c>
      <c r="S1169" s="8">
        <v>1710</v>
      </c>
      <c r="T1169" s="9">
        <v>3</v>
      </c>
      <c r="U1169" s="9">
        <f t="shared" si="254"/>
        <v>1706</v>
      </c>
      <c r="V1169" s="9">
        <f t="shared" si="255"/>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49"/>
        <v>4.6159104477611947</v>
      </c>
      <c r="H1170" s="15">
        <f t="shared" si="250"/>
        <v>4.9440895522388058</v>
      </c>
      <c r="I1170" s="11">
        <f t="shared" si="251"/>
        <v>0.57635096309102218</v>
      </c>
      <c r="J1170" s="32">
        <f t="shared" si="252"/>
        <v>1.9785182315064934E-2</v>
      </c>
      <c r="K1170" s="32">
        <f t="shared" si="253"/>
        <v>50.542875171717519</v>
      </c>
      <c r="L1170" s="8">
        <v>1</v>
      </c>
      <c r="M1170" s="9">
        <v>0</v>
      </c>
      <c r="N1170" s="8">
        <v>0</v>
      </c>
      <c r="O1170" s="9">
        <v>0</v>
      </c>
      <c r="P1170" s="9">
        <v>0</v>
      </c>
      <c r="Q1170" s="9">
        <v>1</v>
      </c>
      <c r="R1170" s="9">
        <v>0</v>
      </c>
      <c r="S1170" s="8">
        <v>1710</v>
      </c>
      <c r="T1170" s="9">
        <v>3</v>
      </c>
      <c r="U1170" s="9">
        <f t="shared" si="254"/>
        <v>1706</v>
      </c>
      <c r="V1170" s="9">
        <f t="shared" si="255"/>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49"/>
        <v>4.7343589743589733</v>
      </c>
      <c r="H1171" s="15">
        <f t="shared" si="250"/>
        <v>6.8056410256410258</v>
      </c>
      <c r="I1171" s="11">
        <f t="shared" si="251"/>
        <v>0.13367849740518223</v>
      </c>
      <c r="J1171" s="32">
        <f t="shared" si="252"/>
        <v>2.3993576457340401E-2</v>
      </c>
      <c r="K1171" s="32">
        <f t="shared" si="253"/>
        <v>41.677821636051597</v>
      </c>
      <c r="L1171" s="8">
        <v>1</v>
      </c>
      <c r="M1171" s="9">
        <v>0</v>
      </c>
      <c r="N1171" s="8">
        <v>0</v>
      </c>
      <c r="O1171" s="9">
        <v>0</v>
      </c>
      <c r="P1171" s="9">
        <v>0</v>
      </c>
      <c r="Q1171" s="9">
        <v>1</v>
      </c>
      <c r="R1171" s="9">
        <v>0</v>
      </c>
      <c r="S1171" s="8">
        <v>1710</v>
      </c>
      <c r="T1171" s="9">
        <v>3</v>
      </c>
      <c r="U1171" s="9">
        <f t="shared" si="254"/>
        <v>1706</v>
      </c>
      <c r="V1171" s="9">
        <f t="shared" si="255"/>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49"/>
        <v>5.1983108108108116</v>
      </c>
      <c r="H1172" s="15">
        <f t="shared" si="250"/>
        <v>8.1816891891891892</v>
      </c>
      <c r="I1172" s="11">
        <f t="shared" si="251"/>
        <v>0.1079476158522687</v>
      </c>
      <c r="J1172" s="32">
        <f t="shared" si="252"/>
        <v>2.4069400831924777E-2</v>
      </c>
      <c r="K1172" s="32">
        <f t="shared" si="253"/>
        <v>41.546526520661722</v>
      </c>
      <c r="L1172" s="8">
        <v>1</v>
      </c>
      <c r="M1172" s="9">
        <v>0</v>
      </c>
      <c r="N1172" s="8">
        <v>0</v>
      </c>
      <c r="O1172" s="9">
        <v>0</v>
      </c>
      <c r="P1172" s="9">
        <v>0</v>
      </c>
      <c r="Q1172" s="9">
        <v>1</v>
      </c>
      <c r="R1172" s="9">
        <v>0</v>
      </c>
      <c r="S1172" s="8">
        <v>1710</v>
      </c>
      <c r="T1172" s="9">
        <v>3</v>
      </c>
      <c r="U1172" s="9">
        <f t="shared" si="254"/>
        <v>1706</v>
      </c>
      <c r="V1172" s="9">
        <f t="shared" si="255"/>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49"/>
        <v>6.4153043478260869</v>
      </c>
      <c r="H1173" s="15">
        <f t="shared" si="250"/>
        <v>7.504695652173913</v>
      </c>
      <c r="I1173" s="11">
        <f t="shared" si="251"/>
        <v>0.29554194453777705</v>
      </c>
      <c r="J1173" s="32">
        <f t="shared" si="252"/>
        <v>2.312936957252168E-2</v>
      </c>
      <c r="K1173" s="32">
        <f t="shared" si="253"/>
        <v>43.235073782038022</v>
      </c>
      <c r="L1173" s="8">
        <v>1</v>
      </c>
      <c r="M1173" s="9">
        <v>0</v>
      </c>
      <c r="N1173" s="8">
        <v>0</v>
      </c>
      <c r="O1173" s="9">
        <v>0</v>
      </c>
      <c r="P1173" s="9">
        <v>0</v>
      </c>
      <c r="Q1173" s="9">
        <v>1</v>
      </c>
      <c r="R1173" s="9">
        <v>0</v>
      </c>
      <c r="S1173" s="8">
        <v>1710</v>
      </c>
      <c r="T1173" s="9">
        <v>3</v>
      </c>
      <c r="U1173" s="9">
        <f t="shared" si="254"/>
        <v>1706</v>
      </c>
      <c r="V1173" s="9">
        <f t="shared" si="255"/>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56">D1174/F1174</f>
        <v>0.60665362035225046</v>
      </c>
      <c r="F1174" s="7">
        <v>5.1100000000000003</v>
      </c>
      <c r="G1174" s="7">
        <f t="shared" si="249"/>
        <v>2.4933463796477495</v>
      </c>
      <c r="H1174" s="15">
        <f t="shared" si="250"/>
        <v>3.7066536203522507</v>
      </c>
      <c r="I1174" s="11">
        <f t="shared" si="251"/>
        <v>0.16864483491355817</v>
      </c>
      <c r="J1174" s="32">
        <f t="shared" si="252"/>
        <v>3.3002903114199254E-2</v>
      </c>
      <c r="K1174" s="32">
        <f t="shared" si="253"/>
        <v>30.300364684274015</v>
      </c>
      <c r="L1174" s="8">
        <v>0</v>
      </c>
      <c r="M1174" s="9">
        <v>1</v>
      </c>
      <c r="N1174" s="8">
        <v>0</v>
      </c>
      <c r="O1174" s="9">
        <v>0</v>
      </c>
      <c r="P1174" s="9">
        <v>1</v>
      </c>
      <c r="Q1174" s="9">
        <v>0</v>
      </c>
      <c r="R1174" s="9">
        <v>0</v>
      </c>
      <c r="S1174" s="8">
        <v>900</v>
      </c>
      <c r="T1174" s="9">
        <v>7</v>
      </c>
      <c r="U1174" s="9">
        <f t="shared" si="254"/>
        <v>892</v>
      </c>
      <c r="V1174" s="9">
        <f t="shared" si="255"/>
        <v>6</v>
      </c>
      <c r="W1174" s="7">
        <v>10.900499999999999</v>
      </c>
      <c r="X1174" s="7">
        <f>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57">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56"/>
        <v>0.63461538461538458</v>
      </c>
      <c r="F1175" s="7">
        <v>10.4</v>
      </c>
      <c r="G1175" s="7">
        <f t="shared" si="249"/>
        <v>5.9653846153846146</v>
      </c>
      <c r="H1175" s="15">
        <f t="shared" si="250"/>
        <v>7.2346153846153847</v>
      </c>
      <c r="I1175" s="11">
        <f t="shared" si="251"/>
        <v>0.18911716850434102</v>
      </c>
      <c r="J1175" s="32">
        <f t="shared" si="252"/>
        <v>1.8184343125417404E-2</v>
      </c>
      <c r="K1175" s="32">
        <f t="shared" si="253"/>
        <v>54.992363106162294</v>
      </c>
      <c r="L1175" s="8">
        <v>0</v>
      </c>
      <c r="M1175" s="9">
        <v>1</v>
      </c>
      <c r="N1175" s="8">
        <v>0</v>
      </c>
      <c r="O1175" s="9">
        <v>0</v>
      </c>
      <c r="P1175" s="9">
        <v>1</v>
      </c>
      <c r="Q1175" s="9">
        <v>0</v>
      </c>
      <c r="R1175" s="9">
        <v>0</v>
      </c>
      <c r="S1175" s="8">
        <v>2984</v>
      </c>
      <c r="T1175" s="9">
        <v>67</v>
      </c>
      <c r="U1175" s="9">
        <f t="shared" si="254"/>
        <v>2916</v>
      </c>
      <c r="V1175" s="9">
        <f t="shared" si="255"/>
        <v>6</v>
      </c>
      <c r="W1175" s="7">
        <v>11.75</v>
      </c>
      <c r="X1175" s="7">
        <f>BM1175-W1175-7</f>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57"/>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56"/>
        <v>0.72198275862068972</v>
      </c>
      <c r="F1176" s="7">
        <v>9.2799999999999994</v>
      </c>
      <c r="G1176" s="7">
        <f t="shared" si="249"/>
        <v>5.9780172413793107</v>
      </c>
      <c r="H1176" s="15">
        <f t="shared" si="250"/>
        <v>7.4219827586206897</v>
      </c>
      <c r="I1176" s="11">
        <f t="shared" si="251"/>
        <v>0.19712944373560221</v>
      </c>
      <c r="J1176" s="32">
        <f t="shared" si="252"/>
        <v>2.1242396954267481E-2</v>
      </c>
      <c r="K1176" s="32">
        <f t="shared" si="253"/>
        <v>47.075666750456122</v>
      </c>
      <c r="L1176" s="8">
        <v>0</v>
      </c>
      <c r="M1176" s="9">
        <v>1</v>
      </c>
      <c r="N1176" s="8">
        <v>0</v>
      </c>
      <c r="O1176" s="9">
        <v>0</v>
      </c>
      <c r="P1176" s="9">
        <v>1</v>
      </c>
      <c r="Q1176" s="9">
        <v>0</v>
      </c>
      <c r="R1176" s="9">
        <v>0</v>
      </c>
      <c r="S1176" s="8">
        <v>2198</v>
      </c>
      <c r="T1176" s="9">
        <v>67</v>
      </c>
      <c r="U1176" s="9">
        <f t="shared" si="254"/>
        <v>2130</v>
      </c>
      <c r="V1176" s="9">
        <f t="shared" si="255"/>
        <v>6</v>
      </c>
      <c r="W1176" s="7">
        <v>11.291</v>
      </c>
      <c r="X1176" s="7">
        <f>BM1176-W1176-7</f>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57"/>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56"/>
        <v>0.61784897025171626</v>
      </c>
      <c r="F1177" s="7">
        <v>8.74</v>
      </c>
      <c r="G1177" s="7">
        <f t="shared" si="249"/>
        <v>4.7821510297482845</v>
      </c>
      <c r="H1177" s="15">
        <f t="shared" si="250"/>
        <v>6.0178489702517162</v>
      </c>
      <c r="I1177" s="11">
        <f t="shared" si="251"/>
        <v>0.29339638246480187</v>
      </c>
      <c r="J1177" s="32">
        <f t="shared" si="252"/>
        <v>3.3569380144714174E-2</v>
      </c>
      <c r="K1177" s="32">
        <f t="shared" si="253"/>
        <v>29.789051680105562</v>
      </c>
      <c r="L1177" s="8">
        <v>0</v>
      </c>
      <c r="M1177" s="9">
        <v>1</v>
      </c>
      <c r="N1177" s="8">
        <v>0</v>
      </c>
      <c r="O1177" s="9">
        <v>0</v>
      </c>
      <c r="P1177" s="9">
        <v>1</v>
      </c>
      <c r="Q1177" s="9">
        <v>0</v>
      </c>
      <c r="R1177" s="9">
        <v>0</v>
      </c>
      <c r="S1177" s="8">
        <v>819</v>
      </c>
      <c r="T1177" s="9">
        <v>7</v>
      </c>
      <c r="U1177" s="9">
        <f t="shared" si="254"/>
        <v>811</v>
      </c>
      <c r="V1177" s="9">
        <f t="shared" si="255"/>
        <v>6</v>
      </c>
      <c r="W1177" s="7">
        <v>10.900499999999999</v>
      </c>
      <c r="X1177" s="7">
        <f>BM1177-W1177-7</f>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57"/>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56"/>
        <v>0.56060606060606066</v>
      </c>
      <c r="F1178" s="7">
        <v>13.2</v>
      </c>
      <c r="G1178" s="7">
        <f t="shared" si="249"/>
        <v>6.8393939393939398</v>
      </c>
      <c r="H1178" s="15">
        <f t="shared" si="250"/>
        <v>7.9606060606060609</v>
      </c>
      <c r="I1178" s="11">
        <f t="shared" si="251"/>
        <v>0.21390048831681061</v>
      </c>
      <c r="J1178" s="32">
        <f t="shared" si="252"/>
        <v>1.6204582448243226E-2</v>
      </c>
      <c r="K1178" s="32">
        <f t="shared" si="253"/>
        <v>61.710939062697797</v>
      </c>
      <c r="L1178" s="8">
        <v>0</v>
      </c>
      <c r="M1178" s="9">
        <v>1</v>
      </c>
      <c r="N1178" s="8">
        <v>0</v>
      </c>
      <c r="O1178" s="9">
        <v>0</v>
      </c>
      <c r="P1178" s="9">
        <v>1</v>
      </c>
      <c r="Q1178" s="9">
        <v>0</v>
      </c>
      <c r="R1178" s="9">
        <v>0</v>
      </c>
      <c r="S1178" s="8">
        <v>3702</v>
      </c>
      <c r="T1178" s="9">
        <v>67</v>
      </c>
      <c r="U1178" s="9">
        <f t="shared" si="254"/>
        <v>3634</v>
      </c>
      <c r="V1178" s="9">
        <f t="shared" si="255"/>
        <v>6</v>
      </c>
      <c r="W1178" s="7">
        <v>11.75</v>
      </c>
      <c r="X1178" s="7">
        <f>BM1178-W1178-7</f>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57"/>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56"/>
        <v>0.62745098039215685</v>
      </c>
      <c r="F1179" s="7">
        <v>15.3</v>
      </c>
      <c r="G1179" s="7">
        <f t="shared" si="249"/>
        <v>8.9725490196078432</v>
      </c>
      <c r="H1179" s="15">
        <f t="shared" si="250"/>
        <v>10.227450980392156</v>
      </c>
      <c r="I1179" s="11">
        <f t="shared" si="251"/>
        <v>0.2848964426437135</v>
      </c>
      <c r="J1179" s="32">
        <f t="shared" si="252"/>
        <v>1.8620682525732908E-2</v>
      </c>
      <c r="K1179" s="32">
        <f t="shared" si="253"/>
        <v>53.703724265641014</v>
      </c>
      <c r="L1179" s="8">
        <v>0</v>
      </c>
      <c r="M1179" s="9">
        <v>1</v>
      </c>
      <c r="N1179" s="8">
        <v>0</v>
      </c>
      <c r="O1179" s="9">
        <v>0</v>
      </c>
      <c r="P1179" s="9">
        <v>1</v>
      </c>
      <c r="Q1179" s="9">
        <v>0</v>
      </c>
      <c r="R1179" s="9">
        <v>0</v>
      </c>
      <c r="S1179" s="8">
        <v>2718</v>
      </c>
      <c r="T1179" s="9">
        <v>67</v>
      </c>
      <c r="U1179" s="9">
        <f t="shared" si="254"/>
        <v>2650</v>
      </c>
      <c r="V1179" s="9">
        <f t="shared" si="255"/>
        <v>6</v>
      </c>
      <c r="W1179" s="7">
        <v>11.291</v>
      </c>
      <c r="X1179" s="7">
        <f>BM1179-W1179-7</f>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57"/>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1.5518657789766801</v>
      </c>
      <c r="E1180" s="13">
        <v>6.1726152309127563E-2</v>
      </c>
      <c r="F1180" s="7">
        <v>25.141139062173529</v>
      </c>
      <c r="G1180" s="7">
        <f t="shared" si="249"/>
        <v>1.4901396266675526</v>
      </c>
      <c r="H1180" s="15">
        <f t="shared" si="250"/>
        <v>1.6135919312858076</v>
      </c>
      <c r="I1180" s="11">
        <f t="shared" si="251"/>
        <v>8.0159620477168986E-2</v>
      </c>
      <c r="J1180" s="32">
        <f t="shared" si="252"/>
        <v>3.1883845946254017E-3</v>
      </c>
      <c r="K1180" s="32">
        <f t="shared" si="253"/>
        <v>313.63844929049043</v>
      </c>
      <c r="L1180" s="8">
        <v>1</v>
      </c>
      <c r="M1180" s="9">
        <v>0</v>
      </c>
      <c r="N1180" s="8">
        <v>0</v>
      </c>
      <c r="O1180" s="9">
        <v>0</v>
      </c>
      <c r="P1180" s="9">
        <v>1</v>
      </c>
      <c r="Q1180" s="9">
        <v>0</v>
      </c>
      <c r="R1180" s="9">
        <v>0</v>
      </c>
      <c r="S1180" s="8">
        <v>97751</v>
      </c>
      <c r="T1180" s="9">
        <v>13</v>
      </c>
      <c r="U1180" s="9">
        <f t="shared" si="254"/>
        <v>97737</v>
      </c>
      <c r="V1180" s="9">
        <f t="shared" si="255"/>
        <v>21</v>
      </c>
      <c r="W1180" s="7">
        <f t="shared" ref="W1180:W1200" si="258">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1.990195607224909</v>
      </c>
      <c r="E1181" s="13">
        <v>0.27732343367972001</v>
      </c>
      <c r="F1181" s="7">
        <v>7.176442253067516</v>
      </c>
      <c r="G1181" s="7">
        <f t="shared" si="249"/>
        <v>1.7128721735451888</v>
      </c>
      <c r="H1181" s="15">
        <f t="shared" si="250"/>
        <v>2.2675190409046291</v>
      </c>
      <c r="I1181" s="11">
        <f t="shared" si="251"/>
        <v>2.2949081030094135E-2</v>
      </c>
      <c r="J1181" s="32">
        <f t="shared" si="252"/>
        <v>3.1978353926396781E-3</v>
      </c>
      <c r="K1181" s="32">
        <f t="shared" si="253"/>
        <v>312.71153052519759</v>
      </c>
      <c r="L1181" s="8">
        <v>1</v>
      </c>
      <c r="M1181" s="9">
        <v>0</v>
      </c>
      <c r="N1181" s="8">
        <v>0</v>
      </c>
      <c r="O1181" s="9">
        <v>0</v>
      </c>
      <c r="P1181" s="9">
        <v>1</v>
      </c>
      <c r="Q1181" s="9">
        <v>0</v>
      </c>
      <c r="R1181" s="9">
        <v>0</v>
      </c>
      <c r="S1181" s="8">
        <v>97751</v>
      </c>
      <c r="T1181" s="9">
        <v>13</v>
      </c>
      <c r="U1181" s="9">
        <f t="shared" si="254"/>
        <v>97737</v>
      </c>
      <c r="V1181" s="9">
        <f t="shared" si="255"/>
        <v>21</v>
      </c>
      <c r="W1181" s="7">
        <f t="shared" si="258"/>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4.0519992789316728</v>
      </c>
      <c r="E1182" s="13">
        <v>0.14209560623960771</v>
      </c>
      <c r="F1182" s="7">
        <v>28.516006836263589</v>
      </c>
      <c r="G1182" s="7">
        <f t="shared" si="249"/>
        <v>3.9099036726920651</v>
      </c>
      <c r="H1182" s="15">
        <f t="shared" si="250"/>
        <v>4.19409488517128</v>
      </c>
      <c r="I1182" s="11">
        <f t="shared" si="251"/>
        <v>9.0836425811541138E-2</v>
      </c>
      <c r="J1182" s="32">
        <f t="shared" si="252"/>
        <v>3.185453921831199E-3</v>
      </c>
      <c r="K1182" s="32">
        <f t="shared" si="253"/>
        <v>313.92700209743958</v>
      </c>
      <c r="L1182" s="8">
        <v>1</v>
      </c>
      <c r="M1182" s="9">
        <v>0</v>
      </c>
      <c r="N1182" s="8">
        <v>0</v>
      </c>
      <c r="O1182" s="9">
        <v>0</v>
      </c>
      <c r="P1182" s="9">
        <v>1</v>
      </c>
      <c r="Q1182" s="9">
        <v>0</v>
      </c>
      <c r="R1182" s="9">
        <v>0</v>
      </c>
      <c r="S1182" s="8">
        <v>97751</v>
      </c>
      <c r="T1182" s="9">
        <v>13</v>
      </c>
      <c r="U1182" s="9">
        <f t="shared" si="254"/>
        <v>97737</v>
      </c>
      <c r="V1182" s="9">
        <f t="shared" si="255"/>
        <v>21</v>
      </c>
      <c r="W1182" s="7">
        <f t="shared" si="258"/>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1.647316742310911</v>
      </c>
      <c r="E1183" s="13">
        <v>6.1436879264013852E-2</v>
      </c>
      <c r="F1183" s="7">
        <v>26.813157862915961</v>
      </c>
      <c r="G1183" s="7">
        <f t="shared" si="249"/>
        <v>1.5858798630468971</v>
      </c>
      <c r="H1183" s="15">
        <f t="shared" si="250"/>
        <v>1.7087536215749248</v>
      </c>
      <c r="I1183" s="11">
        <f t="shared" si="251"/>
        <v>8.5459012716829319E-2</v>
      </c>
      <c r="J1183" s="32">
        <f t="shared" si="252"/>
        <v>3.1872043253444509E-3</v>
      </c>
      <c r="K1183" s="32">
        <f t="shared" si="253"/>
        <v>313.75459428442099</v>
      </c>
      <c r="L1183" s="8">
        <v>1</v>
      </c>
      <c r="M1183" s="9">
        <v>0</v>
      </c>
      <c r="N1183" s="8">
        <v>0</v>
      </c>
      <c r="O1183" s="9">
        <v>0</v>
      </c>
      <c r="P1183" s="9">
        <v>1</v>
      </c>
      <c r="Q1183" s="9">
        <v>0</v>
      </c>
      <c r="R1183" s="9">
        <v>0</v>
      </c>
      <c r="S1183" s="8">
        <v>97751</v>
      </c>
      <c r="T1183" s="9">
        <v>27</v>
      </c>
      <c r="U1183" s="9">
        <f t="shared" si="254"/>
        <v>97723</v>
      </c>
      <c r="V1183" s="9">
        <f t="shared" si="255"/>
        <v>21</v>
      </c>
      <c r="W1183" s="7">
        <f t="shared" si="258"/>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2.0784012413987529</v>
      </c>
      <c r="E1184" s="13">
        <v>0.27708379934922978</v>
      </c>
      <c r="F1184" s="7">
        <v>7.5009843458194601</v>
      </c>
      <c r="G1184" s="7">
        <f t="shared" si="249"/>
        <v>1.8013174420495233</v>
      </c>
      <c r="H1184" s="15">
        <f t="shared" si="250"/>
        <v>2.3554850407479826</v>
      </c>
      <c r="I1184" s="11">
        <f t="shared" si="251"/>
        <v>2.3988046136075355E-2</v>
      </c>
      <c r="J1184" s="32">
        <f t="shared" si="252"/>
        <v>3.1979864282005413E-3</v>
      </c>
      <c r="K1184" s="32">
        <f t="shared" si="253"/>
        <v>312.69676168159504</v>
      </c>
      <c r="L1184" s="8">
        <v>1</v>
      </c>
      <c r="M1184" s="9">
        <v>0</v>
      </c>
      <c r="N1184" s="8">
        <v>0</v>
      </c>
      <c r="O1184" s="9">
        <v>0</v>
      </c>
      <c r="P1184" s="9">
        <v>1</v>
      </c>
      <c r="Q1184" s="9">
        <v>0</v>
      </c>
      <c r="R1184" s="9">
        <v>0</v>
      </c>
      <c r="S1184" s="8">
        <v>97751</v>
      </c>
      <c r="T1184" s="9">
        <v>27</v>
      </c>
      <c r="U1184" s="9">
        <f t="shared" si="254"/>
        <v>97723</v>
      </c>
      <c r="V1184" s="9">
        <f t="shared" si="255"/>
        <v>21</v>
      </c>
      <c r="W1184" s="7">
        <f t="shared" si="258"/>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4.2467380281883349</v>
      </c>
      <c r="E1185" s="13">
        <v>0.14130076522895971</v>
      </c>
      <c r="F1185" s="7">
        <v>30.054600350585819</v>
      </c>
      <c r="G1185" s="7">
        <f t="shared" si="249"/>
        <v>4.1054372629593754</v>
      </c>
      <c r="H1185" s="15">
        <f t="shared" si="250"/>
        <v>4.3880387934172944</v>
      </c>
      <c r="I1185" s="11">
        <f t="shared" si="251"/>
        <v>9.5700593959740177E-2</v>
      </c>
      <c r="J1185" s="32">
        <f t="shared" si="252"/>
        <v>3.1842244729058519E-3</v>
      </c>
      <c r="K1185" s="32">
        <f t="shared" si="253"/>
        <v>314.04821127055231</v>
      </c>
      <c r="L1185" s="8">
        <v>1</v>
      </c>
      <c r="M1185" s="9">
        <v>0</v>
      </c>
      <c r="N1185" s="8">
        <v>0</v>
      </c>
      <c r="O1185" s="9">
        <v>0</v>
      </c>
      <c r="P1185" s="9">
        <v>1</v>
      </c>
      <c r="Q1185" s="9">
        <v>0</v>
      </c>
      <c r="R1185" s="9">
        <v>0</v>
      </c>
      <c r="S1185" s="8">
        <v>97751</v>
      </c>
      <c r="T1185" s="9">
        <v>27</v>
      </c>
      <c r="U1185" s="9">
        <f t="shared" si="254"/>
        <v>97723</v>
      </c>
      <c r="V1185" s="9">
        <f t="shared" si="255"/>
        <v>21</v>
      </c>
      <c r="W1185" s="7">
        <f t="shared" si="258"/>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1.5919482059154391</v>
      </c>
      <c r="E1186" s="13">
        <v>6.160448014426987E-2</v>
      </c>
      <c r="F1186" s="7">
        <v>25.841435593438959</v>
      </c>
      <c r="G1186" s="7">
        <f t="shared" si="249"/>
        <v>1.5303437257711692</v>
      </c>
      <c r="H1186" s="15">
        <f t="shared" si="250"/>
        <v>1.653552686059709</v>
      </c>
      <c r="I1186" s="11">
        <f t="shared" si="251"/>
        <v>8.2383347635712062E-2</v>
      </c>
      <c r="J1186" s="32">
        <f t="shared" si="252"/>
        <v>3.1880329302072089E-3</v>
      </c>
      <c r="K1186" s="32">
        <f t="shared" si="253"/>
        <v>313.67304601053922</v>
      </c>
      <c r="L1186" s="8">
        <v>1</v>
      </c>
      <c r="M1186" s="9">
        <v>0</v>
      </c>
      <c r="N1186" s="8">
        <v>0</v>
      </c>
      <c r="O1186" s="9">
        <v>0</v>
      </c>
      <c r="P1186" s="9">
        <v>1</v>
      </c>
      <c r="Q1186" s="9">
        <v>0</v>
      </c>
      <c r="R1186" s="9">
        <v>0</v>
      </c>
      <c r="S1186" s="8">
        <v>97751</v>
      </c>
      <c r="T1186" s="9">
        <v>27</v>
      </c>
      <c r="U1186" s="9">
        <f t="shared" si="254"/>
        <v>97723</v>
      </c>
      <c r="V1186" s="9">
        <f t="shared" si="255"/>
        <v>21</v>
      </c>
      <c r="W1186" s="7">
        <f t="shared" si="258"/>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1.9607767722470859</v>
      </c>
      <c r="E1187" s="13">
        <v>0.27740345006042222</v>
      </c>
      <c r="F1187" s="7">
        <v>7.0683215072487462</v>
      </c>
      <c r="G1187" s="7">
        <f t="shared" si="249"/>
        <v>1.6833733221866636</v>
      </c>
      <c r="H1187" s="15">
        <f t="shared" si="250"/>
        <v>2.2381802223075082</v>
      </c>
      <c r="I1187" s="11">
        <f t="shared" si="251"/>
        <v>2.260512491147058E-2</v>
      </c>
      <c r="J1187" s="32">
        <f t="shared" si="252"/>
        <v>3.1980895164839974E-3</v>
      </c>
      <c r="K1187" s="32">
        <f t="shared" si="253"/>
        <v>312.68668210995145</v>
      </c>
      <c r="L1187" s="8">
        <v>1</v>
      </c>
      <c r="M1187" s="9">
        <v>0</v>
      </c>
      <c r="N1187" s="8">
        <v>0</v>
      </c>
      <c r="O1187" s="9">
        <v>0</v>
      </c>
      <c r="P1187" s="9">
        <v>1</v>
      </c>
      <c r="Q1187" s="9">
        <v>0</v>
      </c>
      <c r="R1187" s="9">
        <v>0</v>
      </c>
      <c r="S1187" s="8">
        <v>97751</v>
      </c>
      <c r="T1187" s="9">
        <v>27</v>
      </c>
      <c r="U1187" s="9">
        <f t="shared" si="254"/>
        <v>97723</v>
      </c>
      <c r="V1187" s="9">
        <f t="shared" si="255"/>
        <v>21</v>
      </c>
      <c r="W1187" s="7">
        <f t="shared" si="258"/>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4.1716274856087088</v>
      </c>
      <c r="E1188" s="13">
        <v>0.14160663060587789</v>
      </c>
      <c r="F1188" s="7">
        <v>29.45926661597689</v>
      </c>
      <c r="G1188" s="7">
        <f t="shared" si="249"/>
        <v>4.0300208550028307</v>
      </c>
      <c r="H1188" s="15">
        <f t="shared" si="250"/>
        <v>4.3132341162145869</v>
      </c>
      <c r="I1188" s="11">
        <f t="shared" si="251"/>
        <v>9.382177154431097E-2</v>
      </c>
      <c r="J1188" s="32">
        <f t="shared" si="252"/>
        <v>3.1847965792002374E-3</v>
      </c>
      <c r="K1188" s="32">
        <f t="shared" si="253"/>
        <v>313.99179669149197</v>
      </c>
      <c r="L1188" s="8">
        <v>1</v>
      </c>
      <c r="M1188" s="9">
        <v>0</v>
      </c>
      <c r="N1188" s="8">
        <v>0</v>
      </c>
      <c r="O1188" s="9">
        <v>0</v>
      </c>
      <c r="P1188" s="9">
        <v>1</v>
      </c>
      <c r="Q1188" s="9">
        <v>0</v>
      </c>
      <c r="R1188" s="9">
        <v>0</v>
      </c>
      <c r="S1188" s="8">
        <v>97751</v>
      </c>
      <c r="T1188" s="9">
        <v>27</v>
      </c>
      <c r="U1188" s="9">
        <f t="shared" si="254"/>
        <v>97723</v>
      </c>
      <c r="V1188" s="9">
        <f t="shared" si="255"/>
        <v>21</v>
      </c>
      <c r="W1188" s="7">
        <f t="shared" si="258"/>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0.89633939252906636</v>
      </c>
      <c r="E1189" s="13">
        <v>0.15939390109404281</v>
      </c>
      <c r="F1189" s="7">
        <v>5.6234233956054824</v>
      </c>
      <c r="G1189" s="7">
        <f t="shared" si="249"/>
        <v>0.73694549143502353</v>
      </c>
      <c r="H1189" s="15">
        <f t="shared" si="250"/>
        <v>1.0557332936231092</v>
      </c>
      <c r="I1189" s="11">
        <f t="shared" si="251"/>
        <v>6.9929756462518255E-2</v>
      </c>
      <c r="J1189" s="32">
        <f t="shared" si="252"/>
        <v>1.2435442175164338E-2</v>
      </c>
      <c r="K1189" s="32">
        <f t="shared" si="253"/>
        <v>80.415315025722819</v>
      </c>
      <c r="L1189" s="8">
        <v>1</v>
      </c>
      <c r="M1189" s="9">
        <v>0</v>
      </c>
      <c r="N1189" s="8">
        <v>0</v>
      </c>
      <c r="O1189" s="9">
        <v>0</v>
      </c>
      <c r="P1189" s="9">
        <v>1</v>
      </c>
      <c r="Q1189" s="9">
        <v>0</v>
      </c>
      <c r="R1189" s="9">
        <v>0</v>
      </c>
      <c r="S1189" s="8">
        <v>6449</v>
      </c>
      <c r="T1189" s="9">
        <v>13</v>
      </c>
      <c r="U1189" s="9">
        <f t="shared" si="254"/>
        <v>6435</v>
      </c>
      <c r="V1189" s="9">
        <f t="shared" si="255"/>
        <v>21</v>
      </c>
      <c r="W1189" s="7">
        <f t="shared" si="258"/>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2.713192920870688</v>
      </c>
      <c r="E1190" s="13">
        <v>0.76039401111049088</v>
      </c>
      <c r="F1190" s="7">
        <v>3.568140833866249</v>
      </c>
      <c r="G1190" s="7">
        <f t="shared" si="249"/>
        <v>1.952798909760197</v>
      </c>
      <c r="H1190" s="15">
        <f t="shared" si="250"/>
        <v>3.473586931981179</v>
      </c>
      <c r="I1190" s="11">
        <f t="shared" si="251"/>
        <v>4.4436363546707144E-2</v>
      </c>
      <c r="J1190" s="32">
        <f t="shared" si="252"/>
        <v>1.245364620279246E-2</v>
      </c>
      <c r="K1190" s="32">
        <f t="shared" si="253"/>
        <v>80.297768518249029</v>
      </c>
      <c r="L1190" s="8">
        <v>1</v>
      </c>
      <c r="M1190" s="9">
        <v>0</v>
      </c>
      <c r="N1190" s="8">
        <v>0</v>
      </c>
      <c r="O1190" s="9">
        <v>0</v>
      </c>
      <c r="P1190" s="9">
        <v>1</v>
      </c>
      <c r="Q1190" s="9">
        <v>0</v>
      </c>
      <c r="R1190" s="9">
        <v>0</v>
      </c>
      <c r="S1190" s="8">
        <v>6449</v>
      </c>
      <c r="T1190" s="9">
        <v>13</v>
      </c>
      <c r="U1190" s="9">
        <f t="shared" si="254"/>
        <v>6435</v>
      </c>
      <c r="V1190" s="9">
        <f t="shared" si="255"/>
        <v>21</v>
      </c>
      <c r="W1190" s="7">
        <f t="shared" si="258"/>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3.869548797561162</v>
      </c>
      <c r="E1191" s="13">
        <v>0.43999736343249979</v>
      </c>
      <c r="F1191" s="7">
        <v>8.7944817836500313</v>
      </c>
      <c r="G1191" s="7">
        <f t="shared" si="249"/>
        <v>3.4295514341286624</v>
      </c>
      <c r="H1191" s="15">
        <f t="shared" si="250"/>
        <v>4.3095461609936621</v>
      </c>
      <c r="I1191" s="11">
        <f t="shared" si="251"/>
        <v>0.10897870013356986</v>
      </c>
      <c r="J1191" s="32">
        <f t="shared" si="252"/>
        <v>1.2391713669380041E-2</v>
      </c>
      <c r="K1191" s="32">
        <f t="shared" si="253"/>
        <v>80.699088655591098</v>
      </c>
      <c r="L1191" s="8">
        <v>1</v>
      </c>
      <c r="M1191" s="9">
        <v>0</v>
      </c>
      <c r="N1191" s="8">
        <v>0</v>
      </c>
      <c r="O1191" s="9">
        <v>0</v>
      </c>
      <c r="P1191" s="9">
        <v>1</v>
      </c>
      <c r="Q1191" s="9">
        <v>0</v>
      </c>
      <c r="R1191" s="9">
        <v>0</v>
      </c>
      <c r="S1191" s="8">
        <v>6449</v>
      </c>
      <c r="T1191" s="9">
        <v>13</v>
      </c>
      <c r="U1191" s="9">
        <f t="shared" si="254"/>
        <v>6435</v>
      </c>
      <c r="V1191" s="9">
        <f t="shared" si="255"/>
        <v>21</v>
      </c>
      <c r="W1191" s="7">
        <f t="shared" si="258"/>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0.99174989126973312</v>
      </c>
      <c r="E1192" s="13">
        <v>0.1586423969388466</v>
      </c>
      <c r="F1192" s="7">
        <v>6.2514807542401956</v>
      </c>
      <c r="G1192" s="7">
        <f t="shared" si="249"/>
        <v>0.83310749433088649</v>
      </c>
      <c r="H1192" s="15">
        <f t="shared" si="250"/>
        <v>1.1503922882085797</v>
      </c>
      <c r="I1192" s="11">
        <f t="shared" si="251"/>
        <v>7.8155227413734929E-2</v>
      </c>
      <c r="J1192" s="32">
        <f t="shared" si="252"/>
        <v>1.2501874433625111E-2</v>
      </c>
      <c r="K1192" s="32">
        <f t="shared" si="253"/>
        <v>79.988005423442303</v>
      </c>
      <c r="L1192" s="8">
        <v>1</v>
      </c>
      <c r="M1192" s="9">
        <v>0</v>
      </c>
      <c r="N1192" s="8">
        <v>0</v>
      </c>
      <c r="O1192" s="9">
        <v>0</v>
      </c>
      <c r="P1192" s="9">
        <v>1</v>
      </c>
      <c r="Q1192" s="9">
        <v>0</v>
      </c>
      <c r="R1192" s="9">
        <v>0</v>
      </c>
      <c r="S1192" s="8">
        <v>6387</v>
      </c>
      <c r="T1192" s="9">
        <v>27</v>
      </c>
      <c r="U1192" s="9">
        <f t="shared" si="254"/>
        <v>6359</v>
      </c>
      <c r="V1192" s="9">
        <f t="shared" si="255"/>
        <v>21</v>
      </c>
      <c r="W1192" s="7">
        <f t="shared" si="258"/>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3.0048542545447088</v>
      </c>
      <c r="E1193" s="13">
        <v>0.75824093266575887</v>
      </c>
      <c r="F1193" s="7">
        <v>3.962928041856693</v>
      </c>
      <c r="G1193" s="7">
        <f t="shared" si="249"/>
        <v>2.2466133218789501</v>
      </c>
      <c r="H1193" s="15">
        <f t="shared" si="250"/>
        <v>3.7630951872104674</v>
      </c>
      <c r="I1193" s="11">
        <f t="shared" si="251"/>
        <v>4.9634785282428609E-2</v>
      </c>
      <c r="J1193" s="32">
        <f t="shared" si="252"/>
        <v>1.2524775811769206E-2</v>
      </c>
      <c r="K1193" s="32">
        <f t="shared" si="253"/>
        <v>79.841748469487655</v>
      </c>
      <c r="L1193" s="8">
        <v>1</v>
      </c>
      <c r="M1193" s="9">
        <v>0</v>
      </c>
      <c r="N1193" s="8">
        <v>0</v>
      </c>
      <c r="O1193" s="9">
        <v>0</v>
      </c>
      <c r="P1193" s="9">
        <v>1</v>
      </c>
      <c r="Q1193" s="9">
        <v>0</v>
      </c>
      <c r="R1193" s="9">
        <v>0</v>
      </c>
      <c r="S1193" s="8">
        <v>6387</v>
      </c>
      <c r="T1193" s="9">
        <v>27</v>
      </c>
      <c r="U1193" s="9">
        <f t="shared" si="254"/>
        <v>6359</v>
      </c>
      <c r="V1193" s="9">
        <f t="shared" si="255"/>
        <v>21</v>
      </c>
      <c r="W1193" s="7">
        <f t="shared" si="258"/>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4.3348960249571578</v>
      </c>
      <c r="E1194" s="13">
        <v>0.43413624601176892</v>
      </c>
      <c r="F1194" s="7">
        <v>9.9851050557977228</v>
      </c>
      <c r="G1194" s="7">
        <f t="shared" si="249"/>
        <v>3.9007597789453889</v>
      </c>
      <c r="H1194" s="15">
        <f t="shared" si="250"/>
        <v>4.7690322709689266</v>
      </c>
      <c r="I1194" s="11">
        <f t="shared" si="251"/>
        <v>0.12424531005842365</v>
      </c>
      <c r="J1194" s="32">
        <f t="shared" si="252"/>
        <v>1.2443064881553972E-2</v>
      </c>
      <c r="K1194" s="32">
        <f t="shared" si="253"/>
        <v>80.366052055425214</v>
      </c>
      <c r="L1194" s="8">
        <v>1</v>
      </c>
      <c r="M1194" s="9">
        <v>0</v>
      </c>
      <c r="N1194" s="8">
        <v>0</v>
      </c>
      <c r="O1194" s="9">
        <v>0</v>
      </c>
      <c r="P1194" s="9">
        <v>1</v>
      </c>
      <c r="Q1194" s="9">
        <v>0</v>
      </c>
      <c r="R1194" s="9">
        <v>0</v>
      </c>
      <c r="S1194" s="8">
        <v>6387</v>
      </c>
      <c r="T1194" s="9">
        <v>27</v>
      </c>
      <c r="U1194" s="9">
        <f t="shared" si="254"/>
        <v>6359</v>
      </c>
      <c r="V1194" s="9">
        <f t="shared" si="255"/>
        <v>21</v>
      </c>
      <c r="W1194" s="7">
        <f t="shared" si="258"/>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0.78445394139614599</v>
      </c>
      <c r="E1195" s="13">
        <v>0.14425255812222729</v>
      </c>
      <c r="F1195" s="7">
        <v>5.4380591346703646</v>
      </c>
      <c r="G1195" s="7">
        <f t="shared" si="249"/>
        <v>0.64020138327391873</v>
      </c>
      <c r="H1195" s="15">
        <f t="shared" si="250"/>
        <v>0.92870649951837325</v>
      </c>
      <c r="I1195" s="11">
        <f t="shared" si="251"/>
        <v>6.8196818196941025E-2</v>
      </c>
      <c r="J1195" s="32">
        <f t="shared" si="252"/>
        <v>1.2540654028962647E-2</v>
      </c>
      <c r="K1195" s="32">
        <f t="shared" si="253"/>
        <v>79.740657679455907</v>
      </c>
      <c r="L1195" s="8">
        <v>1</v>
      </c>
      <c r="M1195" s="9">
        <v>0</v>
      </c>
      <c r="N1195" s="8">
        <v>0</v>
      </c>
      <c r="O1195" s="9">
        <v>0</v>
      </c>
      <c r="P1195" s="9">
        <v>1</v>
      </c>
      <c r="Q1195" s="9">
        <v>0</v>
      </c>
      <c r="R1195" s="9">
        <v>0</v>
      </c>
      <c r="S1195" s="8">
        <v>6357</v>
      </c>
      <c r="T1195" s="9">
        <v>27</v>
      </c>
      <c r="U1195" s="9">
        <f t="shared" si="254"/>
        <v>6329</v>
      </c>
      <c r="V1195" s="9">
        <f t="shared" si="255"/>
        <v>21</v>
      </c>
      <c r="W1195" s="7">
        <f t="shared" si="258"/>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2.9563014098699991</v>
      </c>
      <c r="E1196" s="13">
        <v>0.69022829146567344</v>
      </c>
      <c r="F1196" s="7">
        <v>4.2830777098290271</v>
      </c>
      <c r="G1196" s="7">
        <f t="shared" si="249"/>
        <v>2.2660731184043259</v>
      </c>
      <c r="H1196" s="15">
        <f t="shared" si="250"/>
        <v>3.6465297013356723</v>
      </c>
      <c r="I1196" s="11">
        <f t="shared" si="251"/>
        <v>5.3760080491514935E-2</v>
      </c>
      <c r="J1196" s="32">
        <f t="shared" si="252"/>
        <v>1.2551740625238608E-2</v>
      </c>
      <c r="K1196" s="32">
        <f t="shared" si="253"/>
        <v>79.670225019566956</v>
      </c>
      <c r="L1196" s="8">
        <v>1</v>
      </c>
      <c r="M1196" s="9">
        <v>0</v>
      </c>
      <c r="N1196" s="8">
        <v>0</v>
      </c>
      <c r="O1196" s="9">
        <v>0</v>
      </c>
      <c r="P1196" s="9">
        <v>1</v>
      </c>
      <c r="Q1196" s="9">
        <v>0</v>
      </c>
      <c r="R1196" s="9">
        <v>0</v>
      </c>
      <c r="S1196" s="8">
        <v>6357</v>
      </c>
      <c r="T1196" s="9">
        <v>27</v>
      </c>
      <c r="U1196" s="9">
        <f t="shared" si="254"/>
        <v>6329</v>
      </c>
      <c r="V1196" s="9">
        <f t="shared" si="255"/>
        <v>21</v>
      </c>
      <c r="W1196" s="7">
        <f t="shared" si="258"/>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4.1362250582416937</v>
      </c>
      <c r="E1197" s="13">
        <v>0.40639604033110932</v>
      </c>
      <c r="F1197" s="7">
        <v>10.177818304705241</v>
      </c>
      <c r="G1197" s="7">
        <f t="shared" si="249"/>
        <v>3.7298290179105846</v>
      </c>
      <c r="H1197" s="15">
        <f t="shared" si="250"/>
        <v>4.5426210985728028</v>
      </c>
      <c r="I1197" s="11">
        <f t="shared" si="251"/>
        <v>0.126900059558892</v>
      </c>
      <c r="J1197" s="32">
        <f t="shared" si="252"/>
        <v>1.2468296815657011E-2</v>
      </c>
      <c r="K1197" s="32">
        <f t="shared" si="253"/>
        <v>80.203416295339892</v>
      </c>
      <c r="L1197" s="8">
        <v>1</v>
      </c>
      <c r="M1197" s="9">
        <v>0</v>
      </c>
      <c r="N1197" s="8">
        <v>0</v>
      </c>
      <c r="O1197" s="9">
        <v>0</v>
      </c>
      <c r="P1197" s="9">
        <v>1</v>
      </c>
      <c r="Q1197" s="9">
        <v>0</v>
      </c>
      <c r="R1197" s="9">
        <v>0</v>
      </c>
      <c r="S1197" s="8">
        <v>6357</v>
      </c>
      <c r="T1197" s="9">
        <v>27</v>
      </c>
      <c r="U1197" s="9">
        <f t="shared" si="254"/>
        <v>6329</v>
      </c>
      <c r="V1197" s="9">
        <f t="shared" si="255"/>
        <v>21</v>
      </c>
      <c r="W1197" s="7">
        <f t="shared" si="258"/>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0.86443540238798633</v>
      </c>
      <c r="E1198" s="13">
        <v>0.17561076122606331</v>
      </c>
      <c r="F1198" s="7">
        <v>4.922451200329351</v>
      </c>
      <c r="G1198" s="7">
        <f t="shared" si="249"/>
        <v>0.68882464116192299</v>
      </c>
      <c r="H1198" s="15">
        <f t="shared" si="250"/>
        <v>1.0400461636140497</v>
      </c>
      <c r="I1198" s="11">
        <f t="shared" si="251"/>
        <v>6.9913631591771691E-2</v>
      </c>
      <c r="J1198" s="32">
        <f t="shared" si="252"/>
        <v>1.4203011618905215E-2</v>
      </c>
      <c r="K1198" s="32">
        <f t="shared" si="253"/>
        <v>70.40760275580773</v>
      </c>
      <c r="L1198" s="8">
        <v>1</v>
      </c>
      <c r="M1198" s="9">
        <v>0</v>
      </c>
      <c r="N1198" s="8">
        <v>0</v>
      </c>
      <c r="O1198" s="9">
        <v>0</v>
      </c>
      <c r="P1198" s="9">
        <v>1</v>
      </c>
      <c r="Q1198" s="9">
        <v>0</v>
      </c>
      <c r="R1198" s="9">
        <v>0</v>
      </c>
      <c r="S1198" s="8">
        <v>4961</v>
      </c>
      <c r="T1198" s="9">
        <v>27</v>
      </c>
      <c r="U1198" s="9">
        <f t="shared" si="254"/>
        <v>4933</v>
      </c>
      <c r="V1198" s="9">
        <f t="shared" si="255"/>
        <v>21</v>
      </c>
      <c r="W1198" s="7">
        <f t="shared" si="258"/>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3.2956920689338309</v>
      </c>
      <c r="E1199" s="13">
        <v>0.82430283513478619</v>
      </c>
      <c r="F1199" s="7">
        <v>3.998156901152639</v>
      </c>
      <c r="G1199" s="7">
        <f t="shared" si="249"/>
        <v>2.4713892337990448</v>
      </c>
      <c r="H1199" s="15">
        <f t="shared" si="250"/>
        <v>4.1199949040686175</v>
      </c>
      <c r="I1199" s="11">
        <f t="shared" si="251"/>
        <v>5.6833153342580163E-2</v>
      </c>
      <c r="J1199" s="32">
        <f t="shared" si="252"/>
        <v>1.4214838173608338E-2</v>
      </c>
      <c r="K1199" s="32">
        <f t="shared" si="253"/>
        <v>70.349024574660845</v>
      </c>
      <c r="L1199" s="8">
        <v>1</v>
      </c>
      <c r="M1199" s="9">
        <v>0</v>
      </c>
      <c r="N1199" s="8">
        <v>0</v>
      </c>
      <c r="O1199" s="9">
        <v>0</v>
      </c>
      <c r="P1199" s="9">
        <v>1</v>
      </c>
      <c r="Q1199" s="9">
        <v>0</v>
      </c>
      <c r="R1199" s="9">
        <v>0</v>
      </c>
      <c r="S1199" s="8">
        <v>4961</v>
      </c>
      <c r="T1199" s="9">
        <v>27</v>
      </c>
      <c r="U1199" s="9">
        <f t="shared" si="254"/>
        <v>4933</v>
      </c>
      <c r="V1199" s="9">
        <f t="shared" si="255"/>
        <v>21</v>
      </c>
      <c r="W1199" s="7">
        <f t="shared" si="258"/>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4.0697480214584081</v>
      </c>
      <c r="E1200" s="13">
        <v>0.46789295386537472</v>
      </c>
      <c r="F1200" s="7">
        <v>8.6980322910128365</v>
      </c>
      <c r="G1200" s="7">
        <f t="shared" si="249"/>
        <v>3.6018550675930334</v>
      </c>
      <c r="H1200" s="15">
        <f t="shared" si="250"/>
        <v>4.5376409753237832</v>
      </c>
      <c r="I1200" s="11">
        <f t="shared" si="251"/>
        <v>0.12290241686706004</v>
      </c>
      <c r="J1200" s="32">
        <f t="shared" si="252"/>
        <v>1.4129910392957249E-2</v>
      </c>
      <c r="K1200" s="32">
        <f t="shared" si="253"/>
        <v>70.771857159011319</v>
      </c>
      <c r="L1200" s="8">
        <v>1</v>
      </c>
      <c r="M1200" s="9">
        <v>0</v>
      </c>
      <c r="N1200" s="8">
        <v>0</v>
      </c>
      <c r="O1200" s="9">
        <v>0</v>
      </c>
      <c r="P1200" s="9">
        <v>1</v>
      </c>
      <c r="Q1200" s="9">
        <v>0</v>
      </c>
      <c r="R1200" s="9">
        <v>0</v>
      </c>
      <c r="S1200" s="8">
        <v>4961</v>
      </c>
      <c r="T1200" s="9">
        <v>27</v>
      </c>
      <c r="U1200" s="9">
        <f t="shared" si="254"/>
        <v>4933</v>
      </c>
      <c r="V1200" s="9">
        <f t="shared" si="255"/>
        <v>21</v>
      </c>
      <c r="W1200" s="7">
        <f t="shared" si="258"/>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4035</v>
      </c>
      <c r="D1201" s="12">
        <v>5.4462081991112576</v>
      </c>
      <c r="E1201" s="13">
        <v>0.16631894037714709</v>
      </c>
      <c r="F1201" s="7">
        <v>32.745568164163153</v>
      </c>
      <c r="G1201" s="7">
        <f t="shared" si="249"/>
        <v>5.2798892587341104</v>
      </c>
      <c r="H1201" s="15">
        <f t="shared" si="250"/>
        <v>5.6125271394884049</v>
      </c>
      <c r="I1201" s="11">
        <f t="shared" si="251"/>
        <v>9.3290220893471734E-2</v>
      </c>
      <c r="J1201" s="32">
        <f t="shared" si="252"/>
        <v>2.8489418911829671E-3</v>
      </c>
      <c r="K1201" s="32">
        <f t="shared" si="253"/>
        <v>351.0075102250575</v>
      </c>
      <c r="L1201" s="8">
        <v>1</v>
      </c>
      <c r="M1201" s="9">
        <v>0</v>
      </c>
      <c r="N1201" s="8">
        <v>0</v>
      </c>
      <c r="O1201" s="9">
        <v>0</v>
      </c>
      <c r="P1201" s="9">
        <v>0</v>
      </c>
      <c r="Q1201" s="9">
        <v>1</v>
      </c>
      <c r="R1201" s="9">
        <v>0</v>
      </c>
      <c r="S1201" s="8">
        <v>122141</v>
      </c>
      <c r="T1201" s="9">
        <v>6</v>
      </c>
      <c r="U1201" s="9">
        <f t="shared" si="254"/>
        <v>122134</v>
      </c>
      <c r="V1201" s="9">
        <f t="shared" si="255"/>
        <v>62</v>
      </c>
      <c r="W1201" s="7">
        <v>14</v>
      </c>
      <c r="X1201" s="7">
        <f>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4035</v>
      </c>
      <c r="D1202" s="12">
        <v>5.5909060847234127</v>
      </c>
      <c r="E1202" s="13">
        <v>0.1847479854671977</v>
      </c>
      <c r="F1202" s="7">
        <v>30.26233856128346</v>
      </c>
      <c r="G1202" s="7">
        <f t="shared" si="249"/>
        <v>5.4061580992562153</v>
      </c>
      <c r="H1202" s="15">
        <f t="shared" si="250"/>
        <v>5.7756540701906101</v>
      </c>
      <c r="I1202" s="11">
        <f t="shared" si="251"/>
        <v>8.627044007990553E-2</v>
      </c>
      <c r="J1202" s="32">
        <f t="shared" si="252"/>
        <v>2.8507525915487846E-3</v>
      </c>
      <c r="K1202" s="32">
        <f t="shared" si="253"/>
        <v>350.78456228174832</v>
      </c>
      <c r="L1202" s="8">
        <v>1</v>
      </c>
      <c r="M1202" s="9">
        <v>0</v>
      </c>
      <c r="N1202" s="8">
        <v>0</v>
      </c>
      <c r="O1202" s="9">
        <v>0</v>
      </c>
      <c r="P1202" s="9">
        <v>0</v>
      </c>
      <c r="Q1202" s="9">
        <v>1</v>
      </c>
      <c r="R1202" s="9">
        <v>0</v>
      </c>
      <c r="S1202" s="8">
        <v>122141</v>
      </c>
      <c r="T1202" s="9">
        <v>6</v>
      </c>
      <c r="U1202" s="9">
        <f t="shared" si="254"/>
        <v>122134</v>
      </c>
      <c r="V1202" s="9">
        <f t="shared" si="255"/>
        <v>62</v>
      </c>
      <c r="W1202" s="7">
        <v>14</v>
      </c>
      <c r="X1202" s="7">
        <f>BM1202-W1202-6</f>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4035</v>
      </c>
      <c r="D1203" s="12">
        <v>6.4385545770590191</v>
      </c>
      <c r="E1203" s="13">
        <v>0.18244239974252419</v>
      </c>
      <c r="F1203" s="7">
        <v>35.290889541825628</v>
      </c>
      <c r="G1203" s="7">
        <f t="shared" si="249"/>
        <v>6.2561121773164947</v>
      </c>
      <c r="H1203" s="15">
        <f t="shared" si="250"/>
        <v>6.6209969768015435</v>
      </c>
      <c r="I1203" s="11">
        <f t="shared" si="251"/>
        <v>0.10047110895759263</v>
      </c>
      <c r="J1203" s="32">
        <f t="shared" si="252"/>
        <v>2.8469418102515525E-3</v>
      </c>
      <c r="K1203" s="32">
        <f t="shared" si="253"/>
        <v>351.25410586163025</v>
      </c>
      <c r="L1203" s="8">
        <v>1</v>
      </c>
      <c r="M1203" s="9">
        <v>0</v>
      </c>
      <c r="N1203" s="8">
        <v>0</v>
      </c>
      <c r="O1203" s="9">
        <v>0</v>
      </c>
      <c r="P1203" s="9">
        <v>0</v>
      </c>
      <c r="Q1203" s="9">
        <v>1</v>
      </c>
      <c r="R1203" s="9">
        <v>0</v>
      </c>
      <c r="S1203" s="8">
        <v>122141</v>
      </c>
      <c r="T1203" s="9">
        <v>6</v>
      </c>
      <c r="U1203" s="9">
        <f t="shared" si="254"/>
        <v>122134</v>
      </c>
      <c r="V1203" s="9">
        <f t="shared" si="255"/>
        <v>62</v>
      </c>
      <c r="W1203" s="7">
        <v>14</v>
      </c>
      <c r="X1203" s="7">
        <f>BM1203-W1203-6</f>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4035</v>
      </c>
      <c r="D1204" s="12">
        <v>6.8261951066597826</v>
      </c>
      <c r="E1204" s="13">
        <v>0.17636206671221569</v>
      </c>
      <c r="F1204" s="7">
        <v>38.705574469132522</v>
      </c>
      <c r="G1204" s="7">
        <f t="shared" si="249"/>
        <v>6.6498330399475671</v>
      </c>
      <c r="H1204" s="15">
        <f t="shared" si="250"/>
        <v>7.002557173371998</v>
      </c>
      <c r="I1204" s="11">
        <f t="shared" si="251"/>
        <v>0.11007985702222969</v>
      </c>
      <c r="J1204" s="32">
        <f t="shared" si="252"/>
        <v>2.8440310867887454E-3</v>
      </c>
      <c r="K1204" s="32">
        <f t="shared" si="253"/>
        <v>351.61359685738205</v>
      </c>
      <c r="L1204" s="8">
        <v>1</v>
      </c>
      <c r="M1204" s="9">
        <v>0</v>
      </c>
      <c r="N1204" s="8">
        <v>0</v>
      </c>
      <c r="O1204" s="9">
        <v>0</v>
      </c>
      <c r="P1204" s="9">
        <v>0</v>
      </c>
      <c r="Q1204" s="9">
        <v>1</v>
      </c>
      <c r="R1204" s="9">
        <v>0</v>
      </c>
      <c r="S1204" s="8">
        <v>122141</v>
      </c>
      <c r="T1204" s="9">
        <v>6</v>
      </c>
      <c r="U1204" s="9">
        <f t="shared" si="254"/>
        <v>122134</v>
      </c>
      <c r="V1204" s="9">
        <f t="shared" si="255"/>
        <v>62</v>
      </c>
      <c r="W1204" s="7">
        <v>14</v>
      </c>
      <c r="X1204" s="7">
        <f>BM1204-W1204-6</f>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4035</v>
      </c>
      <c r="D1205" s="12">
        <v>6.9592432511565328</v>
      </c>
      <c r="E1205" s="13">
        <v>0.17161859017988129</v>
      </c>
      <c r="F1205" s="7">
        <v>40.550637572900627</v>
      </c>
      <c r="G1205" s="7">
        <f t="shared" si="249"/>
        <v>6.7876246609766513</v>
      </c>
      <c r="H1205" s="15">
        <f t="shared" si="250"/>
        <v>7.1308618413364142</v>
      </c>
      <c r="I1205" s="11">
        <f t="shared" si="251"/>
        <v>0.11525912944372124</v>
      </c>
      <c r="J1205" s="32">
        <f t="shared" si="252"/>
        <v>2.8423506100616071E-3</v>
      </c>
      <c r="K1205" s="32">
        <f t="shared" si="253"/>
        <v>351.82148059430477</v>
      </c>
      <c r="L1205" s="8">
        <v>1</v>
      </c>
      <c r="M1205" s="9">
        <v>0</v>
      </c>
      <c r="N1205" s="8">
        <v>0</v>
      </c>
      <c r="O1205" s="9">
        <v>0</v>
      </c>
      <c r="P1205" s="9">
        <v>0</v>
      </c>
      <c r="Q1205" s="9">
        <v>1</v>
      </c>
      <c r="R1205" s="9">
        <v>0</v>
      </c>
      <c r="S1205" s="8">
        <v>122141</v>
      </c>
      <c r="T1205" s="9">
        <v>6</v>
      </c>
      <c r="U1205" s="9">
        <f t="shared" si="254"/>
        <v>122134</v>
      </c>
      <c r="V1205" s="9">
        <f t="shared" si="255"/>
        <v>62</v>
      </c>
      <c r="W1205" s="7">
        <v>14</v>
      </c>
      <c r="X1205" s="7">
        <f>BM1205-W1205-6</f>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4035</v>
      </c>
      <c r="D1206" s="12">
        <v>7.4281024662567594</v>
      </c>
      <c r="E1206" s="13">
        <v>0.16938134633166091</v>
      </c>
      <c r="F1206" s="7">
        <v>43.854312337983167</v>
      </c>
      <c r="G1206" s="7">
        <f t="shared" si="249"/>
        <v>7.2587211199250987</v>
      </c>
      <c r="H1206" s="15">
        <f t="shared" si="250"/>
        <v>7.5974838125884201</v>
      </c>
      <c r="I1206" s="11">
        <f t="shared" si="251"/>
        <v>0.12450916389374445</v>
      </c>
      <c r="J1206" s="32">
        <f t="shared" si="252"/>
        <v>2.8391544013769508E-3</v>
      </c>
      <c r="K1206" s="32">
        <f t="shared" si="253"/>
        <v>352.21754742010995</v>
      </c>
      <c r="L1206" s="8">
        <v>1</v>
      </c>
      <c r="M1206" s="9">
        <v>0</v>
      </c>
      <c r="N1206" s="8">
        <v>0</v>
      </c>
      <c r="O1206" s="9">
        <v>0</v>
      </c>
      <c r="P1206" s="9">
        <v>0</v>
      </c>
      <c r="Q1206" s="9">
        <v>1</v>
      </c>
      <c r="R1206" s="9">
        <v>0</v>
      </c>
      <c r="S1206" s="8">
        <v>122141</v>
      </c>
      <c r="T1206" s="9">
        <v>6</v>
      </c>
      <c r="U1206" s="9">
        <f t="shared" si="254"/>
        <v>122134</v>
      </c>
      <c r="V1206" s="9">
        <f t="shared" si="255"/>
        <v>62</v>
      </c>
      <c r="W1206" s="7">
        <v>14</v>
      </c>
      <c r="X1206" s="7">
        <f>BM1206-W1206-6</f>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4035</v>
      </c>
      <c r="D1207" s="12">
        <v>7.524761275100178</v>
      </c>
      <c r="E1207" s="13">
        <v>0.17294698641540021</v>
      </c>
      <c r="F1207" s="7">
        <v>43.509062696394757</v>
      </c>
      <c r="G1207" s="7">
        <f t="shared" si="249"/>
        <v>7.3518142886847775</v>
      </c>
      <c r="H1207" s="15">
        <f t="shared" si="250"/>
        <v>7.6977082615155785</v>
      </c>
      <c r="I1207" s="11">
        <f t="shared" si="251"/>
        <v>0.12354396646257861</v>
      </c>
      <c r="J1207" s="32">
        <f t="shared" si="252"/>
        <v>2.8394996078096551E-3</v>
      </c>
      <c r="K1207" s="32">
        <f t="shared" si="253"/>
        <v>352.17472728280603</v>
      </c>
      <c r="L1207" s="8">
        <v>1</v>
      </c>
      <c r="M1207" s="9">
        <v>0</v>
      </c>
      <c r="N1207" s="8">
        <v>0</v>
      </c>
      <c r="O1207" s="9">
        <v>0</v>
      </c>
      <c r="P1207" s="9">
        <v>0</v>
      </c>
      <c r="Q1207" s="9">
        <v>1</v>
      </c>
      <c r="R1207" s="9">
        <v>0</v>
      </c>
      <c r="S1207" s="8">
        <v>122141</v>
      </c>
      <c r="T1207" s="9">
        <v>6</v>
      </c>
      <c r="U1207" s="9">
        <f t="shared" si="254"/>
        <v>122134</v>
      </c>
      <c r="V1207" s="9">
        <f t="shared" si="255"/>
        <v>62</v>
      </c>
      <c r="W1207" s="7">
        <v>14</v>
      </c>
      <c r="X1207" s="7">
        <f>BM1207-W1207-6</f>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4035</v>
      </c>
      <c r="D1208" s="12">
        <v>7.5790175050109099</v>
      </c>
      <c r="E1208" s="13">
        <v>0.16465356569006451</v>
      </c>
      <c r="F1208" s="7">
        <v>46.030084275716611</v>
      </c>
      <c r="G1208" s="7">
        <f t="shared" si="249"/>
        <v>7.4143639393208449</v>
      </c>
      <c r="H1208" s="15">
        <f t="shared" si="250"/>
        <v>7.7436710707009748</v>
      </c>
      <c r="I1208" s="11">
        <f t="shared" si="251"/>
        <v>0.13058362868579826</v>
      </c>
      <c r="J1208" s="32">
        <f t="shared" si="252"/>
        <v>2.8369191745036253E-3</v>
      </c>
      <c r="K1208" s="32">
        <f t="shared" si="253"/>
        <v>352.4950618922619</v>
      </c>
      <c r="L1208" s="8">
        <v>1</v>
      </c>
      <c r="M1208" s="9">
        <v>0</v>
      </c>
      <c r="N1208" s="8">
        <v>0</v>
      </c>
      <c r="O1208" s="9">
        <v>0</v>
      </c>
      <c r="P1208" s="9">
        <v>0</v>
      </c>
      <c r="Q1208" s="9">
        <v>1</v>
      </c>
      <c r="R1208" s="9">
        <v>0</v>
      </c>
      <c r="S1208" s="8">
        <v>122141</v>
      </c>
      <c r="T1208" s="9">
        <v>6</v>
      </c>
      <c r="U1208" s="9">
        <f t="shared" si="254"/>
        <v>122134</v>
      </c>
      <c r="V1208" s="9">
        <f t="shared" si="255"/>
        <v>62</v>
      </c>
      <c r="W1208" s="7">
        <v>14</v>
      </c>
      <c r="X1208" s="7">
        <f>BM1208-W1208-6</f>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4035</v>
      </c>
      <c r="D1209" s="12">
        <v>7.59507767079457</v>
      </c>
      <c r="E1209" s="13">
        <v>0.18264348731611521</v>
      </c>
      <c r="F1209" s="7">
        <v>41.584169150522079</v>
      </c>
      <c r="G1209" s="7">
        <f t="shared" si="249"/>
        <v>7.4124341834784548</v>
      </c>
      <c r="H1209" s="15">
        <f t="shared" si="250"/>
        <v>7.7777211581106851</v>
      </c>
      <c r="I1209" s="11">
        <f t="shared" si="251"/>
        <v>0.11815627888875116</v>
      </c>
      <c r="J1209" s="32">
        <f t="shared" si="252"/>
        <v>2.8413764493180386E-3</v>
      </c>
      <c r="K1209" s="32">
        <f t="shared" si="253"/>
        <v>351.94210194851547</v>
      </c>
      <c r="L1209" s="8">
        <v>1</v>
      </c>
      <c r="M1209" s="9">
        <v>0</v>
      </c>
      <c r="N1209" s="8">
        <v>0</v>
      </c>
      <c r="O1209" s="9">
        <v>0</v>
      </c>
      <c r="P1209" s="9">
        <v>0</v>
      </c>
      <c r="Q1209" s="9">
        <v>1</v>
      </c>
      <c r="R1209" s="9">
        <v>0</v>
      </c>
      <c r="S1209" s="8">
        <v>122141</v>
      </c>
      <c r="T1209" s="9">
        <v>6</v>
      </c>
      <c r="U1209" s="9">
        <f t="shared" si="254"/>
        <v>122134</v>
      </c>
      <c r="V1209" s="9">
        <f t="shared" si="255"/>
        <v>62</v>
      </c>
      <c r="W1209" s="7">
        <v>14</v>
      </c>
      <c r="X1209" s="7">
        <f>BM1209-W1209-6</f>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4035</v>
      </c>
      <c r="D1210" s="12">
        <v>8.1507313749599408</v>
      </c>
      <c r="E1210" s="13">
        <v>0.16600872442615</v>
      </c>
      <c r="F1210" s="7">
        <v>49.098210971350753</v>
      </c>
      <c r="G1210" s="7">
        <f t="shared" si="249"/>
        <v>7.9847226505337909</v>
      </c>
      <c r="H1210" s="15">
        <f t="shared" si="250"/>
        <v>8.3167400993860916</v>
      </c>
      <c r="I1210" s="11">
        <f t="shared" si="251"/>
        <v>0.13912435271907753</v>
      </c>
      <c r="J1210" s="32">
        <f t="shared" si="252"/>
        <v>2.8335931180925888E-3</v>
      </c>
      <c r="K1210" s="32">
        <f t="shared" si="253"/>
        <v>352.90881870617409</v>
      </c>
      <c r="L1210" s="8">
        <v>1</v>
      </c>
      <c r="M1210" s="9">
        <v>0</v>
      </c>
      <c r="N1210" s="8">
        <v>0</v>
      </c>
      <c r="O1210" s="9">
        <v>0</v>
      </c>
      <c r="P1210" s="9">
        <v>0</v>
      </c>
      <c r="Q1210" s="9">
        <v>1</v>
      </c>
      <c r="R1210" s="9">
        <v>0</v>
      </c>
      <c r="S1210" s="8">
        <v>122141</v>
      </c>
      <c r="T1210" s="9">
        <v>6</v>
      </c>
      <c r="U1210" s="9">
        <f t="shared" si="254"/>
        <v>122134</v>
      </c>
      <c r="V1210" s="9">
        <f t="shared" si="255"/>
        <v>62</v>
      </c>
      <c r="W1210" s="7">
        <v>14</v>
      </c>
      <c r="X1210" s="7">
        <f>BM1210-W1210-6</f>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4035</v>
      </c>
      <c r="D1211" s="12">
        <v>8.3143919377751665</v>
      </c>
      <c r="E1211" s="13">
        <v>0.16919205366624279</v>
      </c>
      <c r="F1211" s="7">
        <v>49.141740156287582</v>
      </c>
      <c r="G1211" s="7">
        <f t="shared" si="249"/>
        <v>8.1451998841089228</v>
      </c>
      <c r="H1211" s="15">
        <f t="shared" si="250"/>
        <v>8.4835839914414102</v>
      </c>
      <c r="I1211" s="11">
        <f t="shared" si="251"/>
        <v>0.13924530620835029</v>
      </c>
      <c r="J1211" s="32">
        <f t="shared" si="252"/>
        <v>2.8335444728962073E-3</v>
      </c>
      <c r="K1211" s="32">
        <f t="shared" si="253"/>
        <v>352.91487730837883</v>
      </c>
      <c r="L1211" s="8">
        <v>1</v>
      </c>
      <c r="M1211" s="9">
        <v>0</v>
      </c>
      <c r="N1211" s="8">
        <v>0</v>
      </c>
      <c r="O1211" s="9">
        <v>0</v>
      </c>
      <c r="P1211" s="9">
        <v>0</v>
      </c>
      <c r="Q1211" s="9">
        <v>1</v>
      </c>
      <c r="R1211" s="9">
        <v>0</v>
      </c>
      <c r="S1211" s="8">
        <v>122141</v>
      </c>
      <c r="T1211" s="9">
        <v>6</v>
      </c>
      <c r="U1211" s="9">
        <f t="shared" si="254"/>
        <v>122134</v>
      </c>
      <c r="V1211" s="9">
        <f t="shared" si="255"/>
        <v>62</v>
      </c>
      <c r="W1211" s="7">
        <v>14</v>
      </c>
      <c r="X1211" s="7">
        <f>BM1211-W1211-6</f>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4035</v>
      </c>
      <c r="D1212" s="12">
        <v>8.6453539884810304</v>
      </c>
      <c r="E1212" s="13">
        <v>0.16959997482591421</v>
      </c>
      <c r="F1212" s="7">
        <v>50.974972121045703</v>
      </c>
      <c r="G1212" s="7">
        <f t="shared" si="249"/>
        <v>8.4757540136551164</v>
      </c>
      <c r="H1212" s="15">
        <f t="shared" si="250"/>
        <v>8.8149539633069445</v>
      </c>
      <c r="I1212" s="11">
        <f t="shared" si="251"/>
        <v>0.14433354361339568</v>
      </c>
      <c r="J1212" s="32">
        <f t="shared" si="252"/>
        <v>2.8314590005200937E-3</v>
      </c>
      <c r="K1212" s="32">
        <f t="shared" si="253"/>
        <v>353.17481193134563</v>
      </c>
      <c r="L1212" s="8">
        <v>1</v>
      </c>
      <c r="M1212" s="9">
        <v>0</v>
      </c>
      <c r="N1212" s="8">
        <v>0</v>
      </c>
      <c r="O1212" s="9">
        <v>0</v>
      </c>
      <c r="P1212" s="9">
        <v>0</v>
      </c>
      <c r="Q1212" s="9">
        <v>1</v>
      </c>
      <c r="R1212" s="9">
        <v>0</v>
      </c>
      <c r="S1212" s="8">
        <v>122141</v>
      </c>
      <c r="T1212" s="9">
        <v>6</v>
      </c>
      <c r="U1212" s="9">
        <f t="shared" si="254"/>
        <v>122134</v>
      </c>
      <c r="V1212" s="9">
        <f t="shared" si="255"/>
        <v>62</v>
      </c>
      <c r="W1212" s="7">
        <v>14</v>
      </c>
      <c r="X1212" s="7">
        <f>BM1212-W1212-6</f>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4035</v>
      </c>
      <c r="D1213" s="12">
        <v>8.7096279547539179</v>
      </c>
      <c r="E1213" s="13">
        <v>0.16929932751080459</v>
      </c>
      <c r="F1213" s="7">
        <v>51.445142061760841</v>
      </c>
      <c r="G1213" s="7">
        <f t="shared" si="249"/>
        <v>8.5403286272431131</v>
      </c>
      <c r="H1213" s="15">
        <f t="shared" si="250"/>
        <v>8.8789272822647227</v>
      </c>
      <c r="I1213" s="11">
        <f t="shared" si="251"/>
        <v>0.14563670060469608</v>
      </c>
      <c r="J1213" s="32">
        <f t="shared" si="252"/>
        <v>2.830912594815202E-3</v>
      </c>
      <c r="K1213" s="32">
        <f t="shared" si="253"/>
        <v>353.24297960717456</v>
      </c>
      <c r="L1213" s="8">
        <v>1</v>
      </c>
      <c r="M1213" s="9">
        <v>0</v>
      </c>
      <c r="N1213" s="8">
        <v>0</v>
      </c>
      <c r="O1213" s="9">
        <v>0</v>
      </c>
      <c r="P1213" s="9">
        <v>0</v>
      </c>
      <c r="Q1213" s="9">
        <v>1</v>
      </c>
      <c r="R1213" s="9">
        <v>0</v>
      </c>
      <c r="S1213" s="8">
        <v>122141</v>
      </c>
      <c r="T1213" s="9">
        <v>6</v>
      </c>
      <c r="U1213" s="9">
        <f t="shared" si="254"/>
        <v>122134</v>
      </c>
      <c r="V1213" s="9">
        <f t="shared" si="255"/>
        <v>62</v>
      </c>
      <c r="W1213" s="7">
        <v>14</v>
      </c>
      <c r="X1213" s="7">
        <f>BM1213-W1213-6</f>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4035</v>
      </c>
      <c r="D1214" s="12">
        <v>8.7018432414701188</v>
      </c>
      <c r="E1214" s="13">
        <v>0.17906764034907699</v>
      </c>
      <c r="F1214" s="7">
        <v>48.595286253320943</v>
      </c>
      <c r="G1214" s="7">
        <f t="shared" si="249"/>
        <v>8.522775601121042</v>
      </c>
      <c r="H1214" s="15">
        <f t="shared" si="250"/>
        <v>8.8809108818191955</v>
      </c>
      <c r="I1214" s="11">
        <f t="shared" si="251"/>
        <v>0.13772643770662166</v>
      </c>
      <c r="J1214" s="32">
        <f t="shared" si="252"/>
        <v>2.8341522053943989E-3</v>
      </c>
      <c r="K1214" s="32">
        <f t="shared" si="253"/>
        <v>352.83920111864302</v>
      </c>
      <c r="L1214" s="8">
        <v>1</v>
      </c>
      <c r="M1214" s="9">
        <v>0</v>
      </c>
      <c r="N1214" s="8">
        <v>0</v>
      </c>
      <c r="O1214" s="9">
        <v>0</v>
      </c>
      <c r="P1214" s="9">
        <v>0</v>
      </c>
      <c r="Q1214" s="9">
        <v>1</v>
      </c>
      <c r="R1214" s="9">
        <v>0</v>
      </c>
      <c r="S1214" s="8">
        <v>122141</v>
      </c>
      <c r="T1214" s="9">
        <v>6</v>
      </c>
      <c r="U1214" s="9">
        <f t="shared" si="254"/>
        <v>122134</v>
      </c>
      <c r="V1214" s="9">
        <f t="shared" si="255"/>
        <v>62</v>
      </c>
      <c r="W1214" s="7">
        <v>14</v>
      </c>
      <c r="X1214" s="7">
        <f>BM1214-W1214-6</f>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4035</v>
      </c>
      <c r="D1215" s="12">
        <v>8.692109997289732</v>
      </c>
      <c r="E1215" s="13">
        <v>0.1771688401833017</v>
      </c>
      <c r="F1215" s="7">
        <v>49.061166671841043</v>
      </c>
      <c r="G1215" s="7">
        <f t="shared" si="249"/>
        <v>8.5149411571064295</v>
      </c>
      <c r="H1215" s="15">
        <f t="shared" si="250"/>
        <v>8.8692788374730345</v>
      </c>
      <c r="I1215" s="11">
        <f t="shared" si="251"/>
        <v>0.13902141371879265</v>
      </c>
      <c r="J1215" s="32">
        <f t="shared" si="252"/>
        <v>2.8336344842485135E-3</v>
      </c>
      <c r="K1215" s="32">
        <f t="shared" si="253"/>
        <v>352.9036668486205</v>
      </c>
      <c r="L1215" s="8">
        <v>1</v>
      </c>
      <c r="M1215" s="9">
        <v>0</v>
      </c>
      <c r="N1215" s="8">
        <v>0</v>
      </c>
      <c r="O1215" s="9">
        <v>0</v>
      </c>
      <c r="P1215" s="9">
        <v>0</v>
      </c>
      <c r="Q1215" s="9">
        <v>1</v>
      </c>
      <c r="R1215" s="9">
        <v>0</v>
      </c>
      <c r="S1215" s="8">
        <v>122141</v>
      </c>
      <c r="T1215" s="9">
        <v>6</v>
      </c>
      <c r="U1215" s="9">
        <f t="shared" si="254"/>
        <v>122134</v>
      </c>
      <c r="V1215" s="9">
        <f t="shared" si="255"/>
        <v>62</v>
      </c>
      <c r="W1215" s="7">
        <v>14</v>
      </c>
      <c r="X1215" s="7">
        <f>BM1215-W1215-6</f>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4035</v>
      </c>
      <c r="D1216" s="12">
        <v>9.6432722136610352</v>
      </c>
      <c r="E1216" s="13">
        <v>0.1915646708687338</v>
      </c>
      <c r="F1216" s="7">
        <v>50.339512864921268</v>
      </c>
      <c r="G1216" s="7">
        <f t="shared" si="249"/>
        <v>9.4517075427923007</v>
      </c>
      <c r="H1216" s="15">
        <f t="shared" si="250"/>
        <v>9.8348368845297696</v>
      </c>
      <c r="I1216" s="11">
        <f t="shared" si="251"/>
        <v>0.14257106588836735</v>
      </c>
      <c r="J1216" s="32">
        <f t="shared" si="252"/>
        <v>2.8321900188215169E-3</v>
      </c>
      <c r="K1216" s="32">
        <f t="shared" si="253"/>
        <v>353.08365376420016</v>
      </c>
      <c r="L1216" s="8">
        <v>1</v>
      </c>
      <c r="M1216" s="9">
        <v>0</v>
      </c>
      <c r="N1216" s="8">
        <v>0</v>
      </c>
      <c r="O1216" s="9">
        <v>0</v>
      </c>
      <c r="P1216" s="9">
        <v>0</v>
      </c>
      <c r="Q1216" s="9">
        <v>1</v>
      </c>
      <c r="R1216" s="9">
        <v>0</v>
      </c>
      <c r="S1216" s="8">
        <v>122141</v>
      </c>
      <c r="T1216" s="9">
        <v>6</v>
      </c>
      <c r="U1216" s="9">
        <f t="shared" si="254"/>
        <v>122134</v>
      </c>
      <c r="V1216" s="9">
        <f t="shared" si="255"/>
        <v>62</v>
      </c>
      <c r="W1216" s="7">
        <v>14</v>
      </c>
      <c r="X1216" s="7">
        <f>BM1216-W1216-6</f>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4035</v>
      </c>
      <c r="D1217" s="12">
        <v>9.4778872397561109</v>
      </c>
      <c r="E1217" s="13">
        <v>0.1962447334788528</v>
      </c>
      <c r="F1217" s="7">
        <v>48.296262894501787</v>
      </c>
      <c r="G1217" s="7">
        <f t="shared" si="249"/>
        <v>9.2816425062772581</v>
      </c>
      <c r="H1217" s="15">
        <f t="shared" si="250"/>
        <v>9.6741319732349638</v>
      </c>
      <c r="I1217" s="11">
        <f t="shared" si="251"/>
        <v>0.13689489014480877</v>
      </c>
      <c r="J1217" s="32">
        <f t="shared" si="252"/>
        <v>2.8344820476864136E-3</v>
      </c>
      <c r="K1217" s="32">
        <f t="shared" si="253"/>
        <v>352.79814201548004</v>
      </c>
      <c r="L1217" s="8">
        <v>1</v>
      </c>
      <c r="M1217" s="9">
        <v>0</v>
      </c>
      <c r="N1217" s="8">
        <v>0</v>
      </c>
      <c r="O1217" s="9">
        <v>0</v>
      </c>
      <c r="P1217" s="9">
        <v>0</v>
      </c>
      <c r="Q1217" s="9">
        <v>1</v>
      </c>
      <c r="R1217" s="9">
        <v>0</v>
      </c>
      <c r="S1217" s="8">
        <v>122141</v>
      </c>
      <c r="T1217" s="9">
        <v>6</v>
      </c>
      <c r="U1217" s="9">
        <f t="shared" si="254"/>
        <v>122134</v>
      </c>
      <c r="V1217" s="9">
        <f t="shared" si="255"/>
        <v>62</v>
      </c>
      <c r="W1217" s="7">
        <v>14</v>
      </c>
      <c r="X1217" s="7">
        <f>BM1217-W1217-6</f>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4035</v>
      </c>
      <c r="D1218" s="12">
        <v>9.7133820954460539</v>
      </c>
      <c r="E1218" s="13">
        <v>0.18741156786957619</v>
      </c>
      <c r="F1218" s="7">
        <v>51.829149106771297</v>
      </c>
      <c r="G1218" s="7">
        <f t="shared" ref="G1218:G1281" si="259">D1218-E1218</f>
        <v>9.5259705275764777</v>
      </c>
      <c r="H1218" s="15">
        <f t="shared" ref="H1218:H1281" si="260">D1218+E1218</f>
        <v>9.9007936633156302</v>
      </c>
      <c r="I1218" s="11">
        <f t="shared" ref="I1218:I1281" si="261">IFERROR(F1218/SQRT(F1218^2+U1218), "X")</f>
        <v>0.14670048049647011</v>
      </c>
      <c r="J1218" s="32">
        <f t="shared" ref="J1218:J1281" si="262">IFERROR(SQRT((1-I1218^2)/U1218), "X")</f>
        <v>2.8304628384745027E-3</v>
      </c>
      <c r="K1218" s="32">
        <f t="shared" ref="K1218:K1281" si="263">IFERROR(1/J1218, "X")</f>
        <v>353.29910939193138</v>
      </c>
      <c r="L1218" s="8">
        <v>1</v>
      </c>
      <c r="M1218" s="9">
        <v>0</v>
      </c>
      <c r="N1218" s="8">
        <v>0</v>
      </c>
      <c r="O1218" s="9">
        <v>0</v>
      </c>
      <c r="P1218" s="9">
        <v>0</v>
      </c>
      <c r="Q1218" s="9">
        <v>1</v>
      </c>
      <c r="R1218" s="9">
        <v>0</v>
      </c>
      <c r="S1218" s="8">
        <v>122141</v>
      </c>
      <c r="T1218" s="9">
        <v>6</v>
      </c>
      <c r="U1218" s="9">
        <f t="shared" ref="U1218:U1281" si="264">S1218-T1218-1</f>
        <v>122134</v>
      </c>
      <c r="V1218" s="9">
        <f t="shared" ref="V1218:V1281" si="265">COUNTIF(B:B,B1218)</f>
        <v>62</v>
      </c>
      <c r="W1218" s="7">
        <v>14</v>
      </c>
      <c r="X1218" s="7">
        <f>BM1218-W1218-6</f>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4035</v>
      </c>
      <c r="D1219" s="12">
        <v>10.18921819719403</v>
      </c>
      <c r="E1219" s="13">
        <v>0.1868627360554776</v>
      </c>
      <c r="F1219" s="7">
        <v>54.527823001419357</v>
      </c>
      <c r="G1219" s="7">
        <f t="shared" si="259"/>
        <v>10.002355461138553</v>
      </c>
      <c r="H1219" s="15">
        <f t="shared" si="260"/>
        <v>10.376080933249508</v>
      </c>
      <c r="I1219" s="11">
        <f t="shared" si="261"/>
        <v>0.15416183174743506</v>
      </c>
      <c r="J1219" s="32">
        <f t="shared" si="262"/>
        <v>2.8272141314613316E-3</v>
      </c>
      <c r="K1219" s="32">
        <f t="shared" si="263"/>
        <v>353.70507980699699</v>
      </c>
      <c r="L1219" s="8">
        <v>1</v>
      </c>
      <c r="M1219" s="9">
        <v>0</v>
      </c>
      <c r="N1219" s="8">
        <v>0</v>
      </c>
      <c r="O1219" s="9">
        <v>0</v>
      </c>
      <c r="P1219" s="9">
        <v>0</v>
      </c>
      <c r="Q1219" s="9">
        <v>1</v>
      </c>
      <c r="R1219" s="9">
        <v>0</v>
      </c>
      <c r="S1219" s="8">
        <v>122141</v>
      </c>
      <c r="T1219" s="9">
        <v>6</v>
      </c>
      <c r="U1219" s="9">
        <f t="shared" si="264"/>
        <v>122134</v>
      </c>
      <c r="V1219" s="9">
        <f t="shared" si="265"/>
        <v>62</v>
      </c>
      <c r="W1219" s="7">
        <v>14</v>
      </c>
      <c r="X1219" s="7">
        <f>BM1219-W1219-6</f>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4035</v>
      </c>
      <c r="D1220" s="12">
        <v>10.28439480749037</v>
      </c>
      <c r="E1220" s="13">
        <v>0.1807879790496614</v>
      </c>
      <c r="F1220" s="7">
        <v>56.886496887413657</v>
      </c>
      <c r="G1220" s="7">
        <f t="shared" si="259"/>
        <v>10.103606828440709</v>
      </c>
      <c r="H1220" s="15">
        <f t="shared" si="260"/>
        <v>10.465182786540032</v>
      </c>
      <c r="I1220" s="11">
        <f t="shared" si="261"/>
        <v>0.16066166008512509</v>
      </c>
      <c r="J1220" s="32">
        <f t="shared" si="262"/>
        <v>2.8242494946225465E-3</v>
      </c>
      <c r="K1220" s="32">
        <f t="shared" si="263"/>
        <v>354.07636680258923</v>
      </c>
      <c r="L1220" s="8">
        <v>1</v>
      </c>
      <c r="M1220" s="9">
        <v>0</v>
      </c>
      <c r="N1220" s="8">
        <v>0</v>
      </c>
      <c r="O1220" s="9">
        <v>0</v>
      </c>
      <c r="P1220" s="9">
        <v>0</v>
      </c>
      <c r="Q1220" s="9">
        <v>1</v>
      </c>
      <c r="R1220" s="9">
        <v>0</v>
      </c>
      <c r="S1220" s="8">
        <v>122141</v>
      </c>
      <c r="T1220" s="9">
        <v>6</v>
      </c>
      <c r="U1220" s="9">
        <f t="shared" si="264"/>
        <v>122134</v>
      </c>
      <c r="V1220" s="9">
        <f t="shared" si="265"/>
        <v>62</v>
      </c>
      <c r="W1220" s="7">
        <v>14</v>
      </c>
      <c r="X1220" s="7">
        <f>BM1220-W1220-6</f>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4035</v>
      </c>
      <c r="D1221" s="12">
        <v>10.793403262313969</v>
      </c>
      <c r="E1221" s="13">
        <v>0.16176366284648969</v>
      </c>
      <c r="F1221" s="7">
        <v>66.723286752950713</v>
      </c>
      <c r="G1221" s="7">
        <f t="shared" si="259"/>
        <v>10.63163959946748</v>
      </c>
      <c r="H1221" s="15">
        <f t="shared" si="260"/>
        <v>10.955166925160459</v>
      </c>
      <c r="I1221" s="11">
        <f t="shared" si="261"/>
        <v>0.18753597816379847</v>
      </c>
      <c r="J1221" s="32">
        <f t="shared" si="262"/>
        <v>2.8106525815817223E-3</v>
      </c>
      <c r="K1221" s="32">
        <f t="shared" si="263"/>
        <v>355.78925924642033</v>
      </c>
      <c r="L1221" s="8">
        <v>1</v>
      </c>
      <c r="M1221" s="9">
        <v>0</v>
      </c>
      <c r="N1221" s="8">
        <v>0</v>
      </c>
      <c r="O1221" s="9">
        <v>0</v>
      </c>
      <c r="P1221" s="9">
        <v>0</v>
      </c>
      <c r="Q1221" s="9">
        <v>1</v>
      </c>
      <c r="R1221" s="9">
        <v>0</v>
      </c>
      <c r="S1221" s="8">
        <v>122141</v>
      </c>
      <c r="T1221" s="9">
        <v>6</v>
      </c>
      <c r="U1221" s="9">
        <f t="shared" si="264"/>
        <v>122134</v>
      </c>
      <c r="V1221" s="9">
        <f t="shared" si="265"/>
        <v>62</v>
      </c>
      <c r="W1221" s="7">
        <v>14</v>
      </c>
      <c r="X1221" s="7">
        <f>BM1221-W1221-6</f>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4035</v>
      </c>
      <c r="D1222" s="12">
        <v>11.164692063472719</v>
      </c>
      <c r="E1222" s="13">
        <v>0.16014820413832759</v>
      </c>
      <c r="F1222" s="7">
        <v>69.714750306093052</v>
      </c>
      <c r="G1222" s="7">
        <f t="shared" si="259"/>
        <v>11.004543859334392</v>
      </c>
      <c r="H1222" s="15">
        <f t="shared" si="260"/>
        <v>11.324840267611046</v>
      </c>
      <c r="I1222" s="11">
        <f t="shared" si="261"/>
        <v>0.19562881514134722</v>
      </c>
      <c r="J1222" s="32">
        <f t="shared" si="262"/>
        <v>2.8061323361614236E-3</v>
      </c>
      <c r="K1222" s="32">
        <f t="shared" si="263"/>
        <v>356.36238074499516</v>
      </c>
      <c r="L1222" s="8">
        <v>1</v>
      </c>
      <c r="M1222" s="9">
        <v>0</v>
      </c>
      <c r="N1222" s="8">
        <v>0</v>
      </c>
      <c r="O1222" s="9">
        <v>0</v>
      </c>
      <c r="P1222" s="9">
        <v>0</v>
      </c>
      <c r="Q1222" s="9">
        <v>1</v>
      </c>
      <c r="R1222" s="9">
        <v>0</v>
      </c>
      <c r="S1222" s="8">
        <v>122141</v>
      </c>
      <c r="T1222" s="9">
        <v>6</v>
      </c>
      <c r="U1222" s="9">
        <f t="shared" si="264"/>
        <v>122134</v>
      </c>
      <c r="V1222" s="9">
        <f t="shared" si="265"/>
        <v>62</v>
      </c>
      <c r="W1222" s="7">
        <v>14</v>
      </c>
      <c r="X1222" s="7">
        <f>BM1222-W1222-6</f>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4035</v>
      </c>
      <c r="D1223" s="12">
        <v>10.705062936989579</v>
      </c>
      <c r="E1223" s="13">
        <v>0.16215122400890619</v>
      </c>
      <c r="F1223" s="7">
        <v>66.019007888596676</v>
      </c>
      <c r="G1223" s="7">
        <f t="shared" si="259"/>
        <v>10.542911712980674</v>
      </c>
      <c r="H1223" s="15">
        <f t="shared" si="260"/>
        <v>10.867214160998484</v>
      </c>
      <c r="I1223" s="11">
        <f t="shared" si="261"/>
        <v>0.18562505247735409</v>
      </c>
      <c r="J1223" s="32">
        <f t="shared" si="262"/>
        <v>2.8116910328399029E-3</v>
      </c>
      <c r="K1223" s="32">
        <f t="shared" si="263"/>
        <v>355.65785440869234</v>
      </c>
      <c r="L1223" s="8">
        <v>1</v>
      </c>
      <c r="M1223" s="9">
        <v>0</v>
      </c>
      <c r="N1223" s="8">
        <v>0</v>
      </c>
      <c r="O1223" s="9">
        <v>0</v>
      </c>
      <c r="P1223" s="9">
        <v>0</v>
      </c>
      <c r="Q1223" s="9">
        <v>1</v>
      </c>
      <c r="R1223" s="9">
        <v>0</v>
      </c>
      <c r="S1223" s="8">
        <v>122141</v>
      </c>
      <c r="T1223" s="9">
        <v>6</v>
      </c>
      <c r="U1223" s="9">
        <f t="shared" si="264"/>
        <v>122134</v>
      </c>
      <c r="V1223" s="9">
        <f t="shared" si="265"/>
        <v>62</v>
      </c>
      <c r="W1223" s="7">
        <v>14</v>
      </c>
      <c r="X1223" s="7">
        <f>BM1223-W1223-6</f>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4035</v>
      </c>
      <c r="D1224" s="12">
        <v>10.442477044561519</v>
      </c>
      <c r="E1224" s="13">
        <v>0.1670221624884147</v>
      </c>
      <c r="F1224" s="7">
        <v>62.521505463598857</v>
      </c>
      <c r="G1224" s="7">
        <f t="shared" si="259"/>
        <v>10.275454882073104</v>
      </c>
      <c r="H1224" s="15">
        <f t="shared" si="260"/>
        <v>10.609499207049934</v>
      </c>
      <c r="I1224" s="11">
        <f t="shared" si="261"/>
        <v>0.1761043837233297</v>
      </c>
      <c r="J1224" s="32">
        <f t="shared" si="262"/>
        <v>2.8167009482179032E-3</v>
      </c>
      <c r="K1224" s="32">
        <f t="shared" si="263"/>
        <v>355.0252647987673</v>
      </c>
      <c r="L1224" s="8">
        <v>1</v>
      </c>
      <c r="M1224" s="9">
        <v>0</v>
      </c>
      <c r="N1224" s="8">
        <v>0</v>
      </c>
      <c r="O1224" s="9">
        <v>0</v>
      </c>
      <c r="P1224" s="9">
        <v>0</v>
      </c>
      <c r="Q1224" s="9">
        <v>1</v>
      </c>
      <c r="R1224" s="9">
        <v>0</v>
      </c>
      <c r="S1224" s="8">
        <v>122141</v>
      </c>
      <c r="T1224" s="9">
        <v>6</v>
      </c>
      <c r="U1224" s="9">
        <f t="shared" si="264"/>
        <v>122134</v>
      </c>
      <c r="V1224" s="9">
        <f t="shared" si="265"/>
        <v>62</v>
      </c>
      <c r="W1224" s="7">
        <v>14</v>
      </c>
      <c r="X1224" s="7">
        <f>BM1224-W1224-6</f>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4035</v>
      </c>
      <c r="D1225" s="12">
        <v>11.031603033322851</v>
      </c>
      <c r="E1225" s="13">
        <v>0.16803045596568139</v>
      </c>
      <c r="F1225" s="7">
        <v>65.652401940609778</v>
      </c>
      <c r="G1225" s="7">
        <f t="shared" si="259"/>
        <v>10.86357257735717</v>
      </c>
      <c r="H1225" s="15">
        <f t="shared" si="260"/>
        <v>11.199633489288532</v>
      </c>
      <c r="I1225" s="11">
        <f t="shared" si="261"/>
        <v>0.18462950193671529</v>
      </c>
      <c r="J1225" s="32">
        <f t="shared" si="262"/>
        <v>2.8122276790989932E-3</v>
      </c>
      <c r="K1225" s="32">
        <f t="shared" si="263"/>
        <v>355.58998563032031</v>
      </c>
      <c r="L1225" s="8">
        <v>1</v>
      </c>
      <c r="M1225" s="9">
        <v>0</v>
      </c>
      <c r="N1225" s="8">
        <v>0</v>
      </c>
      <c r="O1225" s="9">
        <v>0</v>
      </c>
      <c r="P1225" s="9">
        <v>0</v>
      </c>
      <c r="Q1225" s="9">
        <v>1</v>
      </c>
      <c r="R1225" s="9">
        <v>0</v>
      </c>
      <c r="S1225" s="8">
        <v>122141</v>
      </c>
      <c r="T1225" s="9">
        <v>6</v>
      </c>
      <c r="U1225" s="9">
        <f t="shared" si="264"/>
        <v>122134</v>
      </c>
      <c r="V1225" s="9">
        <f t="shared" si="265"/>
        <v>62</v>
      </c>
      <c r="W1225" s="7">
        <v>14</v>
      </c>
      <c r="X1225" s="7">
        <f>BM1225-W1225-6</f>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4035</v>
      </c>
      <c r="D1226" s="12">
        <v>11.46556610563985</v>
      </c>
      <c r="E1226" s="13">
        <v>0.16066002758635009</v>
      </c>
      <c r="F1226" s="7">
        <v>71.365393607177339</v>
      </c>
      <c r="G1226" s="7">
        <f t="shared" si="259"/>
        <v>11.3049060780535</v>
      </c>
      <c r="H1226" s="15">
        <f t="shared" si="260"/>
        <v>11.626226133226199</v>
      </c>
      <c r="I1226" s="11">
        <f t="shared" si="261"/>
        <v>0.20007737874331899</v>
      </c>
      <c r="J1226" s="32">
        <f t="shared" si="262"/>
        <v>2.8035630244628382E-3</v>
      </c>
      <c r="K1226" s="32">
        <f t="shared" si="263"/>
        <v>356.68896731565349</v>
      </c>
      <c r="L1226" s="8">
        <v>1</v>
      </c>
      <c r="M1226" s="9">
        <v>0</v>
      </c>
      <c r="N1226" s="8">
        <v>0</v>
      </c>
      <c r="O1226" s="9">
        <v>0</v>
      </c>
      <c r="P1226" s="9">
        <v>0</v>
      </c>
      <c r="Q1226" s="9">
        <v>1</v>
      </c>
      <c r="R1226" s="9">
        <v>0</v>
      </c>
      <c r="S1226" s="8">
        <v>122141</v>
      </c>
      <c r="T1226" s="9">
        <v>6</v>
      </c>
      <c r="U1226" s="9">
        <f t="shared" si="264"/>
        <v>122134</v>
      </c>
      <c r="V1226" s="9">
        <f t="shared" si="265"/>
        <v>62</v>
      </c>
      <c r="W1226" s="7">
        <v>14</v>
      </c>
      <c r="X1226" s="7">
        <f>BM1226-W1226-6</f>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4035</v>
      </c>
      <c r="D1227" s="12">
        <v>11.37700734877269</v>
      </c>
      <c r="E1227" s="13">
        <v>0.16647200214594299</v>
      </c>
      <c r="F1227" s="7">
        <v>68.341866512776562</v>
      </c>
      <c r="G1227" s="7">
        <f t="shared" si="259"/>
        <v>11.210535346626747</v>
      </c>
      <c r="H1227" s="15">
        <f t="shared" si="260"/>
        <v>11.543479350918632</v>
      </c>
      <c r="I1227" s="11">
        <f t="shared" si="261"/>
        <v>0.19191959268724615</v>
      </c>
      <c r="J1227" s="32">
        <f t="shared" si="262"/>
        <v>2.8082287253797301E-3</v>
      </c>
      <c r="K1227" s="32">
        <f t="shared" si="263"/>
        <v>356.09635033014609</v>
      </c>
      <c r="L1227" s="8">
        <v>1</v>
      </c>
      <c r="M1227" s="9">
        <v>0</v>
      </c>
      <c r="N1227" s="8">
        <v>0</v>
      </c>
      <c r="O1227" s="9">
        <v>0</v>
      </c>
      <c r="P1227" s="9">
        <v>0</v>
      </c>
      <c r="Q1227" s="9">
        <v>1</v>
      </c>
      <c r="R1227" s="9">
        <v>0</v>
      </c>
      <c r="S1227" s="8">
        <v>122141</v>
      </c>
      <c r="T1227" s="9">
        <v>6</v>
      </c>
      <c r="U1227" s="9">
        <f t="shared" si="264"/>
        <v>122134</v>
      </c>
      <c r="V1227" s="9">
        <f t="shared" si="265"/>
        <v>62</v>
      </c>
      <c r="W1227" s="7">
        <v>14</v>
      </c>
      <c r="X1227" s="7">
        <f>BM1227-W1227-6</f>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4035</v>
      </c>
      <c r="D1228" s="12">
        <v>11.366148891238391</v>
      </c>
      <c r="E1228" s="13">
        <v>0.1574706630076996</v>
      </c>
      <c r="F1228" s="7">
        <v>72.179469331901146</v>
      </c>
      <c r="G1228" s="7">
        <f t="shared" si="259"/>
        <v>11.20867822823069</v>
      </c>
      <c r="H1228" s="15">
        <f t="shared" si="260"/>
        <v>11.523619554246091</v>
      </c>
      <c r="I1228" s="11">
        <f t="shared" si="261"/>
        <v>0.2022668229204585</v>
      </c>
      <c r="J1228" s="32">
        <f t="shared" si="262"/>
        <v>2.8022763923405939E-3</v>
      </c>
      <c r="K1228" s="32">
        <f t="shared" si="263"/>
        <v>356.85273684397441</v>
      </c>
      <c r="L1228" s="8">
        <v>1</v>
      </c>
      <c r="M1228" s="9">
        <v>0</v>
      </c>
      <c r="N1228" s="8">
        <v>0</v>
      </c>
      <c r="O1228" s="9">
        <v>0</v>
      </c>
      <c r="P1228" s="9">
        <v>0</v>
      </c>
      <c r="Q1228" s="9">
        <v>1</v>
      </c>
      <c r="R1228" s="9">
        <v>0</v>
      </c>
      <c r="S1228" s="8">
        <v>122141</v>
      </c>
      <c r="T1228" s="9">
        <v>6</v>
      </c>
      <c r="U1228" s="9">
        <f t="shared" si="264"/>
        <v>122134</v>
      </c>
      <c r="V1228" s="9">
        <f t="shared" si="265"/>
        <v>62</v>
      </c>
      <c r="W1228" s="7">
        <v>14</v>
      </c>
      <c r="X1228" s="7">
        <f>BM1228-W1228-6</f>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4035</v>
      </c>
      <c r="D1229" s="12">
        <v>11.523286658922499</v>
      </c>
      <c r="E1229" s="13">
        <v>0.15860833321457729</v>
      </c>
      <c r="F1229" s="7">
        <v>72.652466773816585</v>
      </c>
      <c r="G1229" s="7">
        <f t="shared" si="259"/>
        <v>11.364678325707922</v>
      </c>
      <c r="H1229" s="15">
        <f t="shared" si="260"/>
        <v>11.681894992137076</v>
      </c>
      <c r="I1229" s="11">
        <f t="shared" si="261"/>
        <v>0.20353755293569656</v>
      </c>
      <c r="J1229" s="32">
        <f t="shared" si="262"/>
        <v>2.8015229485511424E-3</v>
      </c>
      <c r="K1229" s="32">
        <f t="shared" si="263"/>
        <v>356.94870910022985</v>
      </c>
      <c r="L1229" s="8">
        <v>1</v>
      </c>
      <c r="M1229" s="9">
        <v>0</v>
      </c>
      <c r="N1229" s="8">
        <v>0</v>
      </c>
      <c r="O1229" s="9">
        <v>0</v>
      </c>
      <c r="P1229" s="9">
        <v>0</v>
      </c>
      <c r="Q1229" s="9">
        <v>1</v>
      </c>
      <c r="R1229" s="9">
        <v>0</v>
      </c>
      <c r="S1229" s="8">
        <v>122141</v>
      </c>
      <c r="T1229" s="9">
        <v>6</v>
      </c>
      <c r="U1229" s="9">
        <f t="shared" si="264"/>
        <v>122134</v>
      </c>
      <c r="V1229" s="9">
        <f t="shared" si="265"/>
        <v>62</v>
      </c>
      <c r="W1229" s="7">
        <v>14</v>
      </c>
      <c r="X1229" s="7">
        <f>BM1229-W1229-6</f>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4035</v>
      </c>
      <c r="D1230" s="12">
        <v>11.57371872753707</v>
      </c>
      <c r="E1230" s="13">
        <v>0.16559305225097459</v>
      </c>
      <c r="F1230" s="7">
        <v>69.892538184487506</v>
      </c>
      <c r="G1230" s="7">
        <f t="shared" si="259"/>
        <v>11.408125675286096</v>
      </c>
      <c r="H1230" s="15">
        <f t="shared" si="260"/>
        <v>11.739311779788045</v>
      </c>
      <c r="I1230" s="11">
        <f t="shared" si="261"/>
        <v>0.1961085480875964</v>
      </c>
      <c r="J1230" s="32">
        <f t="shared" si="262"/>
        <v>2.805858152839587E-3</v>
      </c>
      <c r="K1230" s="32">
        <f t="shared" si="263"/>
        <v>356.39720382442681</v>
      </c>
      <c r="L1230" s="8">
        <v>1</v>
      </c>
      <c r="M1230" s="9">
        <v>0</v>
      </c>
      <c r="N1230" s="8">
        <v>0</v>
      </c>
      <c r="O1230" s="9">
        <v>0</v>
      </c>
      <c r="P1230" s="9">
        <v>0</v>
      </c>
      <c r="Q1230" s="9">
        <v>1</v>
      </c>
      <c r="R1230" s="9">
        <v>0</v>
      </c>
      <c r="S1230" s="8">
        <v>122141</v>
      </c>
      <c r="T1230" s="9">
        <v>6</v>
      </c>
      <c r="U1230" s="9">
        <f t="shared" si="264"/>
        <v>122134</v>
      </c>
      <c r="V1230" s="9">
        <f t="shared" si="265"/>
        <v>62</v>
      </c>
      <c r="W1230" s="7">
        <v>14</v>
      </c>
      <c r="X1230" s="7">
        <f>BM1230-W1230-6</f>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4035</v>
      </c>
      <c r="D1231" s="12">
        <v>11.584516706797411</v>
      </c>
      <c r="E1231" s="13">
        <v>0.15834737583368011</v>
      </c>
      <c r="F1231" s="7">
        <v>73.158880251764856</v>
      </c>
      <c r="G1231" s="7">
        <f t="shared" si="259"/>
        <v>11.426169330963731</v>
      </c>
      <c r="H1231" s="15">
        <f t="shared" si="260"/>
        <v>11.74286408263109</v>
      </c>
      <c r="I1231" s="11">
        <f t="shared" si="261"/>
        <v>0.20489691732655213</v>
      </c>
      <c r="J1231" s="32">
        <f t="shared" si="262"/>
        <v>2.8007115010704291E-3</v>
      </c>
      <c r="K1231" s="32">
        <f t="shared" si="263"/>
        <v>357.05212751038476</v>
      </c>
      <c r="L1231" s="8">
        <v>1</v>
      </c>
      <c r="M1231" s="9">
        <v>0</v>
      </c>
      <c r="N1231" s="8">
        <v>0</v>
      </c>
      <c r="O1231" s="9">
        <v>0</v>
      </c>
      <c r="P1231" s="9">
        <v>0</v>
      </c>
      <c r="Q1231" s="9">
        <v>1</v>
      </c>
      <c r="R1231" s="9">
        <v>0</v>
      </c>
      <c r="S1231" s="8">
        <v>122141</v>
      </c>
      <c r="T1231" s="9">
        <v>6</v>
      </c>
      <c r="U1231" s="9">
        <f t="shared" si="264"/>
        <v>122134</v>
      </c>
      <c r="V1231" s="9">
        <f t="shared" si="265"/>
        <v>62</v>
      </c>
      <c r="W1231" s="7">
        <v>14</v>
      </c>
      <c r="X1231" s="7">
        <f>BM1231-W1231-6</f>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4035</v>
      </c>
      <c r="D1232" s="12">
        <v>3.6412479372035289</v>
      </c>
      <c r="E1232" s="13">
        <v>0.23579327078796949</v>
      </c>
      <c r="F1232" s="7">
        <v>15.4425439073612</v>
      </c>
      <c r="G1232" s="7">
        <f t="shared" si="259"/>
        <v>3.4054546664155594</v>
      </c>
      <c r="H1232" s="15">
        <f t="shared" si="260"/>
        <v>3.8770412079914984</v>
      </c>
      <c r="I1232" s="11">
        <f t="shared" si="261"/>
        <v>4.4144538198355211E-2</v>
      </c>
      <c r="J1232" s="32">
        <f t="shared" si="262"/>
        <v>2.8586312244391452E-3</v>
      </c>
      <c r="K1232" s="32">
        <f t="shared" si="263"/>
        <v>349.81776993504889</v>
      </c>
      <c r="L1232" s="8">
        <v>1</v>
      </c>
      <c r="M1232" s="9">
        <v>0</v>
      </c>
      <c r="N1232" s="8">
        <v>0</v>
      </c>
      <c r="O1232" s="9">
        <v>0</v>
      </c>
      <c r="P1232" s="9">
        <v>0</v>
      </c>
      <c r="Q1232" s="9">
        <v>1</v>
      </c>
      <c r="R1232" s="9">
        <v>0</v>
      </c>
      <c r="S1232" s="8">
        <v>122141</v>
      </c>
      <c r="T1232" s="9">
        <v>6</v>
      </c>
      <c r="U1232" s="9">
        <f t="shared" si="264"/>
        <v>122134</v>
      </c>
      <c r="V1232" s="9">
        <f t="shared" si="265"/>
        <v>62</v>
      </c>
      <c r="W1232" s="7">
        <v>14</v>
      </c>
      <c r="X1232" s="7">
        <f>BM1232-W1232-6</f>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4035</v>
      </c>
      <c r="D1233" s="12">
        <v>3.3933383343153878</v>
      </c>
      <c r="E1233" s="13">
        <v>0.26011187234087918</v>
      </c>
      <c r="F1233" s="7">
        <v>13.045688010228091</v>
      </c>
      <c r="G1233" s="7">
        <f t="shared" si="259"/>
        <v>3.1332264619745085</v>
      </c>
      <c r="H1233" s="15">
        <f t="shared" si="260"/>
        <v>3.6534502066562671</v>
      </c>
      <c r="I1233" s="11">
        <f t="shared" si="261"/>
        <v>3.7303219888959557E-2</v>
      </c>
      <c r="J1233" s="32">
        <f t="shared" si="262"/>
        <v>2.8594290971632203E-3</v>
      </c>
      <c r="K1233" s="32">
        <f t="shared" si="263"/>
        <v>349.72015952138105</v>
      </c>
      <c r="L1233" s="8">
        <v>1</v>
      </c>
      <c r="M1233" s="9">
        <v>0</v>
      </c>
      <c r="N1233" s="8">
        <v>0</v>
      </c>
      <c r="O1233" s="9">
        <v>0</v>
      </c>
      <c r="P1233" s="9">
        <v>0</v>
      </c>
      <c r="Q1233" s="9">
        <v>1</v>
      </c>
      <c r="R1233" s="9">
        <v>0</v>
      </c>
      <c r="S1233" s="8">
        <v>122141</v>
      </c>
      <c r="T1233" s="9">
        <v>6</v>
      </c>
      <c r="U1233" s="9">
        <f t="shared" si="264"/>
        <v>122134</v>
      </c>
      <c r="V1233" s="9">
        <f t="shared" si="265"/>
        <v>62</v>
      </c>
      <c r="W1233" s="7">
        <v>14</v>
      </c>
      <c r="X1233" s="7">
        <f>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4035</v>
      </c>
      <c r="D1234" s="12">
        <v>4.4360022384464237</v>
      </c>
      <c r="E1234" s="13">
        <v>0.2545934822557957</v>
      </c>
      <c r="F1234" s="7">
        <v>17.42386411129517</v>
      </c>
      <c r="G1234" s="7">
        <f t="shared" si="259"/>
        <v>4.1814087561906277</v>
      </c>
      <c r="H1234" s="15">
        <f t="shared" si="260"/>
        <v>4.6905957207022198</v>
      </c>
      <c r="I1234" s="11">
        <f t="shared" si="261"/>
        <v>4.9795154847406153E-2</v>
      </c>
      <c r="J1234" s="32">
        <f t="shared" si="262"/>
        <v>2.857870936626854E-3</v>
      </c>
      <c r="K1234" s="32">
        <f t="shared" si="263"/>
        <v>349.91083298544629</v>
      </c>
      <c r="L1234" s="8">
        <v>1</v>
      </c>
      <c r="M1234" s="9">
        <v>0</v>
      </c>
      <c r="N1234" s="8">
        <v>0</v>
      </c>
      <c r="O1234" s="9">
        <v>0</v>
      </c>
      <c r="P1234" s="9">
        <v>0</v>
      </c>
      <c r="Q1234" s="9">
        <v>1</v>
      </c>
      <c r="R1234" s="9">
        <v>0</v>
      </c>
      <c r="S1234" s="8">
        <v>122141</v>
      </c>
      <c r="T1234" s="9">
        <v>6</v>
      </c>
      <c r="U1234" s="9">
        <f t="shared" si="264"/>
        <v>122134</v>
      </c>
      <c r="V1234" s="9">
        <f t="shared" si="265"/>
        <v>62</v>
      </c>
      <c r="W1234" s="7">
        <v>14</v>
      </c>
      <c r="X1234" s="7">
        <f>BM1234-W1234-6</f>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4035</v>
      </c>
      <c r="D1235" s="12">
        <v>4.4623295382741901</v>
      </c>
      <c r="E1235" s="13">
        <v>0.24782170049179089</v>
      </c>
      <c r="F1235" s="7">
        <v>18.006209825123872</v>
      </c>
      <c r="G1235" s="7">
        <f t="shared" si="259"/>
        <v>4.2145078377823992</v>
      </c>
      <c r="H1235" s="15">
        <f t="shared" si="260"/>
        <v>4.710151238765981</v>
      </c>
      <c r="I1235" s="11">
        <f t="shared" si="261"/>
        <v>5.1455088447527386E-2</v>
      </c>
      <c r="J1235" s="32">
        <f t="shared" si="262"/>
        <v>2.8576301702167581E-3</v>
      </c>
      <c r="K1235" s="32">
        <f t="shared" si="263"/>
        <v>349.94031432840995</v>
      </c>
      <c r="L1235" s="8">
        <v>1</v>
      </c>
      <c r="M1235" s="9">
        <v>0</v>
      </c>
      <c r="N1235" s="8">
        <v>0</v>
      </c>
      <c r="O1235" s="9">
        <v>0</v>
      </c>
      <c r="P1235" s="9">
        <v>0</v>
      </c>
      <c r="Q1235" s="9">
        <v>1</v>
      </c>
      <c r="R1235" s="9">
        <v>0</v>
      </c>
      <c r="S1235" s="8">
        <v>122141</v>
      </c>
      <c r="T1235" s="9">
        <v>6</v>
      </c>
      <c r="U1235" s="9">
        <f t="shared" si="264"/>
        <v>122134</v>
      </c>
      <c r="V1235" s="9">
        <f t="shared" si="265"/>
        <v>62</v>
      </c>
      <c r="W1235" s="7">
        <v>14</v>
      </c>
      <c r="X1235" s="7">
        <f>BM1235-W1235-6</f>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4035</v>
      </c>
      <c r="D1236" s="12">
        <v>4.2643875231113793</v>
      </c>
      <c r="E1236" s="13">
        <v>0.2426189420278865</v>
      </c>
      <c r="F1236" s="7">
        <v>17.576482229574768</v>
      </c>
      <c r="G1236" s="7">
        <f t="shared" si="259"/>
        <v>4.0217685810834931</v>
      </c>
      <c r="H1236" s="15">
        <f t="shared" si="260"/>
        <v>4.5070064651392654</v>
      </c>
      <c r="I1236" s="11">
        <f t="shared" si="261"/>
        <v>5.0230222026076028E-2</v>
      </c>
      <c r="J1236" s="32">
        <f t="shared" si="262"/>
        <v>2.8578085973060639E-3</v>
      </c>
      <c r="K1236" s="32">
        <f t="shared" si="263"/>
        <v>349.91846582820767</v>
      </c>
      <c r="L1236" s="8">
        <v>1</v>
      </c>
      <c r="M1236" s="9">
        <v>0</v>
      </c>
      <c r="N1236" s="8">
        <v>0</v>
      </c>
      <c r="O1236" s="9">
        <v>0</v>
      </c>
      <c r="P1236" s="9">
        <v>0</v>
      </c>
      <c r="Q1236" s="9">
        <v>1</v>
      </c>
      <c r="R1236" s="9">
        <v>0</v>
      </c>
      <c r="S1236" s="8">
        <v>122141</v>
      </c>
      <c r="T1236" s="9">
        <v>6</v>
      </c>
      <c r="U1236" s="9">
        <f t="shared" si="264"/>
        <v>122134</v>
      </c>
      <c r="V1236" s="9">
        <f t="shared" si="265"/>
        <v>62</v>
      </c>
      <c r="W1236" s="7">
        <v>14</v>
      </c>
      <c r="X1236" s="7">
        <f>BM1236-W1236-6</f>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4035</v>
      </c>
      <c r="D1237" s="12">
        <v>4.9609705774644963</v>
      </c>
      <c r="E1237" s="13">
        <v>0.25295446892896412</v>
      </c>
      <c r="F1237" s="7">
        <v>19.612108845001909</v>
      </c>
      <c r="G1237" s="7">
        <f t="shared" si="259"/>
        <v>4.7080161085355323</v>
      </c>
      <c r="H1237" s="15">
        <f t="shared" si="260"/>
        <v>5.2139250463934603</v>
      </c>
      <c r="I1237" s="11">
        <f t="shared" si="261"/>
        <v>5.603033516885117E-2</v>
      </c>
      <c r="J1237" s="32">
        <f t="shared" si="262"/>
        <v>2.8569255663258436E-3</v>
      </c>
      <c r="K1237" s="32">
        <f t="shared" si="263"/>
        <v>350.02662014959407</v>
      </c>
      <c r="L1237" s="8">
        <v>1</v>
      </c>
      <c r="M1237" s="9">
        <v>0</v>
      </c>
      <c r="N1237" s="8">
        <v>0</v>
      </c>
      <c r="O1237" s="9">
        <v>0</v>
      </c>
      <c r="P1237" s="9">
        <v>0</v>
      </c>
      <c r="Q1237" s="9">
        <v>1</v>
      </c>
      <c r="R1237" s="9">
        <v>0</v>
      </c>
      <c r="S1237" s="8">
        <v>122141</v>
      </c>
      <c r="T1237" s="9">
        <v>6</v>
      </c>
      <c r="U1237" s="9">
        <f t="shared" si="264"/>
        <v>122134</v>
      </c>
      <c r="V1237" s="9">
        <f t="shared" si="265"/>
        <v>62</v>
      </c>
      <c r="W1237" s="7">
        <v>14</v>
      </c>
      <c r="X1237" s="7">
        <f>BM1237-W1237-6</f>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4035</v>
      </c>
      <c r="D1238" s="12">
        <v>4.6700547956584071</v>
      </c>
      <c r="E1238" s="13">
        <v>0.24852924782773181</v>
      </c>
      <c r="F1238" s="7">
        <v>18.790765418867149</v>
      </c>
      <c r="G1238" s="7">
        <f t="shared" si="259"/>
        <v>4.421525547830675</v>
      </c>
      <c r="H1238" s="15">
        <f t="shared" si="260"/>
        <v>4.9185840434861392</v>
      </c>
      <c r="I1238" s="11">
        <f t="shared" si="261"/>
        <v>5.3690729816158016E-2</v>
      </c>
      <c r="J1238" s="32">
        <f t="shared" si="262"/>
        <v>2.8572933895629942E-3</v>
      </c>
      <c r="K1238" s="32">
        <f t="shared" si="263"/>
        <v>349.98156075002993</v>
      </c>
      <c r="L1238" s="8">
        <v>1</v>
      </c>
      <c r="M1238" s="9">
        <v>0</v>
      </c>
      <c r="N1238" s="8">
        <v>0</v>
      </c>
      <c r="O1238" s="9">
        <v>0</v>
      </c>
      <c r="P1238" s="9">
        <v>0</v>
      </c>
      <c r="Q1238" s="9">
        <v>1</v>
      </c>
      <c r="R1238" s="9">
        <v>0</v>
      </c>
      <c r="S1238" s="8">
        <v>122141</v>
      </c>
      <c r="T1238" s="9">
        <v>6</v>
      </c>
      <c r="U1238" s="9">
        <f t="shared" si="264"/>
        <v>122134</v>
      </c>
      <c r="V1238" s="9">
        <f t="shared" si="265"/>
        <v>62</v>
      </c>
      <c r="W1238" s="7">
        <v>14</v>
      </c>
      <c r="X1238" s="7">
        <f>BM1238-W1238-6</f>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4035</v>
      </c>
      <c r="D1239" s="12">
        <v>4.7984431666746152</v>
      </c>
      <c r="E1239" s="13">
        <v>0.2345844773255028</v>
      </c>
      <c r="F1239" s="7">
        <v>20.455075380015149</v>
      </c>
      <c r="G1239" s="7">
        <f t="shared" si="259"/>
        <v>4.5638586893491127</v>
      </c>
      <c r="H1239" s="15">
        <f t="shared" si="260"/>
        <v>5.0330276440001178</v>
      </c>
      <c r="I1239" s="11">
        <f t="shared" si="261"/>
        <v>5.8430574451933025E-2</v>
      </c>
      <c r="J1239" s="32">
        <f t="shared" si="262"/>
        <v>2.8565318565885313E-3</v>
      </c>
      <c r="K1239" s="32">
        <f t="shared" si="263"/>
        <v>350.07486357749548</v>
      </c>
      <c r="L1239" s="8">
        <v>1</v>
      </c>
      <c r="M1239" s="9">
        <v>0</v>
      </c>
      <c r="N1239" s="8">
        <v>0</v>
      </c>
      <c r="O1239" s="9">
        <v>0</v>
      </c>
      <c r="P1239" s="9">
        <v>0</v>
      </c>
      <c r="Q1239" s="9">
        <v>1</v>
      </c>
      <c r="R1239" s="9">
        <v>0</v>
      </c>
      <c r="S1239" s="8">
        <v>122141</v>
      </c>
      <c r="T1239" s="9">
        <v>6</v>
      </c>
      <c r="U1239" s="9">
        <f t="shared" si="264"/>
        <v>122134</v>
      </c>
      <c r="V1239" s="9">
        <f t="shared" si="265"/>
        <v>62</v>
      </c>
      <c r="W1239" s="7">
        <v>14</v>
      </c>
      <c r="X1239" s="7">
        <f>BM1239-W1239-6</f>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4035</v>
      </c>
      <c r="D1240" s="12">
        <v>4.3634993163400804</v>
      </c>
      <c r="E1240" s="13">
        <v>0.26832055375102187</v>
      </c>
      <c r="F1240" s="7">
        <v>16.26226263825107</v>
      </c>
      <c r="G1240" s="7">
        <f t="shared" si="259"/>
        <v>4.0951787625890583</v>
      </c>
      <c r="H1240" s="15">
        <f t="shared" si="260"/>
        <v>4.6318198700911024</v>
      </c>
      <c r="I1240" s="11">
        <f t="shared" si="261"/>
        <v>4.648287608708241E-2</v>
      </c>
      <c r="J1240" s="32">
        <f t="shared" si="262"/>
        <v>2.8583277198923301E-3</v>
      </c>
      <c r="K1240" s="32">
        <f t="shared" si="263"/>
        <v>349.85491448043922</v>
      </c>
      <c r="L1240" s="8">
        <v>1</v>
      </c>
      <c r="M1240" s="9">
        <v>0</v>
      </c>
      <c r="N1240" s="8">
        <v>0</v>
      </c>
      <c r="O1240" s="9">
        <v>0</v>
      </c>
      <c r="P1240" s="9">
        <v>0</v>
      </c>
      <c r="Q1240" s="9">
        <v>1</v>
      </c>
      <c r="R1240" s="9">
        <v>0</v>
      </c>
      <c r="S1240" s="8">
        <v>122141</v>
      </c>
      <c r="T1240" s="9">
        <v>6</v>
      </c>
      <c r="U1240" s="9">
        <f t="shared" si="264"/>
        <v>122134</v>
      </c>
      <c r="V1240" s="9">
        <f t="shared" si="265"/>
        <v>62</v>
      </c>
      <c r="W1240" s="7">
        <v>14</v>
      </c>
      <c r="X1240" s="7">
        <f>BM1240-W1240-6</f>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4035</v>
      </c>
      <c r="D1241" s="12">
        <v>5.0581257796572956</v>
      </c>
      <c r="E1241" s="13">
        <v>0.24362929348836959</v>
      </c>
      <c r="F1241" s="7">
        <v>20.761566506364151</v>
      </c>
      <c r="G1241" s="7">
        <f t="shared" si="259"/>
        <v>4.8144964861689257</v>
      </c>
      <c r="H1241" s="15">
        <f t="shared" si="260"/>
        <v>5.3017550731456655</v>
      </c>
      <c r="I1241" s="11">
        <f t="shared" si="261"/>
        <v>5.9303019759743059E-2</v>
      </c>
      <c r="J1241" s="32">
        <f t="shared" si="262"/>
        <v>2.8563846442687547E-3</v>
      </c>
      <c r="K1241" s="32">
        <f t="shared" si="263"/>
        <v>350.09290573189026</v>
      </c>
      <c r="L1241" s="8">
        <v>1</v>
      </c>
      <c r="M1241" s="9">
        <v>0</v>
      </c>
      <c r="N1241" s="8">
        <v>0</v>
      </c>
      <c r="O1241" s="9">
        <v>0</v>
      </c>
      <c r="P1241" s="9">
        <v>0</v>
      </c>
      <c r="Q1241" s="9">
        <v>1</v>
      </c>
      <c r="R1241" s="9">
        <v>0</v>
      </c>
      <c r="S1241" s="8">
        <v>122141</v>
      </c>
      <c r="T1241" s="9">
        <v>6</v>
      </c>
      <c r="U1241" s="9">
        <f t="shared" si="264"/>
        <v>122134</v>
      </c>
      <c r="V1241" s="9">
        <f t="shared" si="265"/>
        <v>62</v>
      </c>
      <c r="W1241" s="7">
        <v>14</v>
      </c>
      <c r="X1241" s="7">
        <f>BM1241-W1241-6</f>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4035</v>
      </c>
      <c r="D1242" s="12">
        <v>5.030086407540324</v>
      </c>
      <c r="E1242" s="13">
        <v>0.25245542176189939</v>
      </c>
      <c r="F1242" s="7">
        <v>19.92465193432999</v>
      </c>
      <c r="G1242" s="7">
        <f t="shared" si="259"/>
        <v>4.7776309857784245</v>
      </c>
      <c r="H1242" s="15">
        <f t="shared" si="260"/>
        <v>5.2825418293022235</v>
      </c>
      <c r="I1242" s="11">
        <f t="shared" si="261"/>
        <v>5.6920377156018997E-2</v>
      </c>
      <c r="J1242" s="32">
        <f t="shared" si="262"/>
        <v>2.8567815058262429E-3</v>
      </c>
      <c r="K1242" s="32">
        <f t="shared" si="263"/>
        <v>350.04427113538679</v>
      </c>
      <c r="L1242" s="8">
        <v>1</v>
      </c>
      <c r="M1242" s="9">
        <v>0</v>
      </c>
      <c r="N1242" s="8">
        <v>0</v>
      </c>
      <c r="O1242" s="9">
        <v>0</v>
      </c>
      <c r="P1242" s="9">
        <v>0</v>
      </c>
      <c r="Q1242" s="9">
        <v>1</v>
      </c>
      <c r="R1242" s="9">
        <v>0</v>
      </c>
      <c r="S1242" s="8">
        <v>122141</v>
      </c>
      <c r="T1242" s="9">
        <v>6</v>
      </c>
      <c r="U1242" s="9">
        <f t="shared" si="264"/>
        <v>122134</v>
      </c>
      <c r="V1242" s="9">
        <f t="shared" si="265"/>
        <v>62</v>
      </c>
      <c r="W1242" s="7">
        <v>14</v>
      </c>
      <c r="X1242" s="7">
        <f>BM1242-W1242-6</f>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4035</v>
      </c>
      <c r="D1243" s="12">
        <v>5.0624375371012498</v>
      </c>
      <c r="E1243" s="13">
        <v>0.25653377517471793</v>
      </c>
      <c r="F1243" s="7">
        <v>19.734000069399698</v>
      </c>
      <c r="G1243" s="7">
        <f t="shared" si="259"/>
        <v>4.8059037619265315</v>
      </c>
      <c r="H1243" s="15">
        <f t="shared" si="260"/>
        <v>5.3189713122759681</v>
      </c>
      <c r="I1243" s="11">
        <f t="shared" si="261"/>
        <v>5.6377465897705328E-2</v>
      </c>
      <c r="J1243" s="32">
        <f t="shared" si="262"/>
        <v>2.8568696513347237E-3</v>
      </c>
      <c r="K1243" s="32">
        <f t="shared" si="263"/>
        <v>350.03347091205302</v>
      </c>
      <c r="L1243" s="8">
        <v>1</v>
      </c>
      <c r="M1243" s="9">
        <v>0</v>
      </c>
      <c r="N1243" s="8">
        <v>0</v>
      </c>
      <c r="O1243" s="9">
        <v>0</v>
      </c>
      <c r="P1243" s="9">
        <v>0</v>
      </c>
      <c r="Q1243" s="9">
        <v>1</v>
      </c>
      <c r="R1243" s="9">
        <v>0</v>
      </c>
      <c r="S1243" s="8">
        <v>122141</v>
      </c>
      <c r="T1243" s="9">
        <v>6</v>
      </c>
      <c r="U1243" s="9">
        <f t="shared" si="264"/>
        <v>122134</v>
      </c>
      <c r="V1243" s="9">
        <f t="shared" si="265"/>
        <v>62</v>
      </c>
      <c r="W1243" s="7">
        <v>14</v>
      </c>
      <c r="X1243" s="7">
        <f>BM1243-W1243-6</f>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4035</v>
      </c>
      <c r="D1244" s="12">
        <v>4.7223375566132431</v>
      </c>
      <c r="E1244" s="13">
        <v>0.2612181031594244</v>
      </c>
      <c r="F1244" s="7">
        <v>18.078140448524529</v>
      </c>
      <c r="G1244" s="7">
        <f t="shared" si="259"/>
        <v>4.4611194534538186</v>
      </c>
      <c r="H1244" s="15">
        <f t="shared" si="260"/>
        <v>4.9835556597726676</v>
      </c>
      <c r="I1244" s="11">
        <f t="shared" si="261"/>
        <v>5.1660092087901899E-2</v>
      </c>
      <c r="J1244" s="32">
        <f t="shared" si="262"/>
        <v>2.8575998861718214E-3</v>
      </c>
      <c r="K1244" s="32">
        <f t="shared" si="263"/>
        <v>349.94402289805805</v>
      </c>
      <c r="L1244" s="8">
        <v>1</v>
      </c>
      <c r="M1244" s="9">
        <v>0</v>
      </c>
      <c r="N1244" s="8">
        <v>0</v>
      </c>
      <c r="O1244" s="9">
        <v>0</v>
      </c>
      <c r="P1244" s="9">
        <v>0</v>
      </c>
      <c r="Q1244" s="9">
        <v>1</v>
      </c>
      <c r="R1244" s="9">
        <v>0</v>
      </c>
      <c r="S1244" s="8">
        <v>122141</v>
      </c>
      <c r="T1244" s="9">
        <v>6</v>
      </c>
      <c r="U1244" s="9">
        <f t="shared" si="264"/>
        <v>122134</v>
      </c>
      <c r="V1244" s="9">
        <f t="shared" si="265"/>
        <v>62</v>
      </c>
      <c r="W1244" s="7">
        <v>14</v>
      </c>
      <c r="X1244" s="7">
        <f>BM1244-W1244-6</f>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4035</v>
      </c>
      <c r="D1245" s="12">
        <v>4.954483964154055</v>
      </c>
      <c r="E1245" s="13">
        <v>0.26597580203541599</v>
      </c>
      <c r="F1245" s="7">
        <v>18.627574111025108</v>
      </c>
      <c r="G1245" s="7">
        <f t="shared" si="259"/>
        <v>4.6885081621186391</v>
      </c>
      <c r="H1245" s="15">
        <f t="shared" si="260"/>
        <v>5.2204597661894709</v>
      </c>
      <c r="I1245" s="11">
        <f t="shared" si="261"/>
        <v>5.3225771119469308E-2</v>
      </c>
      <c r="J1245" s="32">
        <f t="shared" si="262"/>
        <v>2.8573646145348876E-3</v>
      </c>
      <c r="K1245" s="32">
        <f t="shared" si="263"/>
        <v>349.97283682774827</v>
      </c>
      <c r="L1245" s="8">
        <v>1</v>
      </c>
      <c r="M1245" s="9">
        <v>0</v>
      </c>
      <c r="N1245" s="8">
        <v>0</v>
      </c>
      <c r="O1245" s="9">
        <v>0</v>
      </c>
      <c r="P1245" s="9">
        <v>0</v>
      </c>
      <c r="Q1245" s="9">
        <v>1</v>
      </c>
      <c r="R1245" s="9">
        <v>0</v>
      </c>
      <c r="S1245" s="8">
        <v>122141</v>
      </c>
      <c r="T1245" s="9">
        <v>6</v>
      </c>
      <c r="U1245" s="9">
        <f t="shared" si="264"/>
        <v>122134</v>
      </c>
      <c r="V1245" s="9">
        <f t="shared" si="265"/>
        <v>62</v>
      </c>
      <c r="W1245" s="7">
        <v>14</v>
      </c>
      <c r="X1245" s="7">
        <f>BM1245-W1245-6</f>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4035</v>
      </c>
      <c r="D1246" s="12">
        <v>4.922032843381019</v>
      </c>
      <c r="E1246" s="13">
        <v>0.25972943190869141</v>
      </c>
      <c r="F1246" s="7">
        <v>18.950616444236381</v>
      </c>
      <c r="G1246" s="7">
        <f t="shared" si="259"/>
        <v>4.6623034114723279</v>
      </c>
      <c r="H1246" s="15">
        <f t="shared" si="260"/>
        <v>5.1817622752897101</v>
      </c>
      <c r="I1246" s="11">
        <f t="shared" si="261"/>
        <v>5.4146137649477968E-2</v>
      </c>
      <c r="J1246" s="32">
        <f t="shared" si="262"/>
        <v>2.8572230253726609E-3</v>
      </c>
      <c r="K1246" s="32">
        <f t="shared" si="263"/>
        <v>349.9901796673966</v>
      </c>
      <c r="L1246" s="8">
        <v>1</v>
      </c>
      <c r="M1246" s="9">
        <v>0</v>
      </c>
      <c r="N1246" s="8">
        <v>0</v>
      </c>
      <c r="O1246" s="9">
        <v>0</v>
      </c>
      <c r="P1246" s="9">
        <v>0</v>
      </c>
      <c r="Q1246" s="9">
        <v>1</v>
      </c>
      <c r="R1246" s="9">
        <v>0</v>
      </c>
      <c r="S1246" s="8">
        <v>122141</v>
      </c>
      <c r="T1246" s="9">
        <v>6</v>
      </c>
      <c r="U1246" s="9">
        <f t="shared" si="264"/>
        <v>122134</v>
      </c>
      <c r="V1246" s="9">
        <f t="shared" si="265"/>
        <v>62</v>
      </c>
      <c r="W1246" s="7">
        <v>14</v>
      </c>
      <c r="X1246" s="7">
        <f>BM1246-W1246-6</f>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4035</v>
      </c>
      <c r="D1247" s="12">
        <v>5.5484096354667223</v>
      </c>
      <c r="E1247" s="13">
        <v>0.29127653130406378</v>
      </c>
      <c r="F1247" s="7">
        <v>19.048598287771881</v>
      </c>
      <c r="G1247" s="7">
        <f t="shared" si="259"/>
        <v>5.2571331041626586</v>
      </c>
      <c r="H1247" s="15">
        <f t="shared" si="260"/>
        <v>5.839686166770786</v>
      </c>
      <c r="I1247" s="11">
        <f t="shared" si="261"/>
        <v>5.442526649507471E-2</v>
      </c>
      <c r="J1247" s="32">
        <f t="shared" si="262"/>
        <v>2.8571796030793847E-3</v>
      </c>
      <c r="K1247" s="32">
        <f t="shared" si="263"/>
        <v>349.9954986806672</v>
      </c>
      <c r="L1247" s="8">
        <v>1</v>
      </c>
      <c r="M1247" s="9">
        <v>0</v>
      </c>
      <c r="N1247" s="8">
        <v>0</v>
      </c>
      <c r="O1247" s="9">
        <v>0</v>
      </c>
      <c r="P1247" s="9">
        <v>0</v>
      </c>
      <c r="Q1247" s="9">
        <v>1</v>
      </c>
      <c r="R1247" s="9">
        <v>0</v>
      </c>
      <c r="S1247" s="8">
        <v>122141</v>
      </c>
      <c r="T1247" s="9">
        <v>6</v>
      </c>
      <c r="U1247" s="9">
        <f t="shared" si="264"/>
        <v>122134</v>
      </c>
      <c r="V1247" s="9">
        <f t="shared" si="265"/>
        <v>62</v>
      </c>
      <c r="W1247" s="7">
        <v>14</v>
      </c>
      <c r="X1247" s="7">
        <f>BM1247-W1247-6</f>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4035</v>
      </c>
      <c r="D1248" s="12">
        <v>5.2752091638231802</v>
      </c>
      <c r="E1248" s="13">
        <v>0.29140740141414873</v>
      </c>
      <c r="F1248" s="7">
        <v>18.102522922285161</v>
      </c>
      <c r="G1248" s="7">
        <f t="shared" si="259"/>
        <v>4.9838017624090316</v>
      </c>
      <c r="H1248" s="15">
        <f t="shared" si="260"/>
        <v>5.5666165652373287</v>
      </c>
      <c r="I1248" s="11">
        <f t="shared" si="261"/>
        <v>5.1729581119639774E-2</v>
      </c>
      <c r="J1248" s="32">
        <f t="shared" si="262"/>
        <v>2.8575895935454348E-3</v>
      </c>
      <c r="K1248" s="32">
        <f t="shared" si="263"/>
        <v>349.94528334605661</v>
      </c>
      <c r="L1248" s="8">
        <v>1</v>
      </c>
      <c r="M1248" s="9">
        <v>0</v>
      </c>
      <c r="N1248" s="8">
        <v>0</v>
      </c>
      <c r="O1248" s="9">
        <v>0</v>
      </c>
      <c r="P1248" s="9">
        <v>0</v>
      </c>
      <c r="Q1248" s="9">
        <v>1</v>
      </c>
      <c r="R1248" s="9">
        <v>0</v>
      </c>
      <c r="S1248" s="8">
        <v>122141</v>
      </c>
      <c r="T1248" s="9">
        <v>6</v>
      </c>
      <c r="U1248" s="9">
        <f t="shared" si="264"/>
        <v>122134</v>
      </c>
      <c r="V1248" s="9">
        <f t="shared" si="265"/>
        <v>62</v>
      </c>
      <c r="W1248" s="7">
        <v>14</v>
      </c>
      <c r="X1248" s="7">
        <f>BM1248-W1248-6</f>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4035</v>
      </c>
      <c r="D1249" s="12">
        <v>5.8152851147362128</v>
      </c>
      <c r="E1249" s="13">
        <v>0.27641785016412312</v>
      </c>
      <c r="F1249" s="7">
        <v>21.038023091791601</v>
      </c>
      <c r="G1249" s="7">
        <f t="shared" si="259"/>
        <v>5.5388672645720893</v>
      </c>
      <c r="H1249" s="15">
        <f t="shared" si="260"/>
        <v>6.0917029649003362</v>
      </c>
      <c r="I1249" s="11">
        <f t="shared" si="261"/>
        <v>6.0089853452993468E-2</v>
      </c>
      <c r="J1249" s="32">
        <f t="shared" si="262"/>
        <v>2.8562499998604292E-3</v>
      </c>
      <c r="K1249" s="32">
        <f t="shared" si="263"/>
        <v>350.1094092074801</v>
      </c>
      <c r="L1249" s="8">
        <v>1</v>
      </c>
      <c r="M1249" s="9">
        <v>0</v>
      </c>
      <c r="N1249" s="8">
        <v>0</v>
      </c>
      <c r="O1249" s="9">
        <v>0</v>
      </c>
      <c r="P1249" s="9">
        <v>0</v>
      </c>
      <c r="Q1249" s="9">
        <v>1</v>
      </c>
      <c r="R1249" s="9">
        <v>0</v>
      </c>
      <c r="S1249" s="8">
        <v>122141</v>
      </c>
      <c r="T1249" s="9">
        <v>6</v>
      </c>
      <c r="U1249" s="9">
        <f t="shared" si="264"/>
        <v>122134</v>
      </c>
      <c r="V1249" s="9">
        <f t="shared" si="265"/>
        <v>62</v>
      </c>
      <c r="W1249" s="7">
        <v>14</v>
      </c>
      <c r="X1249" s="7">
        <f>BM1249-W1249-6</f>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4035</v>
      </c>
      <c r="D1250" s="12">
        <v>5.7371263440564091</v>
      </c>
      <c r="E1250" s="13">
        <v>0.27491652849454667</v>
      </c>
      <c r="F1250" s="7">
        <v>20.86861192185545</v>
      </c>
      <c r="G1250" s="7">
        <f t="shared" si="259"/>
        <v>5.4622098155618621</v>
      </c>
      <c r="H1250" s="15">
        <f t="shared" si="260"/>
        <v>6.012042872550956</v>
      </c>
      <c r="I1250" s="11">
        <f t="shared" si="261"/>
        <v>5.9607699017982192E-2</v>
      </c>
      <c r="J1250" s="32">
        <f t="shared" si="262"/>
        <v>2.8563327183038826E-3</v>
      </c>
      <c r="K1250" s="32">
        <f t="shared" si="263"/>
        <v>350.09927015568741</v>
      </c>
      <c r="L1250" s="8">
        <v>1</v>
      </c>
      <c r="M1250" s="9">
        <v>0</v>
      </c>
      <c r="N1250" s="8">
        <v>0</v>
      </c>
      <c r="O1250" s="9">
        <v>0</v>
      </c>
      <c r="P1250" s="9">
        <v>0</v>
      </c>
      <c r="Q1250" s="9">
        <v>1</v>
      </c>
      <c r="R1250" s="9">
        <v>0</v>
      </c>
      <c r="S1250" s="8">
        <v>122141</v>
      </c>
      <c r="T1250" s="9">
        <v>6</v>
      </c>
      <c r="U1250" s="9">
        <f t="shared" si="264"/>
        <v>122134</v>
      </c>
      <c r="V1250" s="9">
        <f t="shared" si="265"/>
        <v>62</v>
      </c>
      <c r="W1250" s="7">
        <v>14</v>
      </c>
      <c r="X1250" s="7">
        <f>BM1250-W1250-6</f>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4035</v>
      </c>
      <c r="D1251" s="12">
        <v>5.8616759166673296</v>
      </c>
      <c r="E1251" s="13">
        <v>0.26973275175836892</v>
      </c>
      <c r="F1251" s="7">
        <v>21.731420743144749</v>
      </c>
      <c r="G1251" s="7">
        <f t="shared" si="259"/>
        <v>5.5919431649089608</v>
      </c>
      <c r="H1251" s="15">
        <f t="shared" si="260"/>
        <v>6.1314086684256983</v>
      </c>
      <c r="I1251" s="11">
        <f t="shared" si="261"/>
        <v>6.2062863191488349E-2</v>
      </c>
      <c r="J1251" s="32">
        <f t="shared" si="262"/>
        <v>2.855904541403088E-3</v>
      </c>
      <c r="K1251" s="32">
        <f t="shared" si="263"/>
        <v>350.15175945226315</v>
      </c>
      <c r="L1251" s="8">
        <v>1</v>
      </c>
      <c r="M1251" s="9">
        <v>0</v>
      </c>
      <c r="N1251" s="8">
        <v>0</v>
      </c>
      <c r="O1251" s="9">
        <v>0</v>
      </c>
      <c r="P1251" s="9">
        <v>0</v>
      </c>
      <c r="Q1251" s="9">
        <v>1</v>
      </c>
      <c r="R1251" s="9">
        <v>0</v>
      </c>
      <c r="S1251" s="8">
        <v>122141</v>
      </c>
      <c r="T1251" s="9">
        <v>6</v>
      </c>
      <c r="U1251" s="9">
        <f t="shared" si="264"/>
        <v>122134</v>
      </c>
      <c r="V1251" s="9">
        <f t="shared" si="265"/>
        <v>62</v>
      </c>
      <c r="W1251" s="7">
        <v>14</v>
      </c>
      <c r="X1251" s="7">
        <f>BM1251-W1251-6</f>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4035</v>
      </c>
      <c r="D1252" s="12">
        <v>5.9962853290306706</v>
      </c>
      <c r="E1252" s="13">
        <v>0.23301884796645811</v>
      </c>
      <c r="F1252" s="7">
        <v>25.733048555341782</v>
      </c>
      <c r="G1252" s="7">
        <f t="shared" si="259"/>
        <v>5.7632664810642122</v>
      </c>
      <c r="H1252" s="15">
        <f t="shared" si="260"/>
        <v>6.2293041769971289</v>
      </c>
      <c r="I1252" s="11">
        <f t="shared" si="261"/>
        <v>7.343427199554603E-2</v>
      </c>
      <c r="J1252" s="32">
        <f t="shared" si="262"/>
        <v>2.8536949999382107E-3</v>
      </c>
      <c r="K1252" s="32">
        <f t="shared" si="263"/>
        <v>350.42287280934102</v>
      </c>
      <c r="L1252" s="8">
        <v>1</v>
      </c>
      <c r="M1252" s="9">
        <v>0</v>
      </c>
      <c r="N1252" s="8">
        <v>0</v>
      </c>
      <c r="O1252" s="9">
        <v>0</v>
      </c>
      <c r="P1252" s="9">
        <v>0</v>
      </c>
      <c r="Q1252" s="9">
        <v>1</v>
      </c>
      <c r="R1252" s="9">
        <v>0</v>
      </c>
      <c r="S1252" s="8">
        <v>122141</v>
      </c>
      <c r="T1252" s="9">
        <v>6</v>
      </c>
      <c r="U1252" s="9">
        <f t="shared" si="264"/>
        <v>122134</v>
      </c>
      <c r="V1252" s="9">
        <f t="shared" si="265"/>
        <v>62</v>
      </c>
      <c r="W1252" s="7">
        <v>14</v>
      </c>
      <c r="X1252" s="7">
        <f>BM1252-W1252-6</f>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4035</v>
      </c>
      <c r="D1253" s="12">
        <v>6.3160238193464169</v>
      </c>
      <c r="E1253" s="13">
        <v>0.23300318307308229</v>
      </c>
      <c r="F1253" s="7">
        <v>27.10702805019352</v>
      </c>
      <c r="G1253" s="7">
        <f t="shared" si="259"/>
        <v>6.0830206362733348</v>
      </c>
      <c r="H1253" s="15">
        <f t="shared" si="260"/>
        <v>6.549027002419499</v>
      </c>
      <c r="I1253" s="11">
        <f t="shared" si="261"/>
        <v>7.7332333067435158E-2</v>
      </c>
      <c r="J1253" s="32">
        <f t="shared" si="262"/>
        <v>2.8528517742424761E-3</v>
      </c>
      <c r="K1253" s="32">
        <f t="shared" si="263"/>
        <v>350.52644831697648</v>
      </c>
      <c r="L1253" s="8">
        <v>1</v>
      </c>
      <c r="M1253" s="9">
        <v>0</v>
      </c>
      <c r="N1253" s="8">
        <v>0</v>
      </c>
      <c r="O1253" s="9">
        <v>0</v>
      </c>
      <c r="P1253" s="9">
        <v>0</v>
      </c>
      <c r="Q1253" s="9">
        <v>1</v>
      </c>
      <c r="R1253" s="9">
        <v>0</v>
      </c>
      <c r="S1253" s="8">
        <v>122141</v>
      </c>
      <c r="T1253" s="9">
        <v>6</v>
      </c>
      <c r="U1253" s="9">
        <f t="shared" si="264"/>
        <v>122134</v>
      </c>
      <c r="V1253" s="9">
        <f t="shared" si="265"/>
        <v>62</v>
      </c>
      <c r="W1253" s="7">
        <v>14</v>
      </c>
      <c r="X1253" s="7">
        <f>BM1253-W1253-6</f>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4035</v>
      </c>
      <c r="D1254" s="12">
        <v>6.2306251712867189</v>
      </c>
      <c r="E1254" s="13">
        <v>0.24607800883808079</v>
      </c>
      <c r="F1254" s="7">
        <v>25.31971548658974</v>
      </c>
      <c r="G1254" s="7">
        <f t="shared" si="259"/>
        <v>5.9845471624486377</v>
      </c>
      <c r="H1254" s="15">
        <f t="shared" si="260"/>
        <v>6.4767031801248001</v>
      </c>
      <c r="I1254" s="11">
        <f t="shared" si="261"/>
        <v>7.226095455855247E-2</v>
      </c>
      <c r="J1254" s="32">
        <f t="shared" si="262"/>
        <v>2.8539402268095999E-3</v>
      </c>
      <c r="K1254" s="32">
        <f t="shared" si="263"/>
        <v>350.39276247137565</v>
      </c>
      <c r="L1254" s="8">
        <v>1</v>
      </c>
      <c r="M1254" s="9">
        <v>0</v>
      </c>
      <c r="N1254" s="8">
        <v>0</v>
      </c>
      <c r="O1254" s="9">
        <v>0</v>
      </c>
      <c r="P1254" s="9">
        <v>0</v>
      </c>
      <c r="Q1254" s="9">
        <v>1</v>
      </c>
      <c r="R1254" s="9">
        <v>0</v>
      </c>
      <c r="S1254" s="8">
        <v>122141</v>
      </c>
      <c r="T1254" s="9">
        <v>6</v>
      </c>
      <c r="U1254" s="9">
        <f t="shared" si="264"/>
        <v>122134</v>
      </c>
      <c r="V1254" s="9">
        <f t="shared" si="265"/>
        <v>62</v>
      </c>
      <c r="W1254" s="7">
        <v>14</v>
      </c>
      <c r="X1254" s="7">
        <f>BM1254-W1254-6</f>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4035</v>
      </c>
      <c r="D1255" s="12">
        <v>4.8548716155229599</v>
      </c>
      <c r="E1255" s="13">
        <v>0.25155453977913339</v>
      </c>
      <c r="F1255" s="7">
        <v>19.299479229377329</v>
      </c>
      <c r="G1255" s="7">
        <f t="shared" si="259"/>
        <v>4.6033170757438269</v>
      </c>
      <c r="H1255" s="15">
        <f t="shared" si="260"/>
        <v>5.1064261553020929</v>
      </c>
      <c r="I1255" s="11">
        <f t="shared" si="261"/>
        <v>5.513991312502807E-2</v>
      </c>
      <c r="J1255" s="32">
        <f t="shared" si="262"/>
        <v>2.8570674094197872E-3</v>
      </c>
      <c r="K1255" s="32">
        <f t="shared" si="263"/>
        <v>350.00924259014238</v>
      </c>
      <c r="L1255" s="8">
        <v>1</v>
      </c>
      <c r="M1255" s="9">
        <v>0</v>
      </c>
      <c r="N1255" s="8">
        <v>0</v>
      </c>
      <c r="O1255" s="9">
        <v>0</v>
      </c>
      <c r="P1255" s="9">
        <v>0</v>
      </c>
      <c r="Q1255" s="9">
        <v>1</v>
      </c>
      <c r="R1255" s="9">
        <v>0</v>
      </c>
      <c r="S1255" s="8">
        <v>122141</v>
      </c>
      <c r="T1255" s="9">
        <v>6</v>
      </c>
      <c r="U1255" s="9">
        <f t="shared" si="264"/>
        <v>122134</v>
      </c>
      <c r="V1255" s="9">
        <f t="shared" si="265"/>
        <v>62</v>
      </c>
      <c r="W1255" s="7">
        <v>14</v>
      </c>
      <c r="X1255" s="7">
        <f>BM1255-W1255-6</f>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4035</v>
      </c>
      <c r="D1256" s="12">
        <v>6.0550160277257126</v>
      </c>
      <c r="E1256" s="13">
        <v>0.23891929150187199</v>
      </c>
      <c r="F1256" s="7">
        <v>25.343353354445512</v>
      </c>
      <c r="G1256" s="7">
        <f t="shared" si="259"/>
        <v>5.8160967362238409</v>
      </c>
      <c r="H1256" s="15">
        <f t="shared" si="260"/>
        <v>6.2939353192275842</v>
      </c>
      <c r="I1256" s="11">
        <f t="shared" si="261"/>
        <v>7.2328062871886104E-2</v>
      </c>
      <c r="J1256" s="32">
        <f t="shared" si="262"/>
        <v>2.8539263080273837E-3</v>
      </c>
      <c r="K1256" s="32">
        <f t="shared" si="263"/>
        <v>350.39447135942129</v>
      </c>
      <c r="L1256" s="8">
        <v>1</v>
      </c>
      <c r="M1256" s="9">
        <v>0</v>
      </c>
      <c r="N1256" s="8">
        <v>0</v>
      </c>
      <c r="O1256" s="9">
        <v>0</v>
      </c>
      <c r="P1256" s="9">
        <v>0</v>
      </c>
      <c r="Q1256" s="9">
        <v>1</v>
      </c>
      <c r="R1256" s="9">
        <v>0</v>
      </c>
      <c r="S1256" s="8">
        <v>122141</v>
      </c>
      <c r="T1256" s="9">
        <v>6</v>
      </c>
      <c r="U1256" s="9">
        <f t="shared" si="264"/>
        <v>122134</v>
      </c>
      <c r="V1256" s="9">
        <f t="shared" si="265"/>
        <v>62</v>
      </c>
      <c r="W1256" s="7">
        <v>14</v>
      </c>
      <c r="X1256" s="7">
        <f>BM1256-W1256-6</f>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4035</v>
      </c>
      <c r="D1257" s="12">
        <v>6.1031862143922533</v>
      </c>
      <c r="E1257" s="13">
        <v>0.23650110545657099</v>
      </c>
      <c r="F1257" s="7">
        <v>25.806163580546091</v>
      </c>
      <c r="G1257" s="7">
        <f t="shared" si="259"/>
        <v>5.8666851089356822</v>
      </c>
      <c r="H1257" s="15">
        <f t="shared" si="260"/>
        <v>6.3396873198488244</v>
      </c>
      <c r="I1257" s="11">
        <f t="shared" si="261"/>
        <v>7.3641790050025815E-2</v>
      </c>
      <c r="J1257" s="32">
        <f t="shared" si="262"/>
        <v>2.8536512147640763E-3</v>
      </c>
      <c r="K1257" s="32">
        <f t="shared" si="263"/>
        <v>350.42824954439089</v>
      </c>
      <c r="L1257" s="8">
        <v>1</v>
      </c>
      <c r="M1257" s="9">
        <v>0</v>
      </c>
      <c r="N1257" s="8">
        <v>0</v>
      </c>
      <c r="O1257" s="9">
        <v>0</v>
      </c>
      <c r="P1257" s="9">
        <v>0</v>
      </c>
      <c r="Q1257" s="9">
        <v>1</v>
      </c>
      <c r="R1257" s="9">
        <v>0</v>
      </c>
      <c r="S1257" s="8">
        <v>122141</v>
      </c>
      <c r="T1257" s="9">
        <v>6</v>
      </c>
      <c r="U1257" s="9">
        <f t="shared" si="264"/>
        <v>122134</v>
      </c>
      <c r="V1257" s="9">
        <f t="shared" si="265"/>
        <v>62</v>
      </c>
      <c r="W1257" s="7">
        <v>14</v>
      </c>
      <c r="X1257" s="7">
        <f>BM1257-W1257-6</f>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4035</v>
      </c>
      <c r="D1258" s="12">
        <v>5.956376686582443</v>
      </c>
      <c r="E1258" s="13">
        <v>0.24379045730806809</v>
      </c>
      <c r="F1258" s="7">
        <v>24.432361924058458</v>
      </c>
      <c r="G1258" s="7">
        <f t="shared" si="259"/>
        <v>5.7125862292743745</v>
      </c>
      <c r="H1258" s="15">
        <f t="shared" si="260"/>
        <v>6.2001671438905115</v>
      </c>
      <c r="I1258" s="11">
        <f t="shared" si="261"/>
        <v>6.9741040461720569E-2</v>
      </c>
      <c r="J1258" s="32">
        <f t="shared" si="262"/>
        <v>2.8544534776658989E-3</v>
      </c>
      <c r="K1258" s="32">
        <f t="shared" si="263"/>
        <v>350.32975938276809</v>
      </c>
      <c r="L1258" s="8">
        <v>1</v>
      </c>
      <c r="M1258" s="9">
        <v>0</v>
      </c>
      <c r="N1258" s="8">
        <v>0</v>
      </c>
      <c r="O1258" s="9">
        <v>0</v>
      </c>
      <c r="P1258" s="9">
        <v>0</v>
      </c>
      <c r="Q1258" s="9">
        <v>1</v>
      </c>
      <c r="R1258" s="9">
        <v>0</v>
      </c>
      <c r="S1258" s="8">
        <v>122141</v>
      </c>
      <c r="T1258" s="9">
        <v>6</v>
      </c>
      <c r="U1258" s="9">
        <f t="shared" si="264"/>
        <v>122134</v>
      </c>
      <c r="V1258" s="9">
        <f t="shared" si="265"/>
        <v>62</v>
      </c>
      <c r="W1258" s="7">
        <v>14</v>
      </c>
      <c r="X1258" s="7">
        <f>BM1258-W1258-6</f>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4035</v>
      </c>
      <c r="D1259" s="12">
        <v>5.9227343973171864</v>
      </c>
      <c r="E1259" s="13">
        <v>0.2356082430191358</v>
      </c>
      <c r="F1259" s="7">
        <v>25.138061051778021</v>
      </c>
      <c r="G1259" s="7">
        <f t="shared" si="259"/>
        <v>5.6871261542980509</v>
      </c>
      <c r="H1259" s="15">
        <f t="shared" si="260"/>
        <v>6.1583426403363219</v>
      </c>
      <c r="I1259" s="11">
        <f t="shared" si="261"/>
        <v>7.1745201809258266E-2</v>
      </c>
      <c r="J1259" s="32">
        <f t="shared" si="262"/>
        <v>2.8540467644454109E-3</v>
      </c>
      <c r="K1259" s="32">
        <f t="shared" si="263"/>
        <v>350.37968279202909</v>
      </c>
      <c r="L1259" s="8">
        <v>1</v>
      </c>
      <c r="M1259" s="9">
        <v>0</v>
      </c>
      <c r="N1259" s="8">
        <v>0</v>
      </c>
      <c r="O1259" s="9">
        <v>0</v>
      </c>
      <c r="P1259" s="9">
        <v>0</v>
      </c>
      <c r="Q1259" s="9">
        <v>1</v>
      </c>
      <c r="R1259" s="9">
        <v>0</v>
      </c>
      <c r="S1259" s="8">
        <v>122141</v>
      </c>
      <c r="T1259" s="9">
        <v>6</v>
      </c>
      <c r="U1259" s="9">
        <f t="shared" si="264"/>
        <v>122134</v>
      </c>
      <c r="V1259" s="9">
        <f t="shared" si="265"/>
        <v>62</v>
      </c>
      <c r="W1259" s="7">
        <v>14</v>
      </c>
      <c r="X1259" s="7">
        <f>BM1259-W1259-6</f>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4035</v>
      </c>
      <c r="D1260" s="12">
        <v>6.4261131413112293</v>
      </c>
      <c r="E1260" s="13">
        <v>0.2385026699518823</v>
      </c>
      <c r="F1260" s="7">
        <v>26.943568986492661</v>
      </c>
      <c r="G1260" s="7">
        <f t="shared" si="259"/>
        <v>6.1876104713593474</v>
      </c>
      <c r="H1260" s="15">
        <f t="shared" si="260"/>
        <v>6.6646158112631113</v>
      </c>
      <c r="I1260" s="11">
        <f t="shared" si="261"/>
        <v>7.6868772317931128E-2</v>
      </c>
      <c r="J1260" s="32">
        <f t="shared" si="262"/>
        <v>2.8529543490124474E-3</v>
      </c>
      <c r="K1260" s="32">
        <f t="shared" si="263"/>
        <v>350.51384553214137</v>
      </c>
      <c r="L1260" s="8">
        <v>1</v>
      </c>
      <c r="M1260" s="9">
        <v>0</v>
      </c>
      <c r="N1260" s="8">
        <v>0</v>
      </c>
      <c r="O1260" s="9">
        <v>0</v>
      </c>
      <c r="P1260" s="9">
        <v>0</v>
      </c>
      <c r="Q1260" s="9">
        <v>1</v>
      </c>
      <c r="R1260" s="9">
        <v>0</v>
      </c>
      <c r="S1260" s="8">
        <v>122141</v>
      </c>
      <c r="T1260" s="9">
        <v>6</v>
      </c>
      <c r="U1260" s="9">
        <f t="shared" si="264"/>
        <v>122134</v>
      </c>
      <c r="V1260" s="9">
        <f t="shared" si="265"/>
        <v>62</v>
      </c>
      <c r="W1260" s="7">
        <v>14</v>
      </c>
      <c r="X1260" s="7">
        <f>BM1260-W1260-6</f>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4035</v>
      </c>
      <c r="D1261" s="12">
        <v>6.126200956654837</v>
      </c>
      <c r="E1261" s="13">
        <v>0.2363472744994482</v>
      </c>
      <c r="F1261" s="7">
        <v>25.920336799437649</v>
      </c>
      <c r="G1261" s="7">
        <f t="shared" si="259"/>
        <v>5.8898536821553886</v>
      </c>
      <c r="H1261" s="15">
        <f t="shared" si="260"/>
        <v>6.3625482311542854</v>
      </c>
      <c r="I1261" s="11">
        <f t="shared" si="261"/>
        <v>7.3965822008297821E-2</v>
      </c>
      <c r="J1261" s="32">
        <f t="shared" si="262"/>
        <v>2.8535825973489098E-3</v>
      </c>
      <c r="K1261" s="32">
        <f t="shared" si="263"/>
        <v>350.43667596271411</v>
      </c>
      <c r="L1261" s="8">
        <v>1</v>
      </c>
      <c r="M1261" s="9">
        <v>0</v>
      </c>
      <c r="N1261" s="8">
        <v>0</v>
      </c>
      <c r="O1261" s="9">
        <v>0</v>
      </c>
      <c r="P1261" s="9">
        <v>0</v>
      </c>
      <c r="Q1261" s="9">
        <v>1</v>
      </c>
      <c r="R1261" s="9">
        <v>0</v>
      </c>
      <c r="S1261" s="8">
        <v>122141</v>
      </c>
      <c r="T1261" s="9">
        <v>6</v>
      </c>
      <c r="U1261" s="9">
        <f t="shared" si="264"/>
        <v>122134</v>
      </c>
      <c r="V1261" s="9">
        <f t="shared" si="265"/>
        <v>62</v>
      </c>
      <c r="W1261" s="7">
        <v>14</v>
      </c>
      <c r="X1261" s="7">
        <f>BM1261-W1261-6</f>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4035</v>
      </c>
      <c r="D1262" s="12">
        <v>6.2535572200919542</v>
      </c>
      <c r="E1262" s="13">
        <v>0.23758248711537899</v>
      </c>
      <c r="F1262" s="7">
        <v>26.321625369023899</v>
      </c>
      <c r="G1262" s="7">
        <f t="shared" si="259"/>
        <v>6.0159747329765754</v>
      </c>
      <c r="H1262" s="15">
        <f t="shared" si="260"/>
        <v>6.4911397072073331</v>
      </c>
      <c r="I1262" s="11">
        <f t="shared" si="261"/>
        <v>7.5104521840609409E-2</v>
      </c>
      <c r="J1262" s="32">
        <f t="shared" si="262"/>
        <v>2.8533390619940487E-3</v>
      </c>
      <c r="K1262" s="32">
        <f t="shared" si="263"/>
        <v>350.46658608498933</v>
      </c>
      <c r="L1262" s="8">
        <v>1</v>
      </c>
      <c r="M1262" s="9">
        <v>0</v>
      </c>
      <c r="N1262" s="8">
        <v>0</v>
      </c>
      <c r="O1262" s="9">
        <v>0</v>
      </c>
      <c r="P1262" s="9">
        <v>0</v>
      </c>
      <c r="Q1262" s="9">
        <v>1</v>
      </c>
      <c r="R1262" s="9">
        <v>0</v>
      </c>
      <c r="S1262" s="8">
        <v>122141</v>
      </c>
      <c r="T1262" s="9">
        <v>6</v>
      </c>
      <c r="U1262" s="9">
        <f t="shared" si="264"/>
        <v>122134</v>
      </c>
      <c r="V1262" s="9">
        <f t="shared" si="265"/>
        <v>62</v>
      </c>
      <c r="W1262" s="7">
        <v>14</v>
      </c>
      <c r="X1262" s="7">
        <f>BM1262-W1262-6</f>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4044</v>
      </c>
      <c r="D1263" s="12">
        <v>7.4</v>
      </c>
      <c r="E1263" s="13">
        <v>0.4</v>
      </c>
      <c r="F1263" s="7">
        <f t="shared" ref="F1263:F1303" si="266">D1263/E1263</f>
        <v>18.5</v>
      </c>
      <c r="G1263" s="7">
        <f t="shared" si="259"/>
        <v>7</v>
      </c>
      <c r="H1263" s="15">
        <f t="shared" si="260"/>
        <v>7.8000000000000007</v>
      </c>
      <c r="I1263" s="11">
        <f t="shared" si="261"/>
        <v>0.319858163020873</v>
      </c>
      <c r="J1263" s="32">
        <f t="shared" si="262"/>
        <v>1.7289630433560702E-2</v>
      </c>
      <c r="K1263" s="32">
        <f t="shared" si="263"/>
        <v>57.838136207868942</v>
      </c>
      <c r="L1263" s="8">
        <v>0</v>
      </c>
      <c r="M1263" s="9">
        <v>1</v>
      </c>
      <c r="N1263" s="8">
        <v>0</v>
      </c>
      <c r="O1263" s="9">
        <v>0</v>
      </c>
      <c r="P1263" s="9">
        <v>1</v>
      </c>
      <c r="Q1263" s="9">
        <v>0</v>
      </c>
      <c r="R1263" s="9">
        <v>0</v>
      </c>
      <c r="S1263" s="8">
        <v>3010</v>
      </c>
      <c r="T1263" s="9">
        <v>6</v>
      </c>
      <c r="U1263" s="9">
        <f t="shared" si="264"/>
        <v>3003</v>
      </c>
      <c r="V1263" s="9">
        <f t="shared" si="265"/>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267">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4044</v>
      </c>
      <c r="D1264" s="12">
        <v>7.5</v>
      </c>
      <c r="E1264" s="13">
        <v>0.3</v>
      </c>
      <c r="F1264" s="7">
        <f t="shared" si="266"/>
        <v>25</v>
      </c>
      <c r="G1264" s="7">
        <f t="shared" si="259"/>
        <v>7.2</v>
      </c>
      <c r="H1264" s="15">
        <f t="shared" si="260"/>
        <v>7.8</v>
      </c>
      <c r="I1264" s="11">
        <f t="shared" si="261"/>
        <v>0.41557146290950631</v>
      </c>
      <c r="J1264" s="32">
        <f t="shared" si="262"/>
        <v>1.6622858516380252E-2</v>
      </c>
      <c r="K1264" s="32">
        <f t="shared" si="263"/>
        <v>60.158124970780129</v>
      </c>
      <c r="L1264" s="8">
        <v>0</v>
      </c>
      <c r="M1264" s="9">
        <v>1</v>
      </c>
      <c r="N1264" s="8">
        <v>0</v>
      </c>
      <c r="O1264" s="9">
        <v>0</v>
      </c>
      <c r="P1264" s="9">
        <v>1</v>
      </c>
      <c r="Q1264" s="9">
        <v>0</v>
      </c>
      <c r="R1264" s="9">
        <v>0</v>
      </c>
      <c r="S1264" s="8">
        <v>3010</v>
      </c>
      <c r="T1264" s="9">
        <v>15</v>
      </c>
      <c r="U1264" s="9">
        <f t="shared" si="264"/>
        <v>2994</v>
      </c>
      <c r="V1264" s="9">
        <f t="shared" si="265"/>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267"/>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4044</v>
      </c>
      <c r="D1265" s="12">
        <v>7.3</v>
      </c>
      <c r="E1265" s="13">
        <v>0.4</v>
      </c>
      <c r="F1265" s="7">
        <f t="shared" si="266"/>
        <v>18.25</v>
      </c>
      <c r="G1265" s="7">
        <f t="shared" si="259"/>
        <v>6.8999999999999995</v>
      </c>
      <c r="H1265" s="15">
        <f t="shared" si="260"/>
        <v>7.7</v>
      </c>
      <c r="I1265" s="11">
        <f t="shared" si="261"/>
        <v>0.31644458315990853</v>
      </c>
      <c r="J1265" s="32">
        <f t="shared" si="262"/>
        <v>1.7339429214241565E-2</v>
      </c>
      <c r="K1265" s="32">
        <f t="shared" si="263"/>
        <v>57.672025280893337</v>
      </c>
      <c r="L1265" s="8">
        <v>0</v>
      </c>
      <c r="M1265" s="9">
        <v>1</v>
      </c>
      <c r="N1265" s="8">
        <v>0</v>
      </c>
      <c r="O1265" s="9">
        <v>0</v>
      </c>
      <c r="P1265" s="9">
        <v>1</v>
      </c>
      <c r="Q1265" s="9">
        <v>0</v>
      </c>
      <c r="R1265" s="9">
        <v>0</v>
      </c>
      <c r="S1265" s="8">
        <v>3010</v>
      </c>
      <c r="T1265" s="9">
        <v>16</v>
      </c>
      <c r="U1265" s="9">
        <f t="shared" si="264"/>
        <v>2993</v>
      </c>
      <c r="V1265" s="9">
        <f t="shared" si="265"/>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267"/>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4044</v>
      </c>
      <c r="D1266" s="12">
        <v>7.4</v>
      </c>
      <c r="E1266" s="13">
        <v>0.4</v>
      </c>
      <c r="F1266" s="7">
        <f t="shared" si="266"/>
        <v>18.5</v>
      </c>
      <c r="G1266" s="7">
        <f t="shared" si="259"/>
        <v>7</v>
      </c>
      <c r="H1266" s="15">
        <f t="shared" si="260"/>
        <v>7.8000000000000007</v>
      </c>
      <c r="I1266" s="11">
        <f t="shared" si="261"/>
        <v>0.3203853494429203</v>
      </c>
      <c r="J1266" s="32">
        <f t="shared" si="262"/>
        <v>1.731812699691461E-2</v>
      </c>
      <c r="K1266" s="32">
        <f t="shared" si="263"/>
        <v>57.742964939462539</v>
      </c>
      <c r="L1266" s="8">
        <v>0</v>
      </c>
      <c r="M1266" s="9">
        <v>1</v>
      </c>
      <c r="N1266" s="8">
        <v>0</v>
      </c>
      <c r="O1266" s="9">
        <v>0</v>
      </c>
      <c r="P1266" s="9">
        <v>1</v>
      </c>
      <c r="Q1266" s="9">
        <v>0</v>
      </c>
      <c r="R1266" s="9">
        <v>0</v>
      </c>
      <c r="S1266" s="8">
        <v>3010</v>
      </c>
      <c r="T1266" s="9">
        <v>17</v>
      </c>
      <c r="U1266" s="9">
        <f t="shared" si="264"/>
        <v>2992</v>
      </c>
      <c r="V1266" s="9">
        <f t="shared" si="265"/>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267"/>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4044</v>
      </c>
      <c r="D1267" s="12">
        <v>7.3</v>
      </c>
      <c r="E1267" s="13">
        <v>0.4</v>
      </c>
      <c r="F1267" s="7">
        <f t="shared" si="266"/>
        <v>18.25</v>
      </c>
      <c r="G1267" s="7">
        <f t="shared" si="259"/>
        <v>6.8999999999999995</v>
      </c>
      <c r="H1267" s="15">
        <f t="shared" si="260"/>
        <v>7.7</v>
      </c>
      <c r="I1267" s="11">
        <f t="shared" si="261"/>
        <v>0.31658739112482909</v>
      </c>
      <c r="J1267" s="32">
        <f t="shared" si="262"/>
        <v>1.7347254308209811E-2</v>
      </c>
      <c r="K1267" s="32">
        <f t="shared" si="263"/>
        <v>57.646010269575463</v>
      </c>
      <c r="L1267" s="8">
        <v>0</v>
      </c>
      <c r="M1267" s="9">
        <v>1</v>
      </c>
      <c r="N1267" s="8">
        <v>0</v>
      </c>
      <c r="O1267" s="9">
        <v>0</v>
      </c>
      <c r="P1267" s="9">
        <v>1</v>
      </c>
      <c r="Q1267" s="9">
        <v>0</v>
      </c>
      <c r="R1267" s="9">
        <v>0</v>
      </c>
      <c r="S1267" s="8">
        <v>3010</v>
      </c>
      <c r="T1267" s="9">
        <v>19</v>
      </c>
      <c r="U1267" s="9">
        <f t="shared" si="264"/>
        <v>2990</v>
      </c>
      <c r="V1267" s="9">
        <f t="shared" si="265"/>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267"/>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4044</v>
      </c>
      <c r="D1268" s="12">
        <v>13.2</v>
      </c>
      <c r="E1268" s="13">
        <v>5.5</v>
      </c>
      <c r="F1268" s="7">
        <f t="shared" si="266"/>
        <v>2.4</v>
      </c>
      <c r="G1268" s="7">
        <f t="shared" si="259"/>
        <v>7.6999999999999993</v>
      </c>
      <c r="H1268" s="15">
        <f t="shared" si="260"/>
        <v>18.7</v>
      </c>
      <c r="I1268" s="11">
        <f t="shared" si="261"/>
        <v>4.3753970368696458E-2</v>
      </c>
      <c r="J1268" s="32">
        <f t="shared" si="262"/>
        <v>1.8230820986956858E-2</v>
      </c>
      <c r="K1268" s="32">
        <f t="shared" si="263"/>
        <v>54.852164952716315</v>
      </c>
      <c r="L1268" s="8">
        <v>0</v>
      </c>
      <c r="M1268" s="9">
        <v>1</v>
      </c>
      <c r="N1268" s="8">
        <v>0</v>
      </c>
      <c r="O1268" s="9">
        <v>0</v>
      </c>
      <c r="P1268" s="9">
        <v>1</v>
      </c>
      <c r="Q1268" s="9">
        <v>0</v>
      </c>
      <c r="R1268" s="9">
        <v>0</v>
      </c>
      <c r="S1268" s="8">
        <v>3010</v>
      </c>
      <c r="T1268" s="9">
        <v>6</v>
      </c>
      <c r="U1268" s="9">
        <f t="shared" si="264"/>
        <v>3003</v>
      </c>
      <c r="V1268" s="9">
        <f t="shared" si="265"/>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267"/>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4044</v>
      </c>
      <c r="D1269" s="12">
        <v>14</v>
      </c>
      <c r="E1269" s="13">
        <v>5.5</v>
      </c>
      <c r="F1269" s="7">
        <f t="shared" si="266"/>
        <v>2.5454545454545454</v>
      </c>
      <c r="G1269" s="7">
        <f t="shared" si="259"/>
        <v>8.5</v>
      </c>
      <c r="H1269" s="15">
        <f t="shared" si="260"/>
        <v>19.5</v>
      </c>
      <c r="I1269" s="11">
        <f t="shared" si="261"/>
        <v>4.6508483848575408E-2</v>
      </c>
      <c r="J1269" s="32">
        <f t="shared" si="262"/>
        <v>1.8271190083368912E-2</v>
      </c>
      <c r="K1269" s="32">
        <f t="shared" si="263"/>
        <v>54.730972390804233</v>
      </c>
      <c r="L1269" s="8">
        <v>0</v>
      </c>
      <c r="M1269" s="9">
        <v>1</v>
      </c>
      <c r="N1269" s="8">
        <v>0</v>
      </c>
      <c r="O1269" s="9">
        <v>0</v>
      </c>
      <c r="P1269" s="9">
        <v>1</v>
      </c>
      <c r="Q1269" s="9">
        <v>0</v>
      </c>
      <c r="R1269" s="9">
        <v>0</v>
      </c>
      <c r="S1269" s="8">
        <v>3010</v>
      </c>
      <c r="T1269" s="9">
        <v>20</v>
      </c>
      <c r="U1269" s="9">
        <f t="shared" si="264"/>
        <v>2989</v>
      </c>
      <c r="V1269" s="9">
        <f t="shared" si="265"/>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267"/>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4044</v>
      </c>
      <c r="D1270" s="12">
        <v>12.2</v>
      </c>
      <c r="E1270" s="13">
        <v>4.5999999999999996</v>
      </c>
      <c r="F1270" s="7">
        <f t="shared" si="266"/>
        <v>2.6521739130434785</v>
      </c>
      <c r="G1270" s="7">
        <f t="shared" si="259"/>
        <v>7.6</v>
      </c>
      <c r="H1270" s="15">
        <f t="shared" si="260"/>
        <v>16.799999999999997</v>
      </c>
      <c r="I1270" s="11">
        <f t="shared" si="261"/>
        <v>4.8341074169019026E-2</v>
      </c>
      <c r="J1270" s="32">
        <f t="shared" si="262"/>
        <v>1.8226962391597337E-2</v>
      </c>
      <c r="K1270" s="32">
        <f t="shared" si="263"/>
        <v>54.863776997806383</v>
      </c>
      <c r="L1270" s="8">
        <v>0</v>
      </c>
      <c r="M1270" s="9">
        <v>1</v>
      </c>
      <c r="N1270" s="8">
        <v>0</v>
      </c>
      <c r="O1270" s="9">
        <v>0</v>
      </c>
      <c r="P1270" s="9">
        <v>1</v>
      </c>
      <c r="Q1270" s="9">
        <v>0</v>
      </c>
      <c r="R1270" s="9">
        <v>0</v>
      </c>
      <c r="S1270" s="8">
        <v>3010</v>
      </c>
      <c r="T1270" s="9">
        <v>6</v>
      </c>
      <c r="U1270" s="9">
        <f t="shared" si="264"/>
        <v>3003</v>
      </c>
      <c r="V1270" s="9">
        <f t="shared" si="265"/>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267"/>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4044</v>
      </c>
      <c r="D1271" s="12">
        <v>13.2</v>
      </c>
      <c r="E1271" s="13">
        <v>4.9000000000000004</v>
      </c>
      <c r="F1271" s="7">
        <f t="shared" si="266"/>
        <v>2.6938775510204076</v>
      </c>
      <c r="G1271" s="7">
        <f t="shared" si="259"/>
        <v>8.2999999999999989</v>
      </c>
      <c r="H1271" s="15">
        <f t="shared" si="260"/>
        <v>18.100000000000001</v>
      </c>
      <c r="I1271" s="11">
        <f t="shared" si="261"/>
        <v>4.9213961148192452E-2</v>
      </c>
      <c r="J1271" s="32">
        <f t="shared" si="262"/>
        <v>1.8268818911071443E-2</v>
      </c>
      <c r="K1271" s="32">
        <f t="shared" si="263"/>
        <v>54.73807611032646</v>
      </c>
      <c r="L1271" s="8">
        <v>0</v>
      </c>
      <c r="M1271" s="9">
        <v>1</v>
      </c>
      <c r="N1271" s="8">
        <v>0</v>
      </c>
      <c r="O1271" s="9">
        <v>0</v>
      </c>
      <c r="P1271" s="9">
        <v>1</v>
      </c>
      <c r="Q1271" s="9">
        <v>0</v>
      </c>
      <c r="R1271" s="9">
        <v>0</v>
      </c>
      <c r="S1271" s="8">
        <v>3010</v>
      </c>
      <c r="T1271" s="9">
        <v>20</v>
      </c>
      <c r="U1271" s="9">
        <f t="shared" si="264"/>
        <v>2989</v>
      </c>
      <c r="V1271" s="9">
        <f t="shared" si="265"/>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267"/>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4044</v>
      </c>
      <c r="D1272" s="12">
        <v>6.6</v>
      </c>
      <c r="E1272" s="13">
        <v>0.6</v>
      </c>
      <c r="F1272" s="7">
        <f t="shared" si="266"/>
        <v>11</v>
      </c>
      <c r="G1272" s="7">
        <f t="shared" si="259"/>
        <v>6</v>
      </c>
      <c r="H1272" s="15">
        <f t="shared" si="260"/>
        <v>7.1999999999999993</v>
      </c>
      <c r="I1272" s="11">
        <f t="shared" si="261"/>
        <v>0.20999097578833345</v>
      </c>
      <c r="J1272" s="32">
        <f t="shared" si="262"/>
        <v>1.9090088708030313E-2</v>
      </c>
      <c r="K1272" s="32">
        <f t="shared" si="263"/>
        <v>52.38320341483518</v>
      </c>
      <c r="L1272" s="8">
        <v>0</v>
      </c>
      <c r="M1272" s="9">
        <v>1</v>
      </c>
      <c r="N1272" s="8">
        <v>0</v>
      </c>
      <c r="O1272" s="9">
        <v>0</v>
      </c>
      <c r="P1272" s="9">
        <v>1</v>
      </c>
      <c r="Q1272" s="9">
        <v>0</v>
      </c>
      <c r="R1272" s="9">
        <v>0</v>
      </c>
      <c r="S1272" s="8">
        <v>2639</v>
      </c>
      <c r="T1272" s="9">
        <v>15</v>
      </c>
      <c r="U1272" s="9">
        <f t="shared" si="264"/>
        <v>2623</v>
      </c>
      <c r="V1272" s="9">
        <f t="shared" si="265"/>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267"/>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4044</v>
      </c>
      <c r="D1273" s="12">
        <v>5.5</v>
      </c>
      <c r="E1273" s="13">
        <v>0.4</v>
      </c>
      <c r="F1273" s="7">
        <f t="shared" si="266"/>
        <v>13.75</v>
      </c>
      <c r="G1273" s="7">
        <f t="shared" si="259"/>
        <v>5.0999999999999996</v>
      </c>
      <c r="H1273" s="15">
        <f t="shared" si="260"/>
        <v>5.9</v>
      </c>
      <c r="I1273" s="11">
        <f t="shared" si="261"/>
        <v>0.24553326757768423</v>
      </c>
      <c r="J1273" s="32">
        <f t="shared" si="262"/>
        <v>1.7856964914740672E-2</v>
      </c>
      <c r="K1273" s="32">
        <f t="shared" si="263"/>
        <v>56.000558032933924</v>
      </c>
      <c r="L1273" s="8">
        <v>0</v>
      </c>
      <c r="M1273" s="9">
        <v>1</v>
      </c>
      <c r="N1273" s="8">
        <v>0</v>
      </c>
      <c r="O1273" s="9">
        <v>0</v>
      </c>
      <c r="P1273" s="9">
        <v>1</v>
      </c>
      <c r="Q1273" s="9">
        <v>0</v>
      </c>
      <c r="R1273" s="9">
        <v>0</v>
      </c>
      <c r="S1273" s="8">
        <v>2963</v>
      </c>
      <c r="T1273" s="9">
        <v>15</v>
      </c>
      <c r="U1273" s="9">
        <f t="shared" si="264"/>
        <v>2947</v>
      </c>
      <c r="V1273" s="9">
        <f t="shared" si="265"/>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267"/>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4044</v>
      </c>
      <c r="D1274" s="12">
        <v>6.1</v>
      </c>
      <c r="E1274" s="13">
        <v>0.5</v>
      </c>
      <c r="F1274" s="7">
        <f t="shared" si="266"/>
        <v>12.2</v>
      </c>
      <c r="G1274" s="7">
        <f t="shared" si="259"/>
        <v>5.6</v>
      </c>
      <c r="H1274" s="15">
        <f t="shared" si="260"/>
        <v>6.6</v>
      </c>
      <c r="I1274" s="11">
        <f t="shared" si="261"/>
        <v>0.26172545100638822</v>
      </c>
      <c r="J1274" s="32">
        <f t="shared" si="262"/>
        <v>2.145290582019576E-2</v>
      </c>
      <c r="K1274" s="32">
        <f t="shared" si="263"/>
        <v>46.613731882354152</v>
      </c>
      <c r="L1274" s="8">
        <v>0</v>
      </c>
      <c r="M1274" s="9">
        <v>1</v>
      </c>
      <c r="N1274" s="8">
        <v>0</v>
      </c>
      <c r="O1274" s="9">
        <v>0</v>
      </c>
      <c r="P1274" s="9">
        <v>1</v>
      </c>
      <c r="Q1274" s="9">
        <v>0</v>
      </c>
      <c r="R1274" s="9">
        <v>0</v>
      </c>
      <c r="S1274" s="8">
        <v>2040</v>
      </c>
      <c r="T1274" s="9">
        <v>15</v>
      </c>
      <c r="U1274" s="9">
        <f t="shared" si="264"/>
        <v>2024</v>
      </c>
      <c r="V1274" s="9">
        <f t="shared" si="265"/>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267"/>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4044</v>
      </c>
      <c r="D1275" s="12">
        <v>7.3</v>
      </c>
      <c r="E1275" s="13">
        <v>0.4</v>
      </c>
      <c r="F1275" s="7">
        <f t="shared" si="266"/>
        <v>18.25</v>
      </c>
      <c r="G1275" s="7">
        <f t="shared" si="259"/>
        <v>6.8999999999999995</v>
      </c>
      <c r="H1275" s="15">
        <f t="shared" si="260"/>
        <v>7.7</v>
      </c>
      <c r="I1275" s="11">
        <f t="shared" si="261"/>
        <v>0.31639702343345166</v>
      </c>
      <c r="J1275" s="32">
        <f t="shared" si="262"/>
        <v>1.7336823201832965E-2</v>
      </c>
      <c r="K1275" s="32">
        <f t="shared" si="263"/>
        <v>57.680694343948396</v>
      </c>
      <c r="L1275" s="8">
        <v>0</v>
      </c>
      <c r="M1275" s="9">
        <v>1</v>
      </c>
      <c r="N1275" s="8">
        <v>0</v>
      </c>
      <c r="O1275" s="9">
        <v>0</v>
      </c>
      <c r="P1275" s="9">
        <v>1</v>
      </c>
      <c r="Q1275" s="9">
        <v>0</v>
      </c>
      <c r="R1275" s="9">
        <v>0</v>
      </c>
      <c r="S1275" s="8">
        <v>3010</v>
      </c>
      <c r="T1275" s="9">
        <v>15</v>
      </c>
      <c r="U1275" s="9">
        <f t="shared" si="264"/>
        <v>2994</v>
      </c>
      <c r="V1275" s="9">
        <f t="shared" si="265"/>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267"/>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4044</v>
      </c>
      <c r="D1276" s="12">
        <v>7.3</v>
      </c>
      <c r="E1276" s="13">
        <v>0.4</v>
      </c>
      <c r="F1276" s="7">
        <f t="shared" si="266"/>
        <v>18.25</v>
      </c>
      <c r="G1276" s="7">
        <f t="shared" si="259"/>
        <v>6.8999999999999995</v>
      </c>
      <c r="H1276" s="15">
        <f t="shared" si="260"/>
        <v>7.7</v>
      </c>
      <c r="I1276" s="11">
        <f t="shared" si="261"/>
        <v>0.31639702343345166</v>
      </c>
      <c r="J1276" s="32">
        <f t="shared" si="262"/>
        <v>1.7336823201832965E-2</v>
      </c>
      <c r="K1276" s="32">
        <f t="shared" si="263"/>
        <v>57.680694343948396</v>
      </c>
      <c r="L1276" s="8">
        <v>0</v>
      </c>
      <c r="M1276" s="9">
        <v>1</v>
      </c>
      <c r="N1276" s="8">
        <v>0</v>
      </c>
      <c r="O1276" s="9">
        <v>0</v>
      </c>
      <c r="P1276" s="9">
        <v>1</v>
      </c>
      <c r="Q1276" s="9">
        <v>0</v>
      </c>
      <c r="R1276" s="9">
        <v>0</v>
      </c>
      <c r="S1276" s="8">
        <v>3010</v>
      </c>
      <c r="T1276" s="9">
        <v>15</v>
      </c>
      <c r="U1276" s="9">
        <f t="shared" si="264"/>
        <v>2994</v>
      </c>
      <c r="V1276" s="9">
        <f t="shared" si="265"/>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267"/>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4044</v>
      </c>
      <c r="D1277" s="12">
        <v>7.6</v>
      </c>
      <c r="E1277" s="13">
        <v>0.6</v>
      </c>
      <c r="F1277" s="7">
        <f t="shared" si="266"/>
        <v>12.666666666666666</v>
      </c>
      <c r="G1277" s="7">
        <f t="shared" si="259"/>
        <v>7</v>
      </c>
      <c r="H1277" s="15">
        <f t="shared" si="260"/>
        <v>8.1999999999999993</v>
      </c>
      <c r="I1277" s="11">
        <f t="shared" si="261"/>
        <v>0.27120036101975686</v>
      </c>
      <c r="J1277" s="32">
        <f t="shared" si="262"/>
        <v>2.1410554817349228E-2</v>
      </c>
      <c r="K1277" s="32">
        <f t="shared" si="263"/>
        <v>46.705935858779711</v>
      </c>
      <c r="L1277" s="8">
        <v>0</v>
      </c>
      <c r="M1277" s="9">
        <v>1</v>
      </c>
      <c r="N1277" s="8">
        <v>0</v>
      </c>
      <c r="O1277" s="9">
        <v>0</v>
      </c>
      <c r="P1277" s="9">
        <v>1</v>
      </c>
      <c r="Q1277" s="9">
        <v>0</v>
      </c>
      <c r="R1277" s="9">
        <v>0</v>
      </c>
      <c r="S1277" s="8">
        <v>2037</v>
      </c>
      <c r="T1277" s="9">
        <v>15</v>
      </c>
      <c r="U1277" s="9">
        <f t="shared" si="264"/>
        <v>2021</v>
      </c>
      <c r="V1277" s="9">
        <f t="shared" si="265"/>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4044</v>
      </c>
      <c r="D1278" s="12">
        <v>13.2</v>
      </c>
      <c r="E1278" s="13">
        <v>4.9000000000000004</v>
      </c>
      <c r="F1278" s="7">
        <f t="shared" si="266"/>
        <v>2.6938775510204076</v>
      </c>
      <c r="G1278" s="7">
        <f t="shared" si="259"/>
        <v>8.2999999999999989</v>
      </c>
      <c r="H1278" s="15">
        <f t="shared" si="260"/>
        <v>18.100000000000001</v>
      </c>
      <c r="I1278" s="11">
        <f t="shared" si="261"/>
        <v>4.9172949602148346E-2</v>
      </c>
      <c r="J1278" s="32">
        <f t="shared" si="262"/>
        <v>1.8253594928070223E-2</v>
      </c>
      <c r="K1278" s="32">
        <f t="shared" si="263"/>
        <v>54.783729119692936</v>
      </c>
      <c r="L1278" s="8">
        <v>0</v>
      </c>
      <c r="M1278" s="9">
        <v>1</v>
      </c>
      <c r="N1278" s="8">
        <v>0</v>
      </c>
      <c r="O1278" s="9">
        <v>0</v>
      </c>
      <c r="P1278" s="9">
        <v>1</v>
      </c>
      <c r="Q1278" s="9">
        <v>0</v>
      </c>
      <c r="R1278" s="9">
        <v>0</v>
      </c>
      <c r="S1278" s="8">
        <v>3010</v>
      </c>
      <c r="T1278" s="9">
        <v>15</v>
      </c>
      <c r="U1278" s="9">
        <f t="shared" si="264"/>
        <v>2994</v>
      </c>
      <c r="V1278" s="9">
        <f t="shared" si="265"/>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268">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4044</v>
      </c>
      <c r="D1279" s="12">
        <v>11.7</v>
      </c>
      <c r="E1279" s="13">
        <v>6.1</v>
      </c>
      <c r="F1279" s="7">
        <f t="shared" si="266"/>
        <v>1.9180327868852458</v>
      </c>
      <c r="G1279" s="7">
        <f t="shared" si="259"/>
        <v>5.6</v>
      </c>
      <c r="H1279" s="15">
        <f t="shared" si="260"/>
        <v>17.799999999999997</v>
      </c>
      <c r="I1279" s="11">
        <f t="shared" si="261"/>
        <v>3.7424201100622667E-2</v>
      </c>
      <c r="J1279" s="32">
        <f t="shared" si="262"/>
        <v>1.9511762966991308E-2</v>
      </c>
      <c r="K1279" s="32">
        <f t="shared" si="263"/>
        <v>51.25113510715218</v>
      </c>
      <c r="L1279" s="8">
        <v>0</v>
      </c>
      <c r="M1279" s="9">
        <v>1</v>
      </c>
      <c r="N1279" s="8">
        <v>0</v>
      </c>
      <c r="O1279" s="9">
        <v>0</v>
      </c>
      <c r="P1279" s="9">
        <v>1</v>
      </c>
      <c r="Q1279" s="9">
        <v>0</v>
      </c>
      <c r="R1279" s="9">
        <v>0</v>
      </c>
      <c r="S1279" s="8">
        <v>2639</v>
      </c>
      <c r="T1279" s="9">
        <v>15</v>
      </c>
      <c r="U1279" s="9">
        <f t="shared" si="264"/>
        <v>2623</v>
      </c>
      <c r="V1279" s="9">
        <f t="shared" si="265"/>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268"/>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4044</v>
      </c>
      <c r="D1280" s="12">
        <v>13.6</v>
      </c>
      <c r="E1280" s="13">
        <v>7.8</v>
      </c>
      <c r="F1280" s="7">
        <f t="shared" si="266"/>
        <v>1.7435897435897436</v>
      </c>
      <c r="G1280" s="7">
        <f t="shared" si="259"/>
        <v>5.8</v>
      </c>
      <c r="H1280" s="15">
        <f t="shared" si="260"/>
        <v>21.4</v>
      </c>
      <c r="I1280" s="11">
        <f t="shared" si="261"/>
        <v>3.2101871028109567E-2</v>
      </c>
      <c r="J1280" s="32">
        <f t="shared" si="262"/>
        <v>1.8411367207298135E-2</v>
      </c>
      <c r="K1280" s="32">
        <f t="shared" si="263"/>
        <v>54.314271652982249</v>
      </c>
      <c r="L1280" s="8">
        <v>0</v>
      </c>
      <c r="M1280" s="9">
        <v>1</v>
      </c>
      <c r="N1280" s="8">
        <v>0</v>
      </c>
      <c r="O1280" s="9">
        <v>0</v>
      </c>
      <c r="P1280" s="9">
        <v>1</v>
      </c>
      <c r="Q1280" s="9">
        <v>0</v>
      </c>
      <c r="R1280" s="9">
        <v>0</v>
      </c>
      <c r="S1280" s="8">
        <v>2963</v>
      </c>
      <c r="T1280" s="9">
        <v>15</v>
      </c>
      <c r="U1280" s="9">
        <f t="shared" si="264"/>
        <v>2947</v>
      </c>
      <c r="V1280" s="9">
        <f t="shared" si="265"/>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268"/>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4044</v>
      </c>
      <c r="D1281" s="12">
        <v>8.9</v>
      </c>
      <c r="E1281" s="13">
        <v>8.5</v>
      </c>
      <c r="F1281" s="7">
        <f t="shared" si="266"/>
        <v>1.0470588235294118</v>
      </c>
      <c r="G1281" s="7">
        <f t="shared" si="259"/>
        <v>0.40000000000000036</v>
      </c>
      <c r="H1281" s="15">
        <f t="shared" si="260"/>
        <v>17.399999999999999</v>
      </c>
      <c r="I1281" s="11">
        <f t="shared" si="261"/>
        <v>2.3267420430363377E-2</v>
      </c>
      <c r="J1281" s="32">
        <f t="shared" si="262"/>
        <v>2.2221693669448168E-2</v>
      </c>
      <c r="K1281" s="32">
        <f t="shared" si="263"/>
        <v>45.001070344825479</v>
      </c>
      <c r="L1281" s="8">
        <v>0</v>
      </c>
      <c r="M1281" s="9">
        <v>1</v>
      </c>
      <c r="N1281" s="8">
        <v>0</v>
      </c>
      <c r="O1281" s="9">
        <v>0</v>
      </c>
      <c r="P1281" s="9">
        <v>1</v>
      </c>
      <c r="Q1281" s="9">
        <v>0</v>
      </c>
      <c r="R1281" s="9">
        <v>0</v>
      </c>
      <c r="S1281" s="8">
        <v>2040</v>
      </c>
      <c r="T1281" s="9">
        <v>15</v>
      </c>
      <c r="U1281" s="9">
        <f t="shared" si="264"/>
        <v>2024</v>
      </c>
      <c r="V1281" s="9">
        <f t="shared" si="265"/>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268"/>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4044</v>
      </c>
      <c r="D1282" s="12">
        <v>19.399999999999999</v>
      </c>
      <c r="E1282" s="13">
        <v>5.9</v>
      </c>
      <c r="F1282" s="7">
        <f t="shared" si="266"/>
        <v>3.2881355932203387</v>
      </c>
      <c r="G1282" s="7">
        <f t="shared" ref="G1282:G1345" si="269">D1282-E1282</f>
        <v>13.499999999999998</v>
      </c>
      <c r="H1282" s="15">
        <f t="shared" ref="H1282:H1345" si="270">D1282+E1282</f>
        <v>25.299999999999997</v>
      </c>
      <c r="I1282" s="11">
        <f t="shared" ref="I1282:I1345" si="271">IFERROR(F1282/SQRT(F1282^2+U1282), "X")</f>
        <v>5.998478100762164E-2</v>
      </c>
      <c r="J1282" s="32">
        <f t="shared" ref="J1282:J1345" si="272">IFERROR(SQRT((1-I1282^2)/U1282), "X")</f>
        <v>1.8242794223967407E-2</v>
      </c>
      <c r="K1282" s="32">
        <f t="shared" ref="K1282:K1345" si="273">IFERROR(1/J1282, "X")</f>
        <v>54.816164000041105</v>
      </c>
      <c r="L1282" s="8">
        <v>0</v>
      </c>
      <c r="M1282" s="9">
        <v>1</v>
      </c>
      <c r="N1282" s="8">
        <v>0</v>
      </c>
      <c r="O1282" s="9">
        <v>0</v>
      </c>
      <c r="P1282" s="9">
        <v>1</v>
      </c>
      <c r="Q1282" s="9">
        <v>0</v>
      </c>
      <c r="R1282" s="9">
        <v>0</v>
      </c>
      <c r="S1282" s="8">
        <v>3010</v>
      </c>
      <c r="T1282" s="9">
        <v>15</v>
      </c>
      <c r="U1282" s="9">
        <f t="shared" ref="U1282:U1345" si="274">S1282-T1282-1</f>
        <v>2994</v>
      </c>
      <c r="V1282" s="9">
        <f t="shared" ref="V1282:V1345" si="275">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268"/>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4044</v>
      </c>
      <c r="D1283" s="12">
        <v>11.7</v>
      </c>
      <c r="E1283" s="13">
        <v>4.7</v>
      </c>
      <c r="F1283" s="7">
        <f t="shared" si="266"/>
        <v>2.4893617021276593</v>
      </c>
      <c r="G1283" s="7">
        <f t="shared" si="269"/>
        <v>6.9999999999999991</v>
      </c>
      <c r="H1283" s="15">
        <f t="shared" si="270"/>
        <v>16.399999999999999</v>
      </c>
      <c r="I1283" s="11">
        <f t="shared" si="271"/>
        <v>4.5447827015530746E-2</v>
      </c>
      <c r="J1283" s="32">
        <f t="shared" si="272"/>
        <v>1.8256819399401242E-2</v>
      </c>
      <c r="K1283" s="32">
        <f t="shared" si="273"/>
        <v>54.774053361824699</v>
      </c>
      <c r="L1283" s="8">
        <v>0</v>
      </c>
      <c r="M1283" s="9">
        <v>1</v>
      </c>
      <c r="N1283" s="8">
        <v>0</v>
      </c>
      <c r="O1283" s="9">
        <v>0</v>
      </c>
      <c r="P1283" s="9">
        <v>1</v>
      </c>
      <c r="Q1283" s="9">
        <v>0</v>
      </c>
      <c r="R1283" s="9">
        <v>0</v>
      </c>
      <c r="S1283" s="8">
        <v>3010</v>
      </c>
      <c r="T1283" s="9">
        <v>15</v>
      </c>
      <c r="U1283" s="9">
        <f t="shared" si="274"/>
        <v>2994</v>
      </c>
      <c r="V1283" s="9">
        <f t="shared" si="275"/>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268"/>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4044</v>
      </c>
      <c r="D1284" s="12">
        <v>9.4</v>
      </c>
      <c r="E1284" s="13">
        <v>6.4</v>
      </c>
      <c r="F1284" s="7">
        <f t="shared" si="266"/>
        <v>1.46875</v>
      </c>
      <c r="G1284" s="7">
        <f t="shared" si="269"/>
        <v>3</v>
      </c>
      <c r="H1284" s="15">
        <f t="shared" si="270"/>
        <v>15.8</v>
      </c>
      <c r="I1284" s="11">
        <f t="shared" si="271"/>
        <v>3.2653749915765161E-2</v>
      </c>
      <c r="J1284" s="32">
        <f t="shared" si="272"/>
        <v>2.2232340368180534E-2</v>
      </c>
      <c r="K1284" s="32">
        <f t="shared" si="273"/>
        <v>44.979520079281635</v>
      </c>
      <c r="L1284" s="8">
        <v>0</v>
      </c>
      <c r="M1284" s="9">
        <v>1</v>
      </c>
      <c r="N1284" s="8">
        <v>0</v>
      </c>
      <c r="O1284" s="9">
        <v>0</v>
      </c>
      <c r="P1284" s="9">
        <v>1</v>
      </c>
      <c r="Q1284" s="9">
        <v>0</v>
      </c>
      <c r="R1284" s="9">
        <v>0</v>
      </c>
      <c r="S1284" s="8">
        <v>2037</v>
      </c>
      <c r="T1284" s="9">
        <v>15</v>
      </c>
      <c r="U1284" s="9">
        <f t="shared" si="274"/>
        <v>2021</v>
      </c>
      <c r="V1284" s="9">
        <f t="shared" si="275"/>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4044</v>
      </c>
      <c r="D1285" s="12">
        <v>9.3000000000000007</v>
      </c>
      <c r="E1285" s="13">
        <v>6.5</v>
      </c>
      <c r="F1285" s="7">
        <f t="shared" si="266"/>
        <v>1.4307692307692308</v>
      </c>
      <c r="G1285" s="7">
        <f t="shared" si="269"/>
        <v>2.8000000000000007</v>
      </c>
      <c r="H1285" s="15">
        <f t="shared" si="270"/>
        <v>15.8</v>
      </c>
      <c r="I1285" s="11">
        <f t="shared" si="271"/>
        <v>2.6161218369627631E-2</v>
      </c>
      <c r="J1285" s="32">
        <f t="shared" si="272"/>
        <v>1.8284722516406407E-2</v>
      </c>
      <c r="K1285" s="32">
        <f t="shared" si="273"/>
        <v>54.690466267821456</v>
      </c>
      <c r="L1285" s="8">
        <v>0</v>
      </c>
      <c r="M1285" s="9">
        <v>1</v>
      </c>
      <c r="N1285" s="8">
        <v>0</v>
      </c>
      <c r="O1285" s="9">
        <v>0</v>
      </c>
      <c r="P1285" s="9">
        <v>1</v>
      </c>
      <c r="Q1285" s="9">
        <v>0</v>
      </c>
      <c r="R1285" s="9">
        <v>0</v>
      </c>
      <c r="S1285" s="8">
        <v>3010</v>
      </c>
      <c r="T1285" s="9">
        <v>20</v>
      </c>
      <c r="U1285" s="9">
        <f t="shared" si="274"/>
        <v>2989</v>
      </c>
      <c r="V1285" s="9">
        <f t="shared" si="275"/>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4044</v>
      </c>
      <c r="D1286" s="12">
        <v>9.6999999999999993</v>
      </c>
      <c r="E1286" s="13">
        <v>4.8</v>
      </c>
      <c r="F1286" s="7">
        <f t="shared" si="266"/>
        <v>2.0208333333333335</v>
      </c>
      <c r="G1286" s="7">
        <f t="shared" si="269"/>
        <v>4.8999999999999995</v>
      </c>
      <c r="H1286" s="15">
        <f t="shared" si="270"/>
        <v>14.5</v>
      </c>
      <c r="I1286" s="11">
        <f t="shared" si="271"/>
        <v>3.6937803029162775E-2</v>
      </c>
      <c r="J1286" s="32">
        <f t="shared" si="272"/>
        <v>1.8278500468039312E-2</v>
      </c>
      <c r="K1286" s="32">
        <f t="shared" si="273"/>
        <v>54.709083042590933</v>
      </c>
      <c r="L1286" s="8">
        <v>0</v>
      </c>
      <c r="M1286" s="9">
        <v>1</v>
      </c>
      <c r="N1286" s="8">
        <v>0</v>
      </c>
      <c r="O1286" s="9">
        <v>0</v>
      </c>
      <c r="P1286" s="9">
        <v>1</v>
      </c>
      <c r="Q1286" s="9">
        <v>0</v>
      </c>
      <c r="R1286" s="9">
        <v>0</v>
      </c>
      <c r="S1286" s="8">
        <v>3010</v>
      </c>
      <c r="T1286" s="9">
        <v>20</v>
      </c>
      <c r="U1286" s="9">
        <f t="shared" si="274"/>
        <v>2989</v>
      </c>
      <c r="V1286" s="9">
        <f t="shared" si="275"/>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4049</v>
      </c>
      <c r="D1287" s="12">
        <v>6.7</v>
      </c>
      <c r="E1287" s="13">
        <v>3.78</v>
      </c>
      <c r="F1287" s="7">
        <f t="shared" si="266"/>
        <v>1.7724867724867726</v>
      </c>
      <c r="G1287" s="7">
        <f t="shared" si="269"/>
        <v>2.9200000000000004</v>
      </c>
      <c r="H1287" s="15">
        <f t="shared" si="270"/>
        <v>10.48</v>
      </c>
      <c r="I1287" s="11">
        <f t="shared" si="271"/>
        <v>4.2551564072008149E-2</v>
      </c>
      <c r="J1287" s="32">
        <f t="shared" si="272"/>
        <v>2.4006703312267286E-2</v>
      </c>
      <c r="K1287" s="32">
        <f t="shared" si="273"/>
        <v>41.655032221313192</v>
      </c>
      <c r="L1287" s="8">
        <v>1</v>
      </c>
      <c r="M1287" s="9">
        <v>0</v>
      </c>
      <c r="N1287" s="8">
        <v>0</v>
      </c>
      <c r="O1287" s="9">
        <v>0</v>
      </c>
      <c r="P1287" s="9">
        <v>0</v>
      </c>
      <c r="Q1287" s="9">
        <v>1</v>
      </c>
      <c r="R1287" s="9">
        <v>0</v>
      </c>
      <c r="S1287" s="8">
        <v>1747</v>
      </c>
      <c r="T1287" s="9">
        <v>14</v>
      </c>
      <c r="U1287" s="9">
        <f t="shared" si="274"/>
        <v>1732</v>
      </c>
      <c r="V1287" s="9">
        <f t="shared" si="275"/>
        <v>17</v>
      </c>
      <c r="W1287" s="7">
        <f>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76">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4049</v>
      </c>
      <c r="D1288" s="12">
        <v>14.33</v>
      </c>
      <c r="E1288" s="13">
        <v>3.46</v>
      </c>
      <c r="F1288" s="7">
        <f t="shared" si="266"/>
        <v>4.1416184971098264</v>
      </c>
      <c r="G1288" s="7">
        <f t="shared" si="269"/>
        <v>10.870000000000001</v>
      </c>
      <c r="H1288" s="15">
        <f t="shared" si="270"/>
        <v>17.79</v>
      </c>
      <c r="I1288" s="11">
        <f t="shared" si="271"/>
        <v>9.9027585803224447E-2</v>
      </c>
      <c r="J1288" s="32">
        <f t="shared" si="272"/>
        <v>2.3910359168119791E-2</v>
      </c>
      <c r="K1288" s="32">
        <f t="shared" si="273"/>
        <v>41.822876560270245</v>
      </c>
      <c r="L1288" s="8">
        <v>1</v>
      </c>
      <c r="M1288" s="9">
        <v>0</v>
      </c>
      <c r="N1288" s="8">
        <v>0</v>
      </c>
      <c r="O1288" s="9">
        <v>0</v>
      </c>
      <c r="P1288" s="9">
        <v>0</v>
      </c>
      <c r="Q1288" s="9">
        <v>1</v>
      </c>
      <c r="R1288" s="9">
        <v>0</v>
      </c>
      <c r="S1288" s="8">
        <v>1747</v>
      </c>
      <c r="T1288" s="9">
        <v>14</v>
      </c>
      <c r="U1288" s="9">
        <f t="shared" si="274"/>
        <v>1732</v>
      </c>
      <c r="V1288" s="9">
        <f t="shared" si="275"/>
        <v>17</v>
      </c>
      <c r="W1288" s="7">
        <f>BM1288-X1288-6</f>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76"/>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4049</v>
      </c>
      <c r="D1289" s="12">
        <v>-0.66</v>
      </c>
      <c r="E1289" s="13">
        <v>7.07</v>
      </c>
      <c r="F1289" s="7">
        <f t="shared" si="266"/>
        <v>-9.3352192362093356E-2</v>
      </c>
      <c r="G1289" s="7">
        <f t="shared" si="269"/>
        <v>-7.73</v>
      </c>
      <c r="H1289" s="15">
        <f t="shared" si="270"/>
        <v>6.41</v>
      </c>
      <c r="I1289" s="11">
        <f t="shared" si="271"/>
        <v>-2.243104389961793E-3</v>
      </c>
      <c r="J1289" s="32">
        <f t="shared" si="272"/>
        <v>2.4028406116711934E-2</v>
      </c>
      <c r="K1289" s="32">
        <f t="shared" si="273"/>
        <v>41.617408792857574</v>
      </c>
      <c r="L1289" s="8">
        <v>1</v>
      </c>
      <c r="M1289" s="9">
        <v>0</v>
      </c>
      <c r="N1289" s="8">
        <v>0</v>
      </c>
      <c r="O1289" s="9">
        <v>0</v>
      </c>
      <c r="P1289" s="9">
        <v>0</v>
      </c>
      <c r="Q1289" s="9">
        <v>1</v>
      </c>
      <c r="R1289" s="9">
        <v>0</v>
      </c>
      <c r="S1289" s="8">
        <v>1747</v>
      </c>
      <c r="T1289" s="9">
        <v>14</v>
      </c>
      <c r="U1289" s="9">
        <f t="shared" si="274"/>
        <v>1732</v>
      </c>
      <c r="V1289" s="9">
        <f t="shared" si="275"/>
        <v>17</v>
      </c>
      <c r="W1289" s="7">
        <f>BM1289-X1289-6</f>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76"/>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4049</v>
      </c>
      <c r="D1290" s="12">
        <v>6.62</v>
      </c>
      <c r="E1290" s="13">
        <v>3.73</v>
      </c>
      <c r="F1290" s="7">
        <f t="shared" si="266"/>
        <v>1.7747989276139411</v>
      </c>
      <c r="G1290" s="7">
        <f t="shared" si="269"/>
        <v>2.89</v>
      </c>
      <c r="H1290" s="15">
        <f t="shared" si="270"/>
        <v>10.35</v>
      </c>
      <c r="I1290" s="11">
        <f t="shared" si="271"/>
        <v>4.2606970594421409E-2</v>
      </c>
      <c r="J1290" s="32">
        <f t="shared" si="272"/>
        <v>2.4006646573593932E-2</v>
      </c>
      <c r="K1290" s="32">
        <f t="shared" si="273"/>
        <v>41.655130671184544</v>
      </c>
      <c r="L1290" s="8">
        <v>1</v>
      </c>
      <c r="M1290" s="9">
        <v>0</v>
      </c>
      <c r="N1290" s="8">
        <v>0</v>
      </c>
      <c r="O1290" s="9">
        <v>0</v>
      </c>
      <c r="P1290" s="9">
        <v>0</v>
      </c>
      <c r="Q1290" s="9">
        <v>1</v>
      </c>
      <c r="R1290" s="9">
        <v>0</v>
      </c>
      <c r="S1290" s="8">
        <v>1747</v>
      </c>
      <c r="T1290" s="9">
        <v>14</v>
      </c>
      <c r="U1290" s="9">
        <f t="shared" si="274"/>
        <v>1732</v>
      </c>
      <c r="V1290" s="9">
        <f t="shared" si="275"/>
        <v>17</v>
      </c>
      <c r="W1290" s="7">
        <f>BM1290-X1290-6</f>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76"/>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4049</v>
      </c>
      <c r="D1291" s="12">
        <v>6.37</v>
      </c>
      <c r="E1291" s="13">
        <v>3.79</v>
      </c>
      <c r="F1291" s="7">
        <f t="shared" si="266"/>
        <v>1.6807387862796834</v>
      </c>
      <c r="G1291" s="7">
        <f t="shared" si="269"/>
        <v>2.58</v>
      </c>
      <c r="H1291" s="15">
        <f t="shared" si="270"/>
        <v>10.16</v>
      </c>
      <c r="I1291" s="11">
        <f t="shared" si="271"/>
        <v>4.0352681634898191E-2</v>
      </c>
      <c r="J1291" s="32">
        <f t="shared" si="272"/>
        <v>2.4008895352631732E-2</v>
      </c>
      <c r="K1291" s="32">
        <f t="shared" si="273"/>
        <v>41.651229067912325</v>
      </c>
      <c r="L1291" s="8">
        <v>1</v>
      </c>
      <c r="M1291" s="9">
        <v>0</v>
      </c>
      <c r="N1291" s="8">
        <v>0</v>
      </c>
      <c r="O1291" s="9">
        <v>0</v>
      </c>
      <c r="P1291" s="9">
        <v>0</v>
      </c>
      <c r="Q1291" s="9">
        <v>1</v>
      </c>
      <c r="R1291" s="9">
        <v>0</v>
      </c>
      <c r="S1291" s="8">
        <v>1747</v>
      </c>
      <c r="T1291" s="9">
        <v>14</v>
      </c>
      <c r="U1291" s="9">
        <f t="shared" si="274"/>
        <v>1732</v>
      </c>
      <c r="V1291" s="9">
        <f t="shared" si="275"/>
        <v>17</v>
      </c>
      <c r="W1291" s="7">
        <f>BM1291-X1291-6</f>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76"/>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4049</v>
      </c>
      <c r="D1292" s="12">
        <v>3.63</v>
      </c>
      <c r="E1292" s="13">
        <v>5.69</v>
      </c>
      <c r="F1292" s="7">
        <f t="shared" si="266"/>
        <v>0.63796133567662561</v>
      </c>
      <c r="G1292" s="7">
        <f t="shared" si="269"/>
        <v>-2.0600000000000005</v>
      </c>
      <c r="H1292" s="15">
        <f t="shared" si="270"/>
        <v>9.32</v>
      </c>
      <c r="I1292" s="11">
        <f t="shared" si="271"/>
        <v>1.5327431869731086E-2</v>
      </c>
      <c r="J1292" s="32">
        <f t="shared" si="272"/>
        <v>2.4025643894977928E-2</v>
      </c>
      <c r="K1292" s="32">
        <f t="shared" si="273"/>
        <v>41.622193535009885</v>
      </c>
      <c r="L1292" s="8">
        <v>1</v>
      </c>
      <c r="M1292" s="9">
        <v>0</v>
      </c>
      <c r="N1292" s="8">
        <v>0</v>
      </c>
      <c r="O1292" s="9">
        <v>0</v>
      </c>
      <c r="P1292" s="9">
        <v>0</v>
      </c>
      <c r="Q1292" s="9">
        <v>1</v>
      </c>
      <c r="R1292" s="9">
        <v>0</v>
      </c>
      <c r="S1292" s="8">
        <v>1747</v>
      </c>
      <c r="T1292" s="9">
        <v>14</v>
      </c>
      <c r="U1292" s="9">
        <f t="shared" si="274"/>
        <v>1732</v>
      </c>
      <c r="V1292" s="9">
        <f t="shared" si="275"/>
        <v>17</v>
      </c>
      <c r="W1292" s="7">
        <f>BM1292-X1292-6</f>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76"/>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4049</v>
      </c>
      <c r="D1293" s="12">
        <v>8.02</v>
      </c>
      <c r="E1293" s="13">
        <v>4.24</v>
      </c>
      <c r="F1293" s="7">
        <f t="shared" si="266"/>
        <v>1.891509433962264</v>
      </c>
      <c r="G1293" s="7">
        <f t="shared" si="269"/>
        <v>3.7799999999999994</v>
      </c>
      <c r="H1293" s="15">
        <f t="shared" si="270"/>
        <v>12.26</v>
      </c>
      <c r="I1293" s="11">
        <f t="shared" si="271"/>
        <v>4.5403200487920133E-2</v>
      </c>
      <c r="J1293" s="32">
        <f t="shared" si="272"/>
        <v>2.4003687040995186E-2</v>
      </c>
      <c r="K1293" s="32">
        <f t="shared" si="273"/>
        <v>41.660266537058646</v>
      </c>
      <c r="L1293" s="8">
        <v>1</v>
      </c>
      <c r="M1293" s="9">
        <v>0</v>
      </c>
      <c r="N1293" s="8">
        <v>0</v>
      </c>
      <c r="O1293" s="9">
        <v>0</v>
      </c>
      <c r="P1293" s="9">
        <v>0</v>
      </c>
      <c r="Q1293" s="9">
        <v>1</v>
      </c>
      <c r="R1293" s="9">
        <v>0</v>
      </c>
      <c r="S1293" s="8">
        <v>1747</v>
      </c>
      <c r="T1293" s="9">
        <v>14</v>
      </c>
      <c r="U1293" s="9">
        <f t="shared" si="274"/>
        <v>1732</v>
      </c>
      <c r="V1293" s="9">
        <f t="shared" si="275"/>
        <v>17</v>
      </c>
      <c r="W1293" s="7">
        <f>BM1293-X1293-6</f>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76"/>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4049</v>
      </c>
      <c r="D1294" s="12">
        <v>8.65</v>
      </c>
      <c r="E1294" s="13">
        <v>4.55</v>
      </c>
      <c r="F1294" s="7">
        <f t="shared" si="266"/>
        <v>1.9010989010989012</v>
      </c>
      <c r="G1294" s="7">
        <f t="shared" si="269"/>
        <v>4.1000000000000005</v>
      </c>
      <c r="H1294" s="15">
        <f t="shared" si="270"/>
        <v>13.2</v>
      </c>
      <c r="I1294" s="11">
        <f t="shared" si="271"/>
        <v>4.5632904938911999E-2</v>
      </c>
      <c r="J1294" s="32">
        <f t="shared" si="272"/>
        <v>2.4003435545901685E-2</v>
      </c>
      <c r="K1294" s="32">
        <f t="shared" si="273"/>
        <v>41.660703030935032</v>
      </c>
      <c r="L1294" s="8">
        <v>1</v>
      </c>
      <c r="M1294" s="9">
        <v>0</v>
      </c>
      <c r="N1294" s="8">
        <v>0</v>
      </c>
      <c r="O1294" s="9">
        <v>0</v>
      </c>
      <c r="P1294" s="9">
        <v>0</v>
      </c>
      <c r="Q1294" s="9">
        <v>1</v>
      </c>
      <c r="R1294" s="9">
        <v>0</v>
      </c>
      <c r="S1294" s="8">
        <v>1747</v>
      </c>
      <c r="T1294" s="9">
        <v>14</v>
      </c>
      <c r="U1294" s="9">
        <f t="shared" si="274"/>
        <v>1732</v>
      </c>
      <c r="V1294" s="9">
        <f t="shared" si="275"/>
        <v>17</v>
      </c>
      <c r="W1294" s="7">
        <f>BM1294-X1294-6</f>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76"/>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4049</v>
      </c>
      <c r="D1295" s="12">
        <v>1.48</v>
      </c>
      <c r="E1295" s="13">
        <v>5.89</v>
      </c>
      <c r="F1295" s="7">
        <f t="shared" si="266"/>
        <v>0.25127334465195245</v>
      </c>
      <c r="G1295" s="7">
        <f t="shared" si="269"/>
        <v>-4.41</v>
      </c>
      <c r="H1295" s="15">
        <f t="shared" si="270"/>
        <v>7.3699999999999992</v>
      </c>
      <c r="I1295" s="11">
        <f t="shared" si="271"/>
        <v>6.0376031147205229E-3</v>
      </c>
      <c r="J1295" s="32">
        <f t="shared" si="272"/>
        <v>2.4028028611962085E-2</v>
      </c>
      <c r="K1295" s="32">
        <f t="shared" si="273"/>
        <v>41.618062644646642</v>
      </c>
      <c r="L1295" s="8">
        <v>1</v>
      </c>
      <c r="M1295" s="9">
        <v>0</v>
      </c>
      <c r="N1295" s="8">
        <v>0</v>
      </c>
      <c r="O1295" s="9">
        <v>0</v>
      </c>
      <c r="P1295" s="9">
        <v>0</v>
      </c>
      <c r="Q1295" s="9">
        <v>1</v>
      </c>
      <c r="R1295" s="9">
        <v>0</v>
      </c>
      <c r="S1295" s="8">
        <v>1747</v>
      </c>
      <c r="T1295" s="9">
        <v>14</v>
      </c>
      <c r="U1295" s="9">
        <f t="shared" si="274"/>
        <v>1732</v>
      </c>
      <c r="V1295" s="9">
        <f t="shared" si="275"/>
        <v>17</v>
      </c>
      <c r="W1295" s="7">
        <f>BM1295-X1295-6</f>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76"/>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4049</v>
      </c>
      <c r="D1296" s="12">
        <v>9.51</v>
      </c>
      <c r="E1296" s="13">
        <v>3.86</v>
      </c>
      <c r="F1296" s="7">
        <f t="shared" si="266"/>
        <v>2.4637305699481864</v>
      </c>
      <c r="G1296" s="7">
        <f t="shared" si="269"/>
        <v>5.65</v>
      </c>
      <c r="H1296" s="15">
        <f t="shared" si="270"/>
        <v>13.37</v>
      </c>
      <c r="I1296" s="11">
        <f t="shared" si="271"/>
        <v>5.9096203902385971E-2</v>
      </c>
      <c r="J1296" s="32">
        <f t="shared" si="272"/>
        <v>2.3986471825784422E-2</v>
      </c>
      <c r="K1296" s="32">
        <f t="shared" si="273"/>
        <v>41.690166326380819</v>
      </c>
      <c r="L1296" s="8">
        <v>1</v>
      </c>
      <c r="M1296" s="9">
        <v>0</v>
      </c>
      <c r="N1296" s="8">
        <v>0</v>
      </c>
      <c r="O1296" s="9">
        <v>0</v>
      </c>
      <c r="P1296" s="9">
        <v>0</v>
      </c>
      <c r="Q1296" s="9">
        <v>1</v>
      </c>
      <c r="R1296" s="9">
        <v>0</v>
      </c>
      <c r="S1296" s="8">
        <v>1747</v>
      </c>
      <c r="T1296" s="9">
        <v>14</v>
      </c>
      <c r="U1296" s="9">
        <f t="shared" si="274"/>
        <v>1732</v>
      </c>
      <c r="V1296" s="9">
        <f t="shared" si="275"/>
        <v>17</v>
      </c>
      <c r="W1296" s="7">
        <f>BM1296-X1296-6</f>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76"/>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4049</v>
      </c>
      <c r="D1297" s="12">
        <v>8.36</v>
      </c>
      <c r="E1297" s="13">
        <v>0.68</v>
      </c>
      <c r="F1297" s="7">
        <f t="shared" si="266"/>
        <v>12.294117647058822</v>
      </c>
      <c r="G1297" s="7">
        <f t="shared" si="269"/>
        <v>7.68</v>
      </c>
      <c r="H1297" s="15">
        <f t="shared" si="270"/>
        <v>9.0399999999999991</v>
      </c>
      <c r="I1297" s="11">
        <f t="shared" si="271"/>
        <v>0.28330578718084959</v>
      </c>
      <c r="J1297" s="32">
        <f t="shared" si="272"/>
        <v>2.3044011397485381E-2</v>
      </c>
      <c r="K1297" s="32">
        <f t="shared" si="273"/>
        <v>43.395222418138644</v>
      </c>
      <c r="L1297" s="8">
        <v>1</v>
      </c>
      <c r="M1297" s="9">
        <v>0</v>
      </c>
      <c r="N1297" s="8">
        <v>0</v>
      </c>
      <c r="O1297" s="9">
        <v>0</v>
      </c>
      <c r="P1297" s="9">
        <v>0</v>
      </c>
      <c r="Q1297" s="9">
        <v>1</v>
      </c>
      <c r="R1297" s="9">
        <v>0</v>
      </c>
      <c r="S1297" s="8">
        <v>1747</v>
      </c>
      <c r="T1297" s="9">
        <v>14</v>
      </c>
      <c r="U1297" s="9">
        <f t="shared" si="274"/>
        <v>1732</v>
      </c>
      <c r="V1297" s="9">
        <f t="shared" si="275"/>
        <v>17</v>
      </c>
      <c r="W1297" s="7">
        <f>BM1297-X1297-6</f>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76"/>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4049</v>
      </c>
      <c r="D1298" s="12">
        <v>5.76</v>
      </c>
      <c r="E1298" s="13">
        <v>7.27</v>
      </c>
      <c r="F1298" s="7">
        <f t="shared" si="266"/>
        <v>0.79229711141678127</v>
      </c>
      <c r="G1298" s="7">
        <f t="shared" si="269"/>
        <v>-1.5099999999999998</v>
      </c>
      <c r="H1298" s="15">
        <f t="shared" si="270"/>
        <v>13.03</v>
      </c>
      <c r="I1298" s="11">
        <f t="shared" si="271"/>
        <v>1.9034235643259328E-2</v>
      </c>
      <c r="J1298" s="32">
        <f t="shared" si="272"/>
        <v>2.4024113390016547E-2</v>
      </c>
      <c r="K1298" s="32">
        <f t="shared" si="273"/>
        <v>41.62484516142684</v>
      </c>
      <c r="L1298" s="8">
        <v>1</v>
      </c>
      <c r="M1298" s="9">
        <v>0</v>
      </c>
      <c r="N1298" s="8">
        <v>0</v>
      </c>
      <c r="O1298" s="9">
        <v>0</v>
      </c>
      <c r="P1298" s="9">
        <v>0</v>
      </c>
      <c r="Q1298" s="9">
        <v>1</v>
      </c>
      <c r="R1298" s="9">
        <v>0</v>
      </c>
      <c r="S1298" s="8">
        <v>1747</v>
      </c>
      <c r="T1298" s="9">
        <v>14</v>
      </c>
      <c r="U1298" s="9">
        <f t="shared" si="274"/>
        <v>1732</v>
      </c>
      <c r="V1298" s="9">
        <f t="shared" si="275"/>
        <v>17</v>
      </c>
      <c r="W1298" s="7">
        <f>BM1298-X1298-6</f>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76"/>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4049</v>
      </c>
      <c r="D1299" s="12">
        <v>17.36</v>
      </c>
      <c r="E1299" s="13">
        <v>7.88</v>
      </c>
      <c r="F1299" s="7">
        <f t="shared" si="266"/>
        <v>2.203045685279188</v>
      </c>
      <c r="G1299" s="7">
        <f t="shared" si="269"/>
        <v>9.48</v>
      </c>
      <c r="H1299" s="15">
        <f t="shared" si="270"/>
        <v>25.24</v>
      </c>
      <c r="I1299" s="11">
        <f t="shared" si="271"/>
        <v>5.2861796745111309E-2</v>
      </c>
      <c r="J1299" s="32">
        <f t="shared" si="272"/>
        <v>2.3994870872780939E-2</v>
      </c>
      <c r="K1299" s="32">
        <f t="shared" si="273"/>
        <v>41.675573304892005</v>
      </c>
      <c r="L1299" s="8">
        <v>1</v>
      </c>
      <c r="M1299" s="9">
        <v>0</v>
      </c>
      <c r="N1299" s="8">
        <v>0</v>
      </c>
      <c r="O1299" s="9">
        <v>0</v>
      </c>
      <c r="P1299" s="9">
        <v>0</v>
      </c>
      <c r="Q1299" s="9">
        <v>1</v>
      </c>
      <c r="R1299" s="9">
        <v>0</v>
      </c>
      <c r="S1299" s="8">
        <v>1747</v>
      </c>
      <c r="T1299" s="9">
        <v>14</v>
      </c>
      <c r="U1299" s="9">
        <f t="shared" si="274"/>
        <v>1732</v>
      </c>
      <c r="V1299" s="9">
        <f t="shared" si="275"/>
        <v>17</v>
      </c>
      <c r="W1299" s="7">
        <f>BM1299-X1299-6</f>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76"/>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4049</v>
      </c>
      <c r="D1300" s="12">
        <v>15.82</v>
      </c>
      <c r="E1300" s="13">
        <v>18.97</v>
      </c>
      <c r="F1300" s="7">
        <f t="shared" si="266"/>
        <v>0.83394833948339486</v>
      </c>
      <c r="G1300" s="7">
        <f t="shared" si="269"/>
        <v>-3.1499999999999986</v>
      </c>
      <c r="H1300" s="15">
        <f t="shared" si="270"/>
        <v>34.79</v>
      </c>
      <c r="I1300" s="11">
        <f t="shared" si="271"/>
        <v>2.0034477860374732E-2</v>
      </c>
      <c r="J1300" s="32">
        <f t="shared" si="272"/>
        <v>2.4023643806024567E-2</v>
      </c>
      <c r="K1300" s="32">
        <f t="shared" si="273"/>
        <v>41.62565879157863</v>
      </c>
      <c r="L1300" s="8">
        <v>1</v>
      </c>
      <c r="M1300" s="9">
        <v>0</v>
      </c>
      <c r="N1300" s="8">
        <v>0</v>
      </c>
      <c r="O1300" s="9">
        <v>0</v>
      </c>
      <c r="P1300" s="9">
        <v>0</v>
      </c>
      <c r="Q1300" s="9">
        <v>1</v>
      </c>
      <c r="R1300" s="9">
        <v>0</v>
      </c>
      <c r="S1300" s="8">
        <v>1747</v>
      </c>
      <c r="T1300" s="9">
        <v>14</v>
      </c>
      <c r="U1300" s="9">
        <f t="shared" si="274"/>
        <v>1732</v>
      </c>
      <c r="V1300" s="9">
        <f t="shared" si="275"/>
        <v>17</v>
      </c>
      <c r="W1300" s="7">
        <f>BM1300-X1300-6</f>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76"/>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4049</v>
      </c>
      <c r="D1301" s="12">
        <v>12.11</v>
      </c>
      <c r="E1301" s="13">
        <v>9.09</v>
      </c>
      <c r="F1301" s="7">
        <f t="shared" si="266"/>
        <v>1.3322332233223322</v>
      </c>
      <c r="G1301" s="7">
        <f t="shared" si="269"/>
        <v>3.0199999999999996</v>
      </c>
      <c r="H1301" s="15">
        <f t="shared" si="270"/>
        <v>21.2</v>
      </c>
      <c r="I1301" s="11">
        <f t="shared" si="271"/>
        <v>3.1995132357010618E-2</v>
      </c>
      <c r="J1301" s="32">
        <f t="shared" si="272"/>
        <v>2.4016164585072382E-2</v>
      </c>
      <c r="K1301" s="32">
        <f t="shared" si="273"/>
        <v>41.638622039655964</v>
      </c>
      <c r="L1301" s="8">
        <v>1</v>
      </c>
      <c r="M1301" s="9">
        <v>0</v>
      </c>
      <c r="N1301" s="8">
        <v>0</v>
      </c>
      <c r="O1301" s="9">
        <v>0</v>
      </c>
      <c r="P1301" s="9">
        <v>0</v>
      </c>
      <c r="Q1301" s="9">
        <v>1</v>
      </c>
      <c r="R1301" s="9">
        <v>0</v>
      </c>
      <c r="S1301" s="8">
        <v>1747</v>
      </c>
      <c r="T1301" s="9">
        <v>14</v>
      </c>
      <c r="U1301" s="9">
        <f t="shared" si="274"/>
        <v>1732</v>
      </c>
      <c r="V1301" s="9">
        <f t="shared" si="275"/>
        <v>17</v>
      </c>
      <c r="W1301" s="7">
        <f>BM1301-X1301-6</f>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76"/>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4049</v>
      </c>
      <c r="D1302" s="12">
        <v>12.53</v>
      </c>
      <c r="E1302" s="13">
        <v>4.33</v>
      </c>
      <c r="F1302" s="7">
        <f t="shared" si="266"/>
        <v>2.8937644341801385</v>
      </c>
      <c r="G1302" s="7">
        <f t="shared" si="269"/>
        <v>8.1999999999999993</v>
      </c>
      <c r="H1302" s="15">
        <f t="shared" si="270"/>
        <v>16.86</v>
      </c>
      <c r="I1302" s="11">
        <f t="shared" si="271"/>
        <v>6.9365240636201433E-2</v>
      </c>
      <c r="J1302" s="32">
        <f t="shared" si="272"/>
        <v>2.3970589940522917E-2</v>
      </c>
      <c r="K1302" s="32">
        <f t="shared" si="273"/>
        <v>41.717788443307086</v>
      </c>
      <c r="L1302" s="8">
        <v>1</v>
      </c>
      <c r="M1302" s="9">
        <v>0</v>
      </c>
      <c r="N1302" s="8">
        <v>0</v>
      </c>
      <c r="O1302" s="9">
        <v>0</v>
      </c>
      <c r="P1302" s="9">
        <v>0</v>
      </c>
      <c r="Q1302" s="9">
        <v>1</v>
      </c>
      <c r="R1302" s="9">
        <v>0</v>
      </c>
      <c r="S1302" s="8">
        <v>1747</v>
      </c>
      <c r="T1302" s="9">
        <v>14</v>
      </c>
      <c r="U1302" s="9">
        <f t="shared" si="274"/>
        <v>1732</v>
      </c>
      <c r="V1302" s="9">
        <f t="shared" si="275"/>
        <v>17</v>
      </c>
      <c r="W1302" s="7">
        <f>BM1302-X1302-6</f>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76"/>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4049</v>
      </c>
      <c r="D1303" s="12">
        <v>9.51</v>
      </c>
      <c r="E1303" s="13">
        <v>3.86</v>
      </c>
      <c r="F1303" s="7">
        <f t="shared" si="266"/>
        <v>2.4637305699481864</v>
      </c>
      <c r="G1303" s="7">
        <f t="shared" si="269"/>
        <v>5.65</v>
      </c>
      <c r="H1303" s="15">
        <f t="shared" si="270"/>
        <v>13.37</v>
      </c>
      <c r="I1303" s="11">
        <f t="shared" si="271"/>
        <v>5.9096203902385971E-2</v>
      </c>
      <c r="J1303" s="32">
        <f t="shared" si="272"/>
        <v>2.3986471825784422E-2</v>
      </c>
      <c r="K1303" s="32">
        <f t="shared" si="273"/>
        <v>41.690166326380819</v>
      </c>
      <c r="L1303" s="8">
        <v>1</v>
      </c>
      <c r="M1303" s="9">
        <v>0</v>
      </c>
      <c r="N1303" s="8">
        <v>0</v>
      </c>
      <c r="O1303" s="9">
        <v>0</v>
      </c>
      <c r="P1303" s="9">
        <v>0</v>
      </c>
      <c r="Q1303" s="9">
        <v>1</v>
      </c>
      <c r="R1303" s="9">
        <v>0</v>
      </c>
      <c r="S1303" s="8">
        <v>1747</v>
      </c>
      <c r="T1303" s="9">
        <v>14</v>
      </c>
      <c r="U1303" s="9">
        <f t="shared" si="274"/>
        <v>1732</v>
      </c>
      <c r="V1303" s="9">
        <f t="shared" si="275"/>
        <v>17</v>
      </c>
      <c r="W1303" s="7">
        <f>BM1303-X1303-6</f>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76"/>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4053</v>
      </c>
      <c r="D1304" s="12">
        <v>2.4</v>
      </c>
      <c r="E1304" s="13">
        <f t="shared" ref="E1304:E1327" si="277">D1304/F1304</f>
        <v>0.16666666666666666</v>
      </c>
      <c r="F1304" s="7">
        <v>14.4</v>
      </c>
      <c r="G1304" s="7">
        <f t="shared" si="269"/>
        <v>2.2333333333333334</v>
      </c>
      <c r="H1304" s="15">
        <f t="shared" si="270"/>
        <v>2.5666666666666664</v>
      </c>
      <c r="I1304" s="11">
        <f t="shared" si="271"/>
        <v>0.21510850176015817</v>
      </c>
      <c r="J1304" s="32">
        <f t="shared" si="272"/>
        <v>1.4938090400010985E-2</v>
      </c>
      <c r="K1304" s="32">
        <f t="shared" si="273"/>
        <v>66.942960794993226</v>
      </c>
      <c r="L1304" s="8">
        <v>1</v>
      </c>
      <c r="M1304" s="9">
        <v>0</v>
      </c>
      <c r="N1304" s="8">
        <v>0</v>
      </c>
      <c r="O1304" s="9">
        <v>0</v>
      </c>
      <c r="P1304" s="9">
        <v>0</v>
      </c>
      <c r="Q1304" s="9">
        <v>0</v>
      </c>
      <c r="R1304" s="9">
        <v>1</v>
      </c>
      <c r="S1304" s="8">
        <v>4278</v>
      </c>
      <c r="T1304" s="9">
        <v>3</v>
      </c>
      <c r="U1304" s="9">
        <f t="shared" si="274"/>
        <v>4274</v>
      </c>
      <c r="V1304" s="9">
        <f t="shared" si="275"/>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78">1-AL1304-AN1304</f>
        <v>0.69800000000000006</v>
      </c>
      <c r="AN1304" s="42">
        <v>9.1999999999999998E-2</v>
      </c>
      <c r="AO1304" s="41" t="s">
        <v>98</v>
      </c>
      <c r="AP1304" s="17" t="s">
        <v>98</v>
      </c>
      <c r="AQ1304" s="32">
        <v>1</v>
      </c>
      <c r="AR1304" s="39">
        <f t="shared" ref="AR1304:AR1327" si="279">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4053</v>
      </c>
      <c r="D1305" s="12">
        <v>5.2</v>
      </c>
      <c r="E1305" s="13">
        <f t="shared" si="277"/>
        <v>0.31980319803198032</v>
      </c>
      <c r="F1305" s="7">
        <v>16.260000000000002</v>
      </c>
      <c r="G1305" s="7">
        <f t="shared" si="269"/>
        <v>4.8801968019680197</v>
      </c>
      <c r="H1305" s="15">
        <f t="shared" si="270"/>
        <v>5.5198031980319806</v>
      </c>
      <c r="I1305" s="11">
        <f t="shared" si="271"/>
        <v>0.35294594077304542</v>
      </c>
      <c r="J1305" s="32">
        <f t="shared" si="272"/>
        <v>2.1706392421466505E-2</v>
      </c>
      <c r="K1305" s="32">
        <f t="shared" si="273"/>
        <v>46.069378116054487</v>
      </c>
      <c r="L1305" s="8">
        <v>1</v>
      </c>
      <c r="M1305" s="9">
        <v>0</v>
      </c>
      <c r="N1305" s="8">
        <v>0</v>
      </c>
      <c r="O1305" s="9">
        <v>0</v>
      </c>
      <c r="P1305" s="9">
        <v>0</v>
      </c>
      <c r="Q1305" s="9">
        <v>0</v>
      </c>
      <c r="R1305" s="9">
        <v>1</v>
      </c>
      <c r="S1305" s="8">
        <v>1862</v>
      </c>
      <c r="T1305" s="9">
        <v>3</v>
      </c>
      <c r="U1305" s="9">
        <f t="shared" si="274"/>
        <v>1858</v>
      </c>
      <c r="V1305" s="9">
        <f t="shared" si="275"/>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78"/>
        <v>0.73</v>
      </c>
      <c r="AN1305" s="42">
        <v>0.14000000000000001</v>
      </c>
      <c r="AO1305" s="41" t="s">
        <v>98</v>
      </c>
      <c r="AP1305" s="17" t="s">
        <v>98</v>
      </c>
      <c r="AQ1305" s="32">
        <v>1</v>
      </c>
      <c r="AR1305" s="39">
        <f t="shared" si="279"/>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W1305+X1305+6</f>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4053</v>
      </c>
      <c r="D1306" s="12">
        <v>4.2</v>
      </c>
      <c r="E1306" s="13">
        <f t="shared" si="277"/>
        <v>0.18584070796460175</v>
      </c>
      <c r="F1306" s="7">
        <v>22.6</v>
      </c>
      <c r="G1306" s="7">
        <f t="shared" si="269"/>
        <v>4.0141592920353988</v>
      </c>
      <c r="H1306" s="15">
        <f t="shared" si="270"/>
        <v>4.3858407079646016</v>
      </c>
      <c r="I1306" s="11">
        <f t="shared" si="271"/>
        <v>0.33139539928017031</v>
      </c>
      <c r="J1306" s="32">
        <f t="shared" si="272"/>
        <v>1.4663513242485413E-2</v>
      </c>
      <c r="K1306" s="32">
        <f t="shared" si="273"/>
        <v>68.196480847621444</v>
      </c>
      <c r="L1306" s="8">
        <v>1</v>
      </c>
      <c r="M1306" s="9">
        <v>0</v>
      </c>
      <c r="N1306" s="8">
        <v>0</v>
      </c>
      <c r="O1306" s="9">
        <v>0</v>
      </c>
      <c r="P1306" s="9">
        <v>0</v>
      </c>
      <c r="Q1306" s="9">
        <v>0</v>
      </c>
      <c r="R1306" s="9">
        <v>1</v>
      </c>
      <c r="S1306" s="8">
        <v>4144</v>
      </c>
      <c r="T1306" s="9">
        <v>3</v>
      </c>
      <c r="U1306" s="9">
        <f t="shared" si="274"/>
        <v>4140</v>
      </c>
      <c r="V1306" s="9">
        <f t="shared" si="275"/>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78"/>
        <v>0.69800000000000006</v>
      </c>
      <c r="AN1306" s="42">
        <v>9.1999999999999998E-2</v>
      </c>
      <c r="AO1306" s="41" t="s">
        <v>98</v>
      </c>
      <c r="AP1306" s="17" t="s">
        <v>98</v>
      </c>
      <c r="AQ1306" s="32">
        <v>0</v>
      </c>
      <c r="AR1306" s="39">
        <f t="shared" si="279"/>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W1306+X1306+6</f>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4053</v>
      </c>
      <c r="D1307" s="12">
        <v>5.8</v>
      </c>
      <c r="E1307" s="13">
        <f t="shared" si="277"/>
        <v>0.3344867358708189</v>
      </c>
      <c r="F1307" s="7">
        <v>17.34</v>
      </c>
      <c r="G1307" s="7">
        <f t="shared" si="269"/>
        <v>5.4655132641291813</v>
      </c>
      <c r="H1307" s="15">
        <f t="shared" si="270"/>
        <v>6.1344867358708184</v>
      </c>
      <c r="I1307" s="11">
        <f t="shared" si="271"/>
        <v>0.38300683787487133</v>
      </c>
      <c r="J1307" s="32">
        <f t="shared" si="272"/>
        <v>2.2088052933960288E-2</v>
      </c>
      <c r="K1307" s="32">
        <f t="shared" si="273"/>
        <v>45.273343150246809</v>
      </c>
      <c r="L1307" s="8">
        <v>1</v>
      </c>
      <c r="M1307" s="9">
        <v>0</v>
      </c>
      <c r="N1307" s="8">
        <v>0</v>
      </c>
      <c r="O1307" s="9">
        <v>0</v>
      </c>
      <c r="P1307" s="9">
        <v>0</v>
      </c>
      <c r="Q1307" s="9">
        <v>0</v>
      </c>
      <c r="R1307" s="9">
        <v>1</v>
      </c>
      <c r="S1307" s="8">
        <v>1753</v>
      </c>
      <c r="T1307" s="9">
        <v>3</v>
      </c>
      <c r="U1307" s="9">
        <f t="shared" si="274"/>
        <v>1749</v>
      </c>
      <c r="V1307" s="9">
        <f t="shared" si="275"/>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78"/>
        <v>0.73</v>
      </c>
      <c r="AN1307" s="42">
        <v>0.14000000000000001</v>
      </c>
      <c r="AO1307" s="41" t="s">
        <v>98</v>
      </c>
      <c r="AP1307" s="17" t="s">
        <v>98</v>
      </c>
      <c r="AQ1307" s="32">
        <v>0</v>
      </c>
      <c r="AR1307" s="39">
        <f t="shared" si="279"/>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W1307+X1307+6</f>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4053</v>
      </c>
      <c r="D1308" s="12">
        <v>2.8</v>
      </c>
      <c r="E1308" s="13">
        <f t="shared" si="277"/>
        <v>0.21196063588190761</v>
      </c>
      <c r="F1308" s="7">
        <v>13.21</v>
      </c>
      <c r="G1308" s="7">
        <f t="shared" si="269"/>
        <v>2.5880393641180923</v>
      </c>
      <c r="H1308" s="15">
        <f t="shared" si="270"/>
        <v>3.0119606358819073</v>
      </c>
      <c r="I1308" s="11">
        <f t="shared" si="271"/>
        <v>0.27535751976155043</v>
      </c>
      <c r="J1308" s="32">
        <f t="shared" si="272"/>
        <v>2.0844626779829706E-2</v>
      </c>
      <c r="K1308" s="32">
        <f t="shared" si="273"/>
        <v>47.973993996747858</v>
      </c>
      <c r="L1308" s="8">
        <v>1</v>
      </c>
      <c r="M1308" s="9">
        <v>0</v>
      </c>
      <c r="N1308" s="8">
        <v>0</v>
      </c>
      <c r="O1308" s="9">
        <v>0</v>
      </c>
      <c r="P1308" s="9">
        <v>0</v>
      </c>
      <c r="Q1308" s="9">
        <v>0</v>
      </c>
      <c r="R1308" s="9">
        <v>1</v>
      </c>
      <c r="S1308" s="8">
        <v>2131</v>
      </c>
      <c r="T1308" s="9">
        <v>3</v>
      </c>
      <c r="U1308" s="9">
        <f t="shared" si="274"/>
        <v>2127</v>
      </c>
      <c r="V1308" s="9">
        <f t="shared" si="275"/>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78"/>
        <v>0.61199999999999999</v>
      </c>
      <c r="AN1308" s="42">
        <v>0.108</v>
      </c>
      <c r="AO1308" s="41" t="s">
        <v>98</v>
      </c>
      <c r="AP1308" s="17" t="s">
        <v>98</v>
      </c>
      <c r="AQ1308" s="32">
        <v>1</v>
      </c>
      <c r="AR1308" s="39">
        <f t="shared" si="279"/>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W1308+X1308+6</f>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4053</v>
      </c>
      <c r="D1309" s="12">
        <v>4.9000000000000004</v>
      </c>
      <c r="E1309" s="13">
        <f t="shared" si="277"/>
        <v>0.28654970760233917</v>
      </c>
      <c r="F1309" s="7">
        <v>17.100000000000001</v>
      </c>
      <c r="G1309" s="7">
        <f t="shared" si="269"/>
        <v>4.613450292397661</v>
      </c>
      <c r="H1309" s="15">
        <f t="shared" si="270"/>
        <v>5.1865497076023397</v>
      </c>
      <c r="I1309" s="11">
        <f t="shared" si="271"/>
        <v>0.37635538405176494</v>
      </c>
      <c r="J1309" s="32">
        <f t="shared" si="272"/>
        <v>2.2009086786652921E-2</v>
      </c>
      <c r="K1309" s="32">
        <f t="shared" si="273"/>
        <v>45.435778853234154</v>
      </c>
      <c r="L1309" s="8">
        <v>1</v>
      </c>
      <c r="M1309" s="9">
        <v>0</v>
      </c>
      <c r="N1309" s="8">
        <v>0</v>
      </c>
      <c r="O1309" s="9">
        <v>0</v>
      </c>
      <c r="P1309" s="9">
        <v>0</v>
      </c>
      <c r="Q1309" s="9">
        <v>0</v>
      </c>
      <c r="R1309" s="9">
        <v>1</v>
      </c>
      <c r="S1309" s="8">
        <v>1776</v>
      </c>
      <c r="T1309" s="9">
        <v>3</v>
      </c>
      <c r="U1309" s="9">
        <f t="shared" si="274"/>
        <v>1772</v>
      </c>
      <c r="V1309" s="9">
        <f t="shared" si="275"/>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78"/>
        <v>0.68199999999999994</v>
      </c>
      <c r="AN1309" s="42">
        <v>0.158</v>
      </c>
      <c r="AO1309" s="41" t="s">
        <v>98</v>
      </c>
      <c r="AP1309" s="17" t="s">
        <v>98</v>
      </c>
      <c r="AQ1309" s="32">
        <v>1</v>
      </c>
      <c r="AR1309" s="39">
        <f t="shared" si="279"/>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W1309+X1309+6</f>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4053</v>
      </c>
      <c r="D1310" s="12">
        <v>4.4000000000000004</v>
      </c>
      <c r="E1310" s="13">
        <f t="shared" si="277"/>
        <v>0.25056947608200458</v>
      </c>
      <c r="F1310" s="7">
        <v>17.559999999999999</v>
      </c>
      <c r="G1310" s="7">
        <f t="shared" si="269"/>
        <v>4.1494305239179958</v>
      </c>
      <c r="H1310" s="15">
        <f t="shared" si="270"/>
        <v>4.6505694760820049</v>
      </c>
      <c r="I1310" s="11">
        <f t="shared" si="271"/>
        <v>0.36644190320891401</v>
      </c>
      <c r="J1310" s="32">
        <f t="shared" si="272"/>
        <v>2.0867989932170504E-2</v>
      </c>
      <c r="K1310" s="32">
        <f t="shared" si="273"/>
        <v>47.920283805503487</v>
      </c>
      <c r="L1310" s="8">
        <v>1</v>
      </c>
      <c r="M1310" s="9">
        <v>0</v>
      </c>
      <c r="N1310" s="8">
        <v>0</v>
      </c>
      <c r="O1310" s="9">
        <v>0</v>
      </c>
      <c r="P1310" s="9">
        <v>0</v>
      </c>
      <c r="Q1310" s="9">
        <v>0</v>
      </c>
      <c r="R1310" s="9">
        <v>1</v>
      </c>
      <c r="S1310" s="8">
        <v>1992</v>
      </c>
      <c r="T1310" s="9">
        <v>3</v>
      </c>
      <c r="U1310" s="9">
        <f t="shared" si="274"/>
        <v>1988</v>
      </c>
      <c r="V1310" s="9">
        <f t="shared" si="275"/>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78"/>
        <v>0.61199999999999999</v>
      </c>
      <c r="AN1310" s="42">
        <v>0.108</v>
      </c>
      <c r="AO1310" s="41" t="s">
        <v>98</v>
      </c>
      <c r="AP1310" s="17" t="s">
        <v>98</v>
      </c>
      <c r="AQ1310" s="32">
        <v>0</v>
      </c>
      <c r="AR1310" s="39">
        <f t="shared" si="279"/>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W1310+X1310+6</f>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4053</v>
      </c>
      <c r="D1311" s="12">
        <v>5.4</v>
      </c>
      <c r="E1311" s="13">
        <f t="shared" si="277"/>
        <v>0.29670329670329676</v>
      </c>
      <c r="F1311" s="7">
        <v>18.2</v>
      </c>
      <c r="G1311" s="7">
        <f t="shared" si="269"/>
        <v>5.1032967032967038</v>
      </c>
      <c r="H1311" s="15">
        <f t="shared" si="270"/>
        <v>5.6967032967032969</v>
      </c>
      <c r="I1311" s="11">
        <f t="shared" si="271"/>
        <v>0.42670368143422638</v>
      </c>
      <c r="J1311" s="32">
        <f t="shared" si="272"/>
        <v>2.3445257221660791E-2</v>
      </c>
      <c r="K1311" s="32">
        <f t="shared" si="273"/>
        <v>42.652549747934181</v>
      </c>
      <c r="L1311" s="8">
        <v>1</v>
      </c>
      <c r="M1311" s="9">
        <v>0</v>
      </c>
      <c r="N1311" s="8">
        <v>0</v>
      </c>
      <c r="O1311" s="9">
        <v>0</v>
      </c>
      <c r="P1311" s="9">
        <v>0</v>
      </c>
      <c r="Q1311" s="9">
        <v>0</v>
      </c>
      <c r="R1311" s="9">
        <v>1</v>
      </c>
      <c r="S1311" s="8">
        <v>1492</v>
      </c>
      <c r="T1311" s="9">
        <v>3</v>
      </c>
      <c r="U1311" s="9">
        <f t="shared" si="274"/>
        <v>1488</v>
      </c>
      <c r="V1311" s="9">
        <f t="shared" si="275"/>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78"/>
        <v>0.68199999999999994</v>
      </c>
      <c r="AN1311" s="42">
        <v>0.158</v>
      </c>
      <c r="AO1311" s="41" t="s">
        <v>98</v>
      </c>
      <c r="AP1311" s="17" t="s">
        <v>98</v>
      </c>
      <c r="AQ1311" s="32">
        <v>0</v>
      </c>
      <c r="AR1311" s="39">
        <f t="shared" si="279"/>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W1311+X1311+6</f>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4053</v>
      </c>
      <c r="D1312" s="12">
        <v>2.4</v>
      </c>
      <c r="E1312" s="13">
        <f t="shared" si="277"/>
        <v>0.16666666666666666</v>
      </c>
      <c r="F1312" s="7">
        <v>14.4</v>
      </c>
      <c r="G1312" s="7">
        <f t="shared" si="269"/>
        <v>2.2333333333333334</v>
      </c>
      <c r="H1312" s="15">
        <f t="shared" si="270"/>
        <v>2.5666666666666664</v>
      </c>
      <c r="I1312" s="11">
        <f t="shared" si="271"/>
        <v>0.55909788823173079</v>
      </c>
      <c r="J1312" s="32">
        <f t="shared" si="272"/>
        <v>3.8826242238314636E-2</v>
      </c>
      <c r="K1312" s="32">
        <f t="shared" si="273"/>
        <v>25.755776051208397</v>
      </c>
      <c r="L1312" s="8">
        <v>1</v>
      </c>
      <c r="M1312" s="9">
        <v>0</v>
      </c>
      <c r="N1312" s="8">
        <v>0</v>
      </c>
      <c r="O1312" s="9">
        <v>1</v>
      </c>
      <c r="P1312" s="9">
        <v>0</v>
      </c>
      <c r="Q1312" s="9">
        <v>0</v>
      </c>
      <c r="R1312" s="9">
        <v>0</v>
      </c>
      <c r="S1312" s="8">
        <v>460</v>
      </c>
      <c r="T1312" s="9">
        <v>3</v>
      </c>
      <c r="U1312" s="9">
        <f t="shared" si="274"/>
        <v>456</v>
      </c>
      <c r="V1312" s="9">
        <f t="shared" si="275"/>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78"/>
        <v>0.69800000000000006</v>
      </c>
      <c r="AN1312" s="42">
        <v>9.1999999999999998E-2</v>
      </c>
      <c r="AO1312" s="41" t="s">
        <v>98</v>
      </c>
      <c r="AP1312" s="17" t="s">
        <v>98</v>
      </c>
      <c r="AQ1312" s="32">
        <v>1</v>
      </c>
      <c r="AR1312" s="39">
        <f t="shared" si="279"/>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W1312+X1312+6</f>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4053</v>
      </c>
      <c r="D1313" s="12">
        <v>3.6</v>
      </c>
      <c r="E1313" s="13">
        <f t="shared" si="277"/>
        <v>0.22140221402214019</v>
      </c>
      <c r="F1313" s="7">
        <v>16.260000000000002</v>
      </c>
      <c r="G1313" s="7">
        <f t="shared" si="269"/>
        <v>3.3785977859778598</v>
      </c>
      <c r="H1313" s="15">
        <f t="shared" si="270"/>
        <v>3.8214022140221404</v>
      </c>
      <c r="I1313" s="11">
        <f t="shared" si="271"/>
        <v>0.60665408669568055</v>
      </c>
      <c r="J1313" s="32">
        <f t="shared" si="272"/>
        <v>3.7309599427778617E-2</v>
      </c>
      <c r="K1313" s="32">
        <f t="shared" si="273"/>
        <v>26.802753589883267</v>
      </c>
      <c r="L1313" s="8">
        <v>1</v>
      </c>
      <c r="M1313" s="9">
        <v>0</v>
      </c>
      <c r="N1313" s="8">
        <v>0</v>
      </c>
      <c r="O1313" s="9">
        <v>1</v>
      </c>
      <c r="P1313" s="9">
        <v>0</v>
      </c>
      <c r="Q1313" s="9">
        <v>0</v>
      </c>
      <c r="R1313" s="9">
        <v>0</v>
      </c>
      <c r="S1313" s="8">
        <v>458</v>
      </c>
      <c r="T1313" s="9">
        <v>3</v>
      </c>
      <c r="U1313" s="9">
        <f t="shared" si="274"/>
        <v>454</v>
      </c>
      <c r="V1313" s="9">
        <f t="shared" si="275"/>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78"/>
        <v>0.73</v>
      </c>
      <c r="AN1313" s="42">
        <v>0.14000000000000001</v>
      </c>
      <c r="AO1313" s="41" t="s">
        <v>98</v>
      </c>
      <c r="AP1313" s="17" t="s">
        <v>98</v>
      </c>
      <c r="AQ1313" s="32">
        <v>1</v>
      </c>
      <c r="AR1313" s="39">
        <f t="shared" si="279"/>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W1313+X1313+6</f>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4053</v>
      </c>
      <c r="D1314" s="12">
        <v>5</v>
      </c>
      <c r="E1314" s="13">
        <f t="shared" si="277"/>
        <v>0.22123893805309733</v>
      </c>
      <c r="F1314" s="7">
        <v>22.6</v>
      </c>
      <c r="G1314" s="7">
        <f t="shared" si="269"/>
        <v>4.778761061946903</v>
      </c>
      <c r="H1314" s="15">
        <f t="shared" si="270"/>
        <v>5.221238938053097</v>
      </c>
      <c r="I1314" s="11">
        <f t="shared" si="271"/>
        <v>0.7105091683066489</v>
      </c>
      <c r="J1314" s="32">
        <f t="shared" si="272"/>
        <v>3.1438458774630473E-2</v>
      </c>
      <c r="K1314" s="32">
        <f t="shared" si="273"/>
        <v>31.808175049820136</v>
      </c>
      <c r="L1314" s="8">
        <v>1</v>
      </c>
      <c r="M1314" s="9">
        <v>0</v>
      </c>
      <c r="N1314" s="8">
        <v>0</v>
      </c>
      <c r="O1314" s="9">
        <v>1</v>
      </c>
      <c r="P1314" s="9">
        <v>0</v>
      </c>
      <c r="Q1314" s="9">
        <v>0</v>
      </c>
      <c r="R1314" s="9">
        <v>0</v>
      </c>
      <c r="S1314" s="8">
        <v>505</v>
      </c>
      <c r="T1314" s="9">
        <v>3</v>
      </c>
      <c r="U1314" s="9">
        <f t="shared" si="274"/>
        <v>501</v>
      </c>
      <c r="V1314" s="9">
        <f t="shared" si="275"/>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78"/>
        <v>0.69800000000000006</v>
      </c>
      <c r="AN1314" s="42">
        <v>9.1999999999999998E-2</v>
      </c>
      <c r="AO1314" s="41" t="s">
        <v>98</v>
      </c>
      <c r="AP1314" s="17" t="s">
        <v>98</v>
      </c>
      <c r="AQ1314" s="32">
        <v>0</v>
      </c>
      <c r="AR1314" s="39">
        <f t="shared" si="279"/>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W1314+X1314+6</f>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4053</v>
      </c>
      <c r="D1315" s="12">
        <v>5</v>
      </c>
      <c r="E1315" s="13">
        <f t="shared" si="277"/>
        <v>0.28835063437139563</v>
      </c>
      <c r="F1315" s="7">
        <v>17.34</v>
      </c>
      <c r="G1315" s="7">
        <f t="shared" si="269"/>
        <v>4.7116493656286043</v>
      </c>
      <c r="H1315" s="15">
        <f t="shared" si="270"/>
        <v>5.2883506343713957</v>
      </c>
      <c r="I1315" s="11">
        <f t="shared" si="271"/>
        <v>0.62421141876252384</v>
      </c>
      <c r="J1315" s="32">
        <f t="shared" si="272"/>
        <v>3.5998351716408528E-2</v>
      </c>
      <c r="K1315" s="32">
        <f t="shared" si="273"/>
        <v>27.779049659770582</v>
      </c>
      <c r="L1315" s="8">
        <v>1</v>
      </c>
      <c r="M1315" s="9">
        <v>0</v>
      </c>
      <c r="N1315" s="8">
        <v>0</v>
      </c>
      <c r="O1315" s="9">
        <v>1</v>
      </c>
      <c r="P1315" s="9">
        <v>0</v>
      </c>
      <c r="Q1315" s="9">
        <v>0</v>
      </c>
      <c r="R1315" s="9">
        <v>0</v>
      </c>
      <c r="S1315" s="8">
        <v>475</v>
      </c>
      <c r="T1315" s="9">
        <v>3</v>
      </c>
      <c r="U1315" s="9">
        <f t="shared" si="274"/>
        <v>471</v>
      </c>
      <c r="V1315" s="9">
        <f t="shared" si="275"/>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78"/>
        <v>0.73</v>
      </c>
      <c r="AN1315" s="42">
        <v>0.14000000000000001</v>
      </c>
      <c r="AO1315" s="41" t="s">
        <v>98</v>
      </c>
      <c r="AP1315" s="17" t="s">
        <v>98</v>
      </c>
      <c r="AQ1315" s="32">
        <v>0</v>
      </c>
      <c r="AR1315" s="39">
        <f t="shared" si="279"/>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W1315+X1315+6</f>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4053</v>
      </c>
      <c r="D1316" s="12">
        <v>2.4</v>
      </c>
      <c r="E1316" s="13">
        <f t="shared" si="277"/>
        <v>0.41594454072790299</v>
      </c>
      <c r="F1316" s="7">
        <v>5.77</v>
      </c>
      <c r="G1316" s="7">
        <f t="shared" si="269"/>
        <v>1.9840554592720969</v>
      </c>
      <c r="H1316" s="15">
        <f t="shared" si="270"/>
        <v>2.8159445407279029</v>
      </c>
      <c r="I1316" s="11">
        <f t="shared" si="271"/>
        <v>9.3024680619448866E-2</v>
      </c>
      <c r="J1316" s="32">
        <f t="shared" si="272"/>
        <v>1.6122128356923546E-2</v>
      </c>
      <c r="K1316" s="32">
        <f t="shared" si="273"/>
        <v>62.026549960480644</v>
      </c>
      <c r="L1316" s="8">
        <v>1</v>
      </c>
      <c r="M1316" s="9">
        <v>0</v>
      </c>
      <c r="N1316" s="8">
        <v>0</v>
      </c>
      <c r="O1316" s="9">
        <v>1</v>
      </c>
      <c r="P1316" s="9">
        <v>0</v>
      </c>
      <c r="Q1316" s="9">
        <v>0</v>
      </c>
      <c r="R1316" s="9">
        <v>0</v>
      </c>
      <c r="S1316" s="8">
        <v>3818</v>
      </c>
      <c r="T1316" s="9">
        <v>3</v>
      </c>
      <c r="U1316" s="9">
        <f t="shared" si="274"/>
        <v>3814</v>
      </c>
      <c r="V1316" s="9">
        <f t="shared" si="275"/>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78"/>
        <v>0.69800000000000006</v>
      </c>
      <c r="AN1316" s="42">
        <v>9.1999999999999998E-2</v>
      </c>
      <c r="AO1316" s="41" t="s">
        <v>98</v>
      </c>
      <c r="AP1316" s="17" t="s">
        <v>98</v>
      </c>
      <c r="AQ1316" s="32">
        <v>1</v>
      </c>
      <c r="AR1316" s="39">
        <f t="shared" si="279"/>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W1316+X1316+6</f>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4053</v>
      </c>
      <c r="D1317" s="12">
        <v>5.3</v>
      </c>
      <c r="E1317" s="13">
        <f t="shared" si="277"/>
        <v>0.86178861788617878</v>
      </c>
      <c r="F1317" s="7">
        <v>6.15</v>
      </c>
      <c r="G1317" s="7">
        <f t="shared" si="269"/>
        <v>4.4382113821138214</v>
      </c>
      <c r="H1317" s="15">
        <f t="shared" si="270"/>
        <v>6.1617886178861783</v>
      </c>
      <c r="I1317" s="11">
        <f t="shared" si="271"/>
        <v>0.16218940405555562</v>
      </c>
      <c r="J1317" s="32">
        <f t="shared" si="272"/>
        <v>2.6372260822041565E-2</v>
      </c>
      <c r="K1317" s="32">
        <f t="shared" si="273"/>
        <v>37.918629985799853</v>
      </c>
      <c r="L1317" s="8">
        <v>1</v>
      </c>
      <c r="M1317" s="9">
        <v>0</v>
      </c>
      <c r="N1317" s="8">
        <v>0</v>
      </c>
      <c r="O1317" s="9">
        <v>1</v>
      </c>
      <c r="P1317" s="9">
        <v>0</v>
      </c>
      <c r="Q1317" s="9">
        <v>0</v>
      </c>
      <c r="R1317" s="9">
        <v>0</v>
      </c>
      <c r="S1317" s="8">
        <v>1404</v>
      </c>
      <c r="T1317" s="9">
        <v>3</v>
      </c>
      <c r="U1317" s="9">
        <f t="shared" si="274"/>
        <v>1400</v>
      </c>
      <c r="V1317" s="9">
        <f t="shared" si="275"/>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78"/>
        <v>0.73</v>
      </c>
      <c r="AN1317" s="42">
        <v>0.14000000000000001</v>
      </c>
      <c r="AO1317" s="41" t="s">
        <v>98</v>
      </c>
      <c r="AP1317" s="17" t="s">
        <v>98</v>
      </c>
      <c r="AQ1317" s="32">
        <v>1</v>
      </c>
      <c r="AR1317" s="39">
        <f t="shared" si="279"/>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W1317+X1317+6</f>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4053</v>
      </c>
      <c r="D1318" s="12">
        <v>3.9</v>
      </c>
      <c r="E1318" s="13">
        <f t="shared" si="277"/>
        <v>0.36211699164345407</v>
      </c>
      <c r="F1318" s="7">
        <v>10.77</v>
      </c>
      <c r="G1318" s="7">
        <f t="shared" si="269"/>
        <v>3.537883008356546</v>
      </c>
      <c r="H1318" s="15">
        <f t="shared" si="270"/>
        <v>4.2621169916434543</v>
      </c>
      <c r="I1318" s="11">
        <f t="shared" si="271"/>
        <v>0.17585008486605422</v>
      </c>
      <c r="J1318" s="32">
        <f t="shared" si="272"/>
        <v>1.6327770182549137E-2</v>
      </c>
      <c r="K1318" s="32">
        <f t="shared" si="273"/>
        <v>61.245350027573522</v>
      </c>
      <c r="L1318" s="8">
        <v>1</v>
      </c>
      <c r="M1318" s="9">
        <v>0</v>
      </c>
      <c r="N1318" s="8">
        <v>0</v>
      </c>
      <c r="O1318" s="9">
        <v>1</v>
      </c>
      <c r="P1318" s="9">
        <v>0</v>
      </c>
      <c r="Q1318" s="9">
        <v>0</v>
      </c>
      <c r="R1318" s="9">
        <v>0</v>
      </c>
      <c r="S1318" s="8">
        <v>3639</v>
      </c>
      <c r="T1318" s="9">
        <v>3</v>
      </c>
      <c r="U1318" s="9">
        <f t="shared" si="274"/>
        <v>3635</v>
      </c>
      <c r="V1318" s="9">
        <f t="shared" si="275"/>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78"/>
        <v>0.69800000000000006</v>
      </c>
      <c r="AN1318" s="42">
        <v>9.1999999999999998E-2</v>
      </c>
      <c r="AO1318" s="41" t="s">
        <v>98</v>
      </c>
      <c r="AP1318" s="17" t="s">
        <v>98</v>
      </c>
      <c r="AQ1318" s="32">
        <v>0</v>
      </c>
      <c r="AR1318" s="39">
        <f t="shared" si="279"/>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W1318+X1318+6</f>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4053</v>
      </c>
      <c r="D1319" s="12">
        <v>5.2</v>
      </c>
      <c r="E1319" s="13">
        <f t="shared" si="277"/>
        <v>0.67357512953367882</v>
      </c>
      <c r="F1319" s="7">
        <v>7.72</v>
      </c>
      <c r="G1319" s="7">
        <f t="shared" si="269"/>
        <v>4.5264248704663217</v>
      </c>
      <c r="H1319" s="15">
        <f t="shared" si="270"/>
        <v>5.8735751295336787</v>
      </c>
      <c r="I1319" s="11">
        <f t="shared" si="271"/>
        <v>0.21139989509167173</v>
      </c>
      <c r="J1319" s="32">
        <f t="shared" si="272"/>
        <v>2.7383406099957479E-2</v>
      </c>
      <c r="K1319" s="32">
        <f t="shared" si="273"/>
        <v>36.518466561453536</v>
      </c>
      <c r="L1319" s="8">
        <v>1</v>
      </c>
      <c r="M1319" s="9">
        <v>0</v>
      </c>
      <c r="N1319" s="8">
        <v>0</v>
      </c>
      <c r="O1319" s="9">
        <v>1</v>
      </c>
      <c r="P1319" s="9">
        <v>0</v>
      </c>
      <c r="Q1319" s="9">
        <v>0</v>
      </c>
      <c r="R1319" s="9">
        <v>0</v>
      </c>
      <c r="S1319" s="8">
        <v>1278</v>
      </c>
      <c r="T1319" s="9">
        <v>3</v>
      </c>
      <c r="U1319" s="9">
        <f t="shared" si="274"/>
        <v>1274</v>
      </c>
      <c r="V1319" s="9">
        <f t="shared" si="275"/>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78"/>
        <v>0.73</v>
      </c>
      <c r="AN1319" s="42">
        <v>0.14000000000000001</v>
      </c>
      <c r="AO1319" s="41" t="s">
        <v>98</v>
      </c>
      <c r="AP1319" s="17" t="s">
        <v>98</v>
      </c>
      <c r="AQ1319" s="32">
        <v>0</v>
      </c>
      <c r="AR1319" s="39">
        <f t="shared" si="279"/>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W1319+X1319+6</f>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4053</v>
      </c>
      <c r="D1320" s="12">
        <v>3</v>
      </c>
      <c r="E1320" s="13">
        <f t="shared" si="277"/>
        <v>0.17964071856287425</v>
      </c>
      <c r="F1320" s="7">
        <v>16.7</v>
      </c>
      <c r="G1320" s="7">
        <f t="shared" si="269"/>
        <v>2.8203592814371259</v>
      </c>
      <c r="H1320" s="15">
        <f t="shared" si="270"/>
        <v>3.1796407185628741</v>
      </c>
      <c r="I1320" s="11">
        <f t="shared" si="271"/>
        <v>0.24788008835336373</v>
      </c>
      <c r="J1320" s="32">
        <f t="shared" si="272"/>
        <v>1.4843119063075675E-2</v>
      </c>
      <c r="K1320" s="32">
        <f t="shared" si="273"/>
        <v>67.371284684203559</v>
      </c>
      <c r="L1320" s="8">
        <v>1</v>
      </c>
      <c r="M1320" s="9">
        <v>0</v>
      </c>
      <c r="N1320" s="8">
        <v>0</v>
      </c>
      <c r="O1320" s="9">
        <v>1</v>
      </c>
      <c r="P1320" s="9">
        <v>0</v>
      </c>
      <c r="Q1320" s="9">
        <v>0</v>
      </c>
      <c r="R1320" s="9">
        <v>0</v>
      </c>
      <c r="S1320" s="8">
        <v>4278</v>
      </c>
      <c r="T1320" s="9">
        <v>17</v>
      </c>
      <c r="U1320" s="9">
        <f t="shared" si="274"/>
        <v>4260</v>
      </c>
      <c r="V1320" s="9">
        <f t="shared" si="275"/>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78"/>
        <v>0.69800000000000006</v>
      </c>
      <c r="AN1320" s="42">
        <v>9.1999999999999998E-2</v>
      </c>
      <c r="AO1320" s="41" t="s">
        <v>98</v>
      </c>
      <c r="AP1320" s="17" t="s">
        <v>98</v>
      </c>
      <c r="AQ1320" s="32">
        <v>1</v>
      </c>
      <c r="AR1320" s="39">
        <f t="shared" si="279"/>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W1320+X1320+6</f>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4053</v>
      </c>
      <c r="D1321" s="12">
        <v>4.9000000000000004</v>
      </c>
      <c r="E1321" s="13">
        <f t="shared" si="277"/>
        <v>0.34098816979819074</v>
      </c>
      <c r="F1321" s="7">
        <v>14.37</v>
      </c>
      <c r="G1321" s="7">
        <f t="shared" si="269"/>
        <v>4.5590118302018094</v>
      </c>
      <c r="H1321" s="15">
        <f t="shared" si="270"/>
        <v>5.2409881697981913</v>
      </c>
      <c r="I1321" s="11">
        <f t="shared" si="271"/>
        <v>0.31734174799757642</v>
      </c>
      <c r="J1321" s="32">
        <f t="shared" si="272"/>
        <v>2.2083628949031067E-2</v>
      </c>
      <c r="K1321" s="32">
        <f t="shared" si="273"/>
        <v>45.282412700738462</v>
      </c>
      <c r="L1321" s="8">
        <v>1</v>
      </c>
      <c r="M1321" s="9">
        <v>0</v>
      </c>
      <c r="N1321" s="8">
        <v>0</v>
      </c>
      <c r="O1321" s="9">
        <v>1</v>
      </c>
      <c r="P1321" s="9">
        <v>0</v>
      </c>
      <c r="Q1321" s="9">
        <v>0</v>
      </c>
      <c r="R1321" s="9">
        <v>0</v>
      </c>
      <c r="S1321" s="8">
        <v>1862</v>
      </c>
      <c r="T1321" s="9">
        <v>17</v>
      </c>
      <c r="U1321" s="9">
        <f t="shared" si="274"/>
        <v>1844</v>
      </c>
      <c r="V1321" s="9">
        <f t="shared" si="275"/>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78"/>
        <v>0.73</v>
      </c>
      <c r="AN1321" s="42">
        <v>0.14000000000000001</v>
      </c>
      <c r="AO1321" s="41" t="s">
        <v>98</v>
      </c>
      <c r="AP1321" s="17" t="s">
        <v>98</v>
      </c>
      <c r="AQ1321" s="32">
        <v>1</v>
      </c>
      <c r="AR1321" s="39">
        <f t="shared" si="279"/>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W1321+X1321+6</f>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4053</v>
      </c>
      <c r="D1322" s="12">
        <v>4.8</v>
      </c>
      <c r="E1322" s="13">
        <f t="shared" si="277"/>
        <v>0.20227560050568899</v>
      </c>
      <c r="F1322" s="7">
        <v>23.73</v>
      </c>
      <c r="G1322" s="7">
        <f t="shared" si="269"/>
        <v>4.5977243994943109</v>
      </c>
      <c r="H1322" s="15">
        <f t="shared" si="270"/>
        <v>5.0022756005056888</v>
      </c>
      <c r="I1322" s="11">
        <f t="shared" si="271"/>
        <v>0.34653921998542769</v>
      </c>
      <c r="J1322" s="32">
        <f t="shared" si="272"/>
        <v>1.4603422671109468E-2</v>
      </c>
      <c r="K1322" s="32">
        <f t="shared" si="273"/>
        <v>68.477097631251866</v>
      </c>
      <c r="L1322" s="8">
        <v>1</v>
      </c>
      <c r="M1322" s="9">
        <v>0</v>
      </c>
      <c r="N1322" s="8">
        <v>0</v>
      </c>
      <c r="O1322" s="9">
        <v>1</v>
      </c>
      <c r="P1322" s="9">
        <v>0</v>
      </c>
      <c r="Q1322" s="9">
        <v>0</v>
      </c>
      <c r="R1322" s="9">
        <v>0</v>
      </c>
      <c r="S1322" s="8">
        <v>4144</v>
      </c>
      <c r="T1322" s="9">
        <v>17</v>
      </c>
      <c r="U1322" s="9">
        <f t="shared" si="274"/>
        <v>4126</v>
      </c>
      <c r="V1322" s="9">
        <f t="shared" si="275"/>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78"/>
        <v>0.69800000000000006</v>
      </c>
      <c r="AN1322" s="42">
        <v>9.1999999999999998E-2</v>
      </c>
      <c r="AO1322" s="41" t="s">
        <v>98</v>
      </c>
      <c r="AP1322" s="17" t="s">
        <v>98</v>
      </c>
      <c r="AQ1322" s="32">
        <v>0</v>
      </c>
      <c r="AR1322" s="39">
        <f t="shared" si="279"/>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W1322+X1322+6</f>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4053</v>
      </c>
      <c r="D1323" s="12">
        <v>5.2</v>
      </c>
      <c r="E1323" s="13">
        <f t="shared" si="277"/>
        <v>0.35422343324250682</v>
      </c>
      <c r="F1323" s="7">
        <v>14.68</v>
      </c>
      <c r="G1323" s="7">
        <f t="shared" si="269"/>
        <v>4.8457765667574932</v>
      </c>
      <c r="H1323" s="15">
        <f t="shared" si="270"/>
        <v>5.5542234332425071</v>
      </c>
      <c r="I1323" s="11">
        <f t="shared" si="271"/>
        <v>0.33239372085291063</v>
      </c>
      <c r="J1323" s="32">
        <f t="shared" si="272"/>
        <v>2.2642624036301812E-2</v>
      </c>
      <c r="K1323" s="32">
        <f t="shared" si="273"/>
        <v>44.164492525104372</v>
      </c>
      <c r="L1323" s="8">
        <v>1</v>
      </c>
      <c r="M1323" s="9">
        <v>0</v>
      </c>
      <c r="N1323" s="8">
        <v>0</v>
      </c>
      <c r="O1323" s="9">
        <v>1</v>
      </c>
      <c r="P1323" s="9">
        <v>0</v>
      </c>
      <c r="Q1323" s="9">
        <v>0</v>
      </c>
      <c r="R1323" s="9">
        <v>0</v>
      </c>
      <c r="S1323" s="8">
        <v>1753</v>
      </c>
      <c r="T1323" s="9">
        <v>17</v>
      </c>
      <c r="U1323" s="9">
        <f t="shared" si="274"/>
        <v>1735</v>
      </c>
      <c r="V1323" s="9">
        <f t="shared" si="275"/>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78"/>
        <v>0.73</v>
      </c>
      <c r="AN1323" s="42">
        <v>0.14000000000000001</v>
      </c>
      <c r="AO1323" s="41" t="s">
        <v>98</v>
      </c>
      <c r="AP1323" s="17" t="s">
        <v>98</v>
      </c>
      <c r="AQ1323" s="32">
        <v>0</v>
      </c>
      <c r="AR1323" s="39">
        <f t="shared" si="279"/>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W1323+X1323+6</f>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4053</v>
      </c>
      <c r="D1324" s="12">
        <v>3.1</v>
      </c>
      <c r="E1324" s="13">
        <f t="shared" si="277"/>
        <v>0.23682200152788388</v>
      </c>
      <c r="F1324" s="7">
        <v>13.09</v>
      </c>
      <c r="G1324" s="7">
        <f t="shared" si="269"/>
        <v>2.8631779984721164</v>
      </c>
      <c r="H1324" s="15">
        <f t="shared" si="270"/>
        <v>3.3368220015278838</v>
      </c>
      <c r="I1324" s="11">
        <f t="shared" si="271"/>
        <v>0.27387885546925828</v>
      </c>
      <c r="J1324" s="32">
        <f t="shared" si="272"/>
        <v>2.0922754428514767E-2</v>
      </c>
      <c r="K1324" s="32">
        <f t="shared" si="273"/>
        <v>47.794854325544293</v>
      </c>
      <c r="L1324" s="8">
        <v>1</v>
      </c>
      <c r="M1324" s="9">
        <v>0</v>
      </c>
      <c r="N1324" s="8">
        <v>0</v>
      </c>
      <c r="O1324" s="9">
        <v>1</v>
      </c>
      <c r="P1324" s="9">
        <v>0</v>
      </c>
      <c r="Q1324" s="9">
        <v>0</v>
      </c>
      <c r="R1324" s="9">
        <v>0</v>
      </c>
      <c r="S1324" s="8">
        <v>2131</v>
      </c>
      <c r="T1324" s="9">
        <v>17</v>
      </c>
      <c r="U1324" s="9">
        <f t="shared" si="274"/>
        <v>2113</v>
      </c>
      <c r="V1324" s="9">
        <f t="shared" si="275"/>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78"/>
        <v>0.61199999999999999</v>
      </c>
      <c r="AN1324" s="42">
        <v>0.108</v>
      </c>
      <c r="AO1324" s="41" t="s">
        <v>98</v>
      </c>
      <c r="AP1324" s="17" t="s">
        <v>98</v>
      </c>
      <c r="AQ1324" s="32">
        <v>1</v>
      </c>
      <c r="AR1324" s="39">
        <f t="shared" si="279"/>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W1324+X1324+6</f>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4053</v>
      </c>
      <c r="D1325" s="12">
        <v>4.8</v>
      </c>
      <c r="E1325" s="13">
        <f t="shared" si="277"/>
        <v>0.29758214507129571</v>
      </c>
      <c r="F1325" s="7">
        <v>16.13</v>
      </c>
      <c r="G1325" s="7">
        <f t="shared" si="269"/>
        <v>4.5024178549287042</v>
      </c>
      <c r="H1325" s="15">
        <f t="shared" si="270"/>
        <v>5.0975821450712955</v>
      </c>
      <c r="I1325" s="11">
        <f t="shared" si="271"/>
        <v>0.36057169116734039</v>
      </c>
      <c r="J1325" s="32">
        <f t="shared" si="272"/>
        <v>2.2354103606158731E-2</v>
      </c>
      <c r="K1325" s="32">
        <f t="shared" si="273"/>
        <v>44.734515756851557</v>
      </c>
      <c r="L1325" s="8">
        <v>1</v>
      </c>
      <c r="M1325" s="9">
        <v>0</v>
      </c>
      <c r="N1325" s="8">
        <v>0</v>
      </c>
      <c r="O1325" s="9">
        <v>1</v>
      </c>
      <c r="P1325" s="9">
        <v>0</v>
      </c>
      <c r="Q1325" s="9">
        <v>0</v>
      </c>
      <c r="R1325" s="9">
        <v>0</v>
      </c>
      <c r="S1325" s="8">
        <v>1759</v>
      </c>
      <c r="T1325" s="9">
        <v>17</v>
      </c>
      <c r="U1325" s="9">
        <f t="shared" si="274"/>
        <v>1741</v>
      </c>
      <c r="V1325" s="9">
        <f t="shared" si="275"/>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78"/>
        <v>0.68199999999999994</v>
      </c>
      <c r="AN1325" s="42">
        <v>0.158</v>
      </c>
      <c r="AO1325" s="41" t="s">
        <v>98</v>
      </c>
      <c r="AP1325" s="17" t="s">
        <v>98</v>
      </c>
      <c r="AQ1325" s="32">
        <v>1</v>
      </c>
      <c r="AR1325" s="39">
        <f t="shared" si="279"/>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W1325+X1325+6</f>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4053</v>
      </c>
      <c r="D1326" s="12">
        <v>4.8</v>
      </c>
      <c r="E1326" s="13">
        <f t="shared" si="277"/>
        <v>0.27681660899653976</v>
      </c>
      <c r="F1326" s="7">
        <v>17.34</v>
      </c>
      <c r="G1326" s="7">
        <f t="shared" si="269"/>
        <v>4.5231833910034602</v>
      </c>
      <c r="H1326" s="15">
        <f t="shared" si="270"/>
        <v>5.0768166089965394</v>
      </c>
      <c r="I1326" s="11">
        <f t="shared" si="271"/>
        <v>0.36357110372039231</v>
      </c>
      <c r="J1326" s="32">
        <f t="shared" si="272"/>
        <v>2.0967191679376718E-2</v>
      </c>
      <c r="K1326" s="32">
        <f t="shared" si="273"/>
        <v>47.693559313601249</v>
      </c>
      <c r="L1326" s="8">
        <v>1</v>
      </c>
      <c r="M1326" s="9">
        <v>0</v>
      </c>
      <c r="N1326" s="8">
        <v>0</v>
      </c>
      <c r="O1326" s="9">
        <v>1</v>
      </c>
      <c r="P1326" s="9">
        <v>0</v>
      </c>
      <c r="Q1326" s="9">
        <v>0</v>
      </c>
      <c r="R1326" s="9">
        <v>0</v>
      </c>
      <c r="S1326" s="8">
        <v>1992</v>
      </c>
      <c r="T1326" s="9">
        <v>17</v>
      </c>
      <c r="U1326" s="9">
        <f t="shared" si="274"/>
        <v>1974</v>
      </c>
      <c r="V1326" s="9">
        <f t="shared" si="275"/>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78"/>
        <v>0.61199999999999999</v>
      </c>
      <c r="AN1326" s="42">
        <v>0.108</v>
      </c>
      <c r="AO1326" s="41" t="s">
        <v>98</v>
      </c>
      <c r="AP1326" s="17" t="s">
        <v>98</v>
      </c>
      <c r="AQ1326" s="32">
        <v>0</v>
      </c>
      <c r="AR1326" s="39">
        <f t="shared" si="279"/>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W1326+X1326+6</f>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4053</v>
      </c>
      <c r="D1327" s="12">
        <v>5</v>
      </c>
      <c r="E1327" s="13">
        <f t="shared" si="277"/>
        <v>0.31328320802005011</v>
      </c>
      <c r="F1327" s="7">
        <v>15.96</v>
      </c>
      <c r="G1327" s="7">
        <f t="shared" si="269"/>
        <v>4.6867167919799497</v>
      </c>
      <c r="H1327" s="15">
        <f t="shared" si="270"/>
        <v>5.3132832080200503</v>
      </c>
      <c r="I1327" s="11">
        <f t="shared" si="271"/>
        <v>0.38385778929195752</v>
      </c>
      <c r="J1327" s="32">
        <f t="shared" si="272"/>
        <v>2.4051239930573776E-2</v>
      </c>
      <c r="K1327" s="32">
        <f t="shared" si="273"/>
        <v>41.577897974765392</v>
      </c>
      <c r="L1327" s="8">
        <v>1</v>
      </c>
      <c r="M1327" s="9">
        <v>0</v>
      </c>
      <c r="N1327" s="8">
        <v>0</v>
      </c>
      <c r="O1327" s="9">
        <v>1</v>
      </c>
      <c r="P1327" s="9">
        <v>0</v>
      </c>
      <c r="Q1327" s="9">
        <v>0</v>
      </c>
      <c r="R1327" s="9">
        <v>0</v>
      </c>
      <c r="S1327" s="8">
        <v>1492</v>
      </c>
      <c r="T1327" s="9">
        <v>17</v>
      </c>
      <c r="U1327" s="9">
        <f t="shared" si="274"/>
        <v>1474</v>
      </c>
      <c r="V1327" s="9">
        <f t="shared" si="275"/>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78"/>
        <v>0.68199999999999994</v>
      </c>
      <c r="AN1327" s="42">
        <v>0.158</v>
      </c>
      <c r="AO1327" s="41" t="s">
        <v>98</v>
      </c>
      <c r="AP1327" s="17" t="s">
        <v>98</v>
      </c>
      <c r="AQ1327" s="32">
        <v>0</v>
      </c>
      <c r="AR1327" s="39">
        <f t="shared" si="279"/>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W1327+X1327+6</f>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4058</v>
      </c>
      <c r="D1328" s="12">
        <v>2.14</v>
      </c>
      <c r="E1328" s="13">
        <v>2.4</v>
      </c>
      <c r="F1328" s="7">
        <f t="shared" ref="F1328:F1342" si="280">D1328/E1328</f>
        <v>0.89166666666666672</v>
      </c>
      <c r="G1328" s="7">
        <f t="shared" si="269"/>
        <v>-0.25999999999999979</v>
      </c>
      <c r="H1328" s="15">
        <f t="shared" si="270"/>
        <v>4.54</v>
      </c>
      <c r="I1328" s="11">
        <f t="shared" si="271"/>
        <v>3.0447422691144608E-3</v>
      </c>
      <c r="J1328" s="32">
        <f t="shared" si="272"/>
        <v>3.4146642270442549E-3</v>
      </c>
      <c r="K1328" s="32">
        <f t="shared" si="273"/>
        <v>292.85456299918644</v>
      </c>
      <c r="L1328" s="8">
        <v>0</v>
      </c>
      <c r="M1328" s="9">
        <v>1</v>
      </c>
      <c r="N1328" s="8">
        <v>0</v>
      </c>
      <c r="O1328" s="9">
        <v>0</v>
      </c>
      <c r="P1328" s="9">
        <v>0</v>
      </c>
      <c r="Q1328" s="9">
        <v>1</v>
      </c>
      <c r="R1328" s="9">
        <v>0</v>
      </c>
      <c r="S1328" s="8">
        <v>85766</v>
      </c>
      <c r="T1328" s="9">
        <v>2</v>
      </c>
      <c r="U1328" s="9">
        <f t="shared" si="274"/>
        <v>85763</v>
      </c>
      <c r="V1328" s="9">
        <f t="shared" si="275"/>
        <v>15</v>
      </c>
      <c r="W1328" s="7">
        <f t="shared" ref="W1328:W1342" si="281">AK1328*0+AL1328*6+AM1328*12+AN1328*15</f>
        <v>6.21</v>
      </c>
      <c r="X1328" s="7">
        <f>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82">(1-$AL1328-$AK1328)/2</f>
        <v>0.09</v>
      </c>
      <c r="AN1328" s="32">
        <f t="shared" si="28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4058</v>
      </c>
      <c r="D1329" s="12">
        <v>1</v>
      </c>
      <c r="E1329" s="13">
        <v>5.0999999999999996</v>
      </c>
      <c r="F1329" s="7">
        <f t="shared" si="280"/>
        <v>0.19607843137254904</v>
      </c>
      <c r="G1329" s="7">
        <f t="shared" si="269"/>
        <v>-4.0999999999999996</v>
      </c>
      <c r="H1329" s="15">
        <f t="shared" si="270"/>
        <v>6.1</v>
      </c>
      <c r="I1329" s="11">
        <f t="shared" si="271"/>
        <v>8.4772860081008697E-4</v>
      </c>
      <c r="J1329" s="32">
        <f t="shared" si="272"/>
        <v>4.3234158641314432E-3</v>
      </c>
      <c r="K1329" s="32">
        <f t="shared" si="273"/>
        <v>231.29859153646234</v>
      </c>
      <c r="L1329" s="8">
        <v>0</v>
      </c>
      <c r="M1329" s="9">
        <v>1</v>
      </c>
      <c r="N1329" s="8">
        <v>0</v>
      </c>
      <c r="O1329" s="9">
        <v>0</v>
      </c>
      <c r="P1329" s="9">
        <v>0</v>
      </c>
      <c r="Q1329" s="9">
        <v>1</v>
      </c>
      <c r="R1329" s="9">
        <v>0</v>
      </c>
      <c r="S1329" s="8">
        <v>53502</v>
      </c>
      <c r="T1329" s="9">
        <v>2</v>
      </c>
      <c r="U1329" s="9">
        <f t="shared" si="274"/>
        <v>53499</v>
      </c>
      <c r="V1329" s="9">
        <f t="shared" si="275"/>
        <v>15</v>
      </c>
      <c r="W1329" s="7">
        <f t="shared" si="281"/>
        <v>6.21</v>
      </c>
      <c r="X1329" s="7">
        <f>BM1329-W1329-6</f>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82"/>
        <v>0.09</v>
      </c>
      <c r="AN1329" s="32">
        <f t="shared" si="28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4058</v>
      </c>
      <c r="D1330" s="12">
        <v>-0.8</v>
      </c>
      <c r="E1330" s="13">
        <v>6.1</v>
      </c>
      <c r="F1330" s="7">
        <f t="shared" si="280"/>
        <v>-0.13114754098360656</v>
      </c>
      <c r="G1330" s="7">
        <f t="shared" si="269"/>
        <v>-6.8999999999999995</v>
      </c>
      <c r="H1330" s="15">
        <f t="shared" si="270"/>
        <v>5.3</v>
      </c>
      <c r="I1330" s="11">
        <f t="shared" si="271"/>
        <v>-5.6869282495393685E-4</v>
      </c>
      <c r="J1330" s="32">
        <f t="shared" si="272"/>
        <v>4.3362827902737678E-3</v>
      </c>
      <c r="K1330" s="32">
        <f t="shared" si="273"/>
        <v>230.61226593500507</v>
      </c>
      <c r="L1330" s="8">
        <v>0</v>
      </c>
      <c r="M1330" s="9">
        <v>1</v>
      </c>
      <c r="N1330" s="8">
        <v>0</v>
      </c>
      <c r="O1330" s="9">
        <v>0</v>
      </c>
      <c r="P1330" s="9">
        <v>0</v>
      </c>
      <c r="Q1330" s="9">
        <v>1</v>
      </c>
      <c r="R1330" s="9">
        <v>0</v>
      </c>
      <c r="S1330" s="8">
        <v>53186</v>
      </c>
      <c r="T1330" s="9">
        <v>3</v>
      </c>
      <c r="U1330" s="9">
        <f t="shared" si="274"/>
        <v>53182</v>
      </c>
      <c r="V1330" s="9">
        <f t="shared" si="275"/>
        <v>15</v>
      </c>
      <c r="W1330" s="7">
        <f t="shared" si="281"/>
        <v>6.21</v>
      </c>
      <c r="X1330" s="7">
        <f>BM1330-W1330-6</f>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82"/>
        <v>0.09</v>
      </c>
      <c r="AN1330" s="32">
        <f t="shared" si="28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4058</v>
      </c>
      <c r="D1331" s="12">
        <v>3</v>
      </c>
      <c r="E1331" s="13">
        <v>6.3</v>
      </c>
      <c r="F1331" s="7">
        <f t="shared" si="280"/>
        <v>0.47619047619047622</v>
      </c>
      <c r="G1331" s="7">
        <f t="shared" si="269"/>
        <v>-3.3</v>
      </c>
      <c r="H1331" s="15">
        <f t="shared" si="270"/>
        <v>9.3000000000000007</v>
      </c>
      <c r="I1331" s="11">
        <f t="shared" si="271"/>
        <v>2.0289668941920603E-3</v>
      </c>
      <c r="J1331" s="32">
        <f t="shared" si="272"/>
        <v>4.2608304778033266E-3</v>
      </c>
      <c r="K1331" s="32">
        <f t="shared" si="273"/>
        <v>234.69603055307437</v>
      </c>
      <c r="L1331" s="8">
        <v>0</v>
      </c>
      <c r="M1331" s="9">
        <v>1</v>
      </c>
      <c r="N1331" s="8">
        <v>0</v>
      </c>
      <c r="O1331" s="9">
        <v>0</v>
      </c>
      <c r="P1331" s="9">
        <v>0</v>
      </c>
      <c r="Q1331" s="9">
        <v>1</v>
      </c>
      <c r="R1331" s="9">
        <v>0</v>
      </c>
      <c r="S1331" s="8">
        <v>55088</v>
      </c>
      <c r="T1331" s="9">
        <v>5</v>
      </c>
      <c r="U1331" s="9">
        <f t="shared" si="274"/>
        <v>55082</v>
      </c>
      <c r="V1331" s="9">
        <f t="shared" si="275"/>
        <v>15</v>
      </c>
      <c r="W1331" s="7">
        <f t="shared" si="281"/>
        <v>6.21</v>
      </c>
      <c r="X1331" s="7">
        <f>BM1331-W1331-6</f>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82"/>
        <v>0.09</v>
      </c>
      <c r="AN1331" s="32">
        <f t="shared" si="28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4058</v>
      </c>
      <c r="D1332" s="12">
        <v>7.2</v>
      </c>
      <c r="E1332" s="13">
        <v>4.0999999999999996</v>
      </c>
      <c r="F1332" s="7">
        <f t="shared" si="280"/>
        <v>1.75609756097561</v>
      </c>
      <c r="G1332" s="7">
        <f t="shared" si="269"/>
        <v>3.1000000000000005</v>
      </c>
      <c r="H1332" s="15">
        <f t="shared" si="270"/>
        <v>11.3</v>
      </c>
      <c r="I1332" s="11">
        <f t="shared" si="271"/>
        <v>7.4821041331039704E-3</v>
      </c>
      <c r="J1332" s="32">
        <f t="shared" si="272"/>
        <v>4.2606426313508711E-3</v>
      </c>
      <c r="K1332" s="32">
        <f t="shared" si="273"/>
        <v>234.70637801015053</v>
      </c>
      <c r="L1332" s="8">
        <v>0</v>
      </c>
      <c r="M1332" s="9">
        <v>1</v>
      </c>
      <c r="N1332" s="8">
        <v>0</v>
      </c>
      <c r="O1332" s="9">
        <v>0</v>
      </c>
      <c r="P1332" s="9">
        <v>0</v>
      </c>
      <c r="Q1332" s="9">
        <v>1</v>
      </c>
      <c r="R1332" s="9">
        <v>0</v>
      </c>
      <c r="S1332" s="8">
        <v>55088</v>
      </c>
      <c r="T1332" s="9">
        <v>3</v>
      </c>
      <c r="U1332" s="9">
        <f t="shared" si="274"/>
        <v>55084</v>
      </c>
      <c r="V1332" s="9">
        <f t="shared" si="275"/>
        <v>15</v>
      </c>
      <c r="W1332" s="7">
        <f t="shared" si="281"/>
        <v>6.21</v>
      </c>
      <c r="X1332" s="7">
        <f>BM1332-W1332-6</f>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82"/>
        <v>0.09</v>
      </c>
      <c r="AN1332" s="32">
        <f t="shared" si="28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4058</v>
      </c>
      <c r="D1333" s="12">
        <v>1.9</v>
      </c>
      <c r="E1333" s="13">
        <v>2.2999999999999998</v>
      </c>
      <c r="F1333" s="7">
        <f t="shared" si="280"/>
        <v>0.82608695652173914</v>
      </c>
      <c r="G1333" s="7">
        <f t="shared" si="269"/>
        <v>-0.39999999999999991</v>
      </c>
      <c r="H1333" s="15">
        <f t="shared" si="270"/>
        <v>4.1999999999999993</v>
      </c>
      <c r="I1333" s="11">
        <f t="shared" si="271"/>
        <v>2.8208114314153721E-3</v>
      </c>
      <c r="J1333" s="32">
        <f t="shared" si="272"/>
        <v>3.4146664696080823E-3</v>
      </c>
      <c r="K1333" s="32">
        <f t="shared" si="273"/>
        <v>292.85437066852825</v>
      </c>
      <c r="L1333" s="8">
        <v>0</v>
      </c>
      <c r="M1333" s="9">
        <v>1</v>
      </c>
      <c r="N1333" s="8">
        <v>0</v>
      </c>
      <c r="O1333" s="9">
        <v>0</v>
      </c>
      <c r="P1333" s="9">
        <v>0</v>
      </c>
      <c r="Q1333" s="9">
        <v>1</v>
      </c>
      <c r="R1333" s="9">
        <v>0</v>
      </c>
      <c r="S1333" s="8">
        <v>85766</v>
      </c>
      <c r="T1333" s="9">
        <v>2</v>
      </c>
      <c r="U1333" s="9">
        <f t="shared" si="274"/>
        <v>85763</v>
      </c>
      <c r="V1333" s="9">
        <f t="shared" si="275"/>
        <v>15</v>
      </c>
      <c r="W1333" s="7">
        <f t="shared" si="281"/>
        <v>6.21</v>
      </c>
      <c r="X1333" s="7">
        <f>BM1333-W1333-6</f>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82"/>
        <v>0.09</v>
      </c>
      <c r="AN1333" s="32">
        <f t="shared" si="28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4058</v>
      </c>
      <c r="D1334" s="12">
        <v>0.9</v>
      </c>
      <c r="E1334" s="13">
        <v>5</v>
      </c>
      <c r="F1334" s="7">
        <f t="shared" si="280"/>
        <v>0.18</v>
      </c>
      <c r="G1334" s="7">
        <f t="shared" si="269"/>
        <v>-4.0999999999999996</v>
      </c>
      <c r="H1334" s="15">
        <f t="shared" si="270"/>
        <v>5.9</v>
      </c>
      <c r="I1334" s="11">
        <f t="shared" si="271"/>
        <v>7.7821489952269358E-4</v>
      </c>
      <c r="J1334" s="32">
        <f t="shared" si="272"/>
        <v>4.3234161084594091E-3</v>
      </c>
      <c r="K1334" s="32">
        <f t="shared" si="273"/>
        <v>231.29857846515182</v>
      </c>
      <c r="L1334" s="8">
        <v>0</v>
      </c>
      <c r="M1334" s="9">
        <v>1</v>
      </c>
      <c r="N1334" s="8">
        <v>0</v>
      </c>
      <c r="O1334" s="9">
        <v>0</v>
      </c>
      <c r="P1334" s="9">
        <v>0</v>
      </c>
      <c r="Q1334" s="9">
        <v>1</v>
      </c>
      <c r="R1334" s="9">
        <v>0</v>
      </c>
      <c r="S1334" s="8">
        <v>53502</v>
      </c>
      <c r="T1334" s="9">
        <v>2</v>
      </c>
      <c r="U1334" s="9">
        <f t="shared" si="274"/>
        <v>53499</v>
      </c>
      <c r="V1334" s="9">
        <f t="shared" si="275"/>
        <v>15</v>
      </c>
      <c r="W1334" s="7">
        <f t="shared" si="281"/>
        <v>6.21</v>
      </c>
      <c r="X1334" s="7">
        <f>BM1334-W1334-6</f>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82"/>
        <v>0.09</v>
      </c>
      <c r="AN1334" s="32">
        <f t="shared" si="28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4058</v>
      </c>
      <c r="D1335" s="12">
        <v>-0.2</v>
      </c>
      <c r="E1335" s="13">
        <v>5.2</v>
      </c>
      <c r="F1335" s="7">
        <f t="shared" si="280"/>
        <v>-3.8461538461538464E-2</v>
      </c>
      <c r="G1335" s="7">
        <f t="shared" si="269"/>
        <v>-5.4</v>
      </c>
      <c r="H1335" s="15">
        <f t="shared" si="270"/>
        <v>5</v>
      </c>
      <c r="I1335" s="11">
        <f t="shared" si="271"/>
        <v>-1.6678013196798737E-4</v>
      </c>
      <c r="J1335" s="32">
        <f t="shared" si="272"/>
        <v>4.3362834311676708E-3</v>
      </c>
      <c r="K1335" s="32">
        <f t="shared" si="273"/>
        <v>230.61223185097955</v>
      </c>
      <c r="L1335" s="8">
        <v>0</v>
      </c>
      <c r="M1335" s="9">
        <v>1</v>
      </c>
      <c r="N1335" s="8">
        <v>0</v>
      </c>
      <c r="O1335" s="9">
        <v>0</v>
      </c>
      <c r="P1335" s="9">
        <v>0</v>
      </c>
      <c r="Q1335" s="9">
        <v>1</v>
      </c>
      <c r="R1335" s="9">
        <v>0</v>
      </c>
      <c r="S1335" s="8">
        <v>53186</v>
      </c>
      <c r="T1335" s="9">
        <v>3</v>
      </c>
      <c r="U1335" s="9">
        <f t="shared" si="274"/>
        <v>53182</v>
      </c>
      <c r="V1335" s="9">
        <f t="shared" si="275"/>
        <v>15</v>
      </c>
      <c r="W1335" s="7">
        <f t="shared" si="281"/>
        <v>6.21</v>
      </c>
      <c r="X1335" s="7">
        <f>BM1335-W1335-6</f>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82"/>
        <v>0.09</v>
      </c>
      <c r="AN1335" s="32">
        <f t="shared" si="28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4058</v>
      </c>
      <c r="D1336" s="12">
        <v>2.2000000000000002</v>
      </c>
      <c r="E1336" s="13">
        <v>7</v>
      </c>
      <c r="F1336" s="7">
        <f t="shared" si="280"/>
        <v>0.31428571428571433</v>
      </c>
      <c r="G1336" s="7">
        <f t="shared" si="269"/>
        <v>-4.8</v>
      </c>
      <c r="H1336" s="15">
        <f t="shared" si="270"/>
        <v>9.1999999999999993</v>
      </c>
      <c r="I1336" s="11">
        <f t="shared" si="271"/>
        <v>1.3391197058693848E-3</v>
      </c>
      <c r="J1336" s="32">
        <f t="shared" si="272"/>
        <v>4.2608354277662236E-3</v>
      </c>
      <c r="K1336" s="32">
        <f t="shared" si="273"/>
        <v>234.69575789841238</v>
      </c>
      <c r="L1336" s="8">
        <v>0</v>
      </c>
      <c r="M1336" s="9">
        <v>1</v>
      </c>
      <c r="N1336" s="8">
        <v>0</v>
      </c>
      <c r="O1336" s="9">
        <v>0</v>
      </c>
      <c r="P1336" s="9">
        <v>0</v>
      </c>
      <c r="Q1336" s="9">
        <v>1</v>
      </c>
      <c r="R1336" s="9">
        <v>0</v>
      </c>
      <c r="S1336" s="8">
        <v>55088</v>
      </c>
      <c r="T1336" s="9">
        <v>5</v>
      </c>
      <c r="U1336" s="9">
        <f t="shared" si="274"/>
        <v>55082</v>
      </c>
      <c r="V1336" s="9">
        <f t="shared" si="275"/>
        <v>15</v>
      </c>
      <c r="W1336" s="7">
        <f t="shared" si="281"/>
        <v>6.21</v>
      </c>
      <c r="X1336" s="7">
        <f>BM1336-W1336-6</f>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82"/>
        <v>0.09</v>
      </c>
      <c r="AN1336" s="32">
        <f t="shared" si="28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4058</v>
      </c>
      <c r="D1337" s="12">
        <v>6.2</v>
      </c>
      <c r="E1337" s="13">
        <v>4.9000000000000004</v>
      </c>
      <c r="F1337" s="7">
        <f t="shared" si="280"/>
        <v>1.2653061224489794</v>
      </c>
      <c r="G1337" s="7">
        <f t="shared" si="269"/>
        <v>1.2999999999999998</v>
      </c>
      <c r="H1337" s="15">
        <f t="shared" si="270"/>
        <v>11.100000000000001</v>
      </c>
      <c r="I1337" s="11">
        <f t="shared" si="271"/>
        <v>5.3910897683797435E-3</v>
      </c>
      <c r="J1337" s="32">
        <f t="shared" si="272"/>
        <v>4.2606999782356042E-3</v>
      </c>
      <c r="K1337" s="32">
        <f t="shared" si="273"/>
        <v>234.70321898002058</v>
      </c>
      <c r="L1337" s="8">
        <v>0</v>
      </c>
      <c r="M1337" s="9">
        <v>1</v>
      </c>
      <c r="N1337" s="8">
        <v>0</v>
      </c>
      <c r="O1337" s="9">
        <v>0</v>
      </c>
      <c r="P1337" s="9">
        <v>0</v>
      </c>
      <c r="Q1337" s="9">
        <v>1</v>
      </c>
      <c r="R1337" s="9">
        <v>0</v>
      </c>
      <c r="S1337" s="8">
        <v>55088</v>
      </c>
      <c r="T1337" s="9">
        <v>3</v>
      </c>
      <c r="U1337" s="9">
        <f t="shared" si="274"/>
        <v>55084</v>
      </c>
      <c r="V1337" s="9">
        <f t="shared" si="275"/>
        <v>15</v>
      </c>
      <c r="W1337" s="7">
        <f t="shared" si="281"/>
        <v>6.21</v>
      </c>
      <c r="X1337" s="7">
        <f>BM1337-W1337-6</f>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82"/>
        <v>0.09</v>
      </c>
      <c r="AN1337" s="32">
        <f t="shared" si="28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4058</v>
      </c>
      <c r="D1338" s="12">
        <v>2.5</v>
      </c>
      <c r="E1338" s="13">
        <v>2.7</v>
      </c>
      <c r="F1338" s="7">
        <f t="shared" si="280"/>
        <v>0.92592592592592582</v>
      </c>
      <c r="G1338" s="7">
        <f t="shared" si="269"/>
        <v>-0.20000000000000018</v>
      </c>
      <c r="H1338" s="15">
        <f t="shared" si="270"/>
        <v>5.2</v>
      </c>
      <c r="I1338" s="11">
        <f t="shared" si="271"/>
        <v>3.1617249883565302E-3</v>
      </c>
      <c r="J1338" s="32">
        <f t="shared" si="272"/>
        <v>3.4146629874250533E-3</v>
      </c>
      <c r="K1338" s="32">
        <f t="shared" si="273"/>
        <v>292.85466931367222</v>
      </c>
      <c r="L1338" s="8">
        <v>0</v>
      </c>
      <c r="M1338" s="9">
        <v>1</v>
      </c>
      <c r="N1338" s="8">
        <v>0</v>
      </c>
      <c r="O1338" s="9">
        <v>0</v>
      </c>
      <c r="P1338" s="9">
        <v>0</v>
      </c>
      <c r="Q1338" s="9">
        <v>1</v>
      </c>
      <c r="R1338" s="9">
        <v>0</v>
      </c>
      <c r="S1338" s="8">
        <v>85766</v>
      </c>
      <c r="T1338" s="9">
        <v>2</v>
      </c>
      <c r="U1338" s="9">
        <f t="shared" si="274"/>
        <v>85763</v>
      </c>
      <c r="V1338" s="9">
        <f t="shared" si="275"/>
        <v>15</v>
      </c>
      <c r="W1338" s="7">
        <f t="shared" si="281"/>
        <v>6.21</v>
      </c>
      <c r="X1338" s="7">
        <f>BM1338-W1338-6</f>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82"/>
        <v>0.09</v>
      </c>
      <c r="AN1338" s="32">
        <f t="shared" si="28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4058</v>
      </c>
      <c r="D1339" s="12">
        <v>1.2</v>
      </c>
      <c r="E1339" s="13">
        <v>4.8</v>
      </c>
      <c r="F1339" s="7">
        <f t="shared" si="280"/>
        <v>0.25</v>
      </c>
      <c r="G1339" s="7">
        <f t="shared" si="269"/>
        <v>-3.5999999999999996</v>
      </c>
      <c r="H1339" s="15">
        <f t="shared" si="270"/>
        <v>6</v>
      </c>
      <c r="I1339" s="11">
        <f t="shared" si="271"/>
        <v>1.0808537230561522E-3</v>
      </c>
      <c r="J1339" s="32">
        <f t="shared" si="272"/>
        <v>4.3234148922246087E-3</v>
      </c>
      <c r="K1339" s="32">
        <f t="shared" si="273"/>
        <v>231.29864353255513</v>
      </c>
      <c r="L1339" s="8">
        <v>0</v>
      </c>
      <c r="M1339" s="9">
        <v>1</v>
      </c>
      <c r="N1339" s="8">
        <v>0</v>
      </c>
      <c r="O1339" s="9">
        <v>0</v>
      </c>
      <c r="P1339" s="9">
        <v>0</v>
      </c>
      <c r="Q1339" s="9">
        <v>1</v>
      </c>
      <c r="R1339" s="9">
        <v>0</v>
      </c>
      <c r="S1339" s="8">
        <v>53502</v>
      </c>
      <c r="T1339" s="9">
        <v>2</v>
      </c>
      <c r="U1339" s="9">
        <f t="shared" si="274"/>
        <v>53499</v>
      </c>
      <c r="V1339" s="9">
        <f t="shared" si="275"/>
        <v>15</v>
      </c>
      <c r="W1339" s="7">
        <f t="shared" si="281"/>
        <v>6.21</v>
      </c>
      <c r="X1339" s="7">
        <f>BM1339-W1339-6</f>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82"/>
        <v>0.09</v>
      </c>
      <c r="AN1339" s="32">
        <f t="shared" si="28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4058</v>
      </c>
      <c r="D1340" s="12">
        <v>0.1</v>
      </c>
      <c r="E1340" s="13">
        <v>5.2</v>
      </c>
      <c r="F1340" s="7">
        <f t="shared" si="280"/>
        <v>1.9230769230769232E-2</v>
      </c>
      <c r="G1340" s="7">
        <f t="shared" si="269"/>
        <v>-5.1000000000000005</v>
      </c>
      <c r="H1340" s="15">
        <f t="shared" si="270"/>
        <v>5.3</v>
      </c>
      <c r="I1340" s="11">
        <f t="shared" si="271"/>
        <v>8.3390066853823353E-5</v>
      </c>
      <c r="J1340" s="32">
        <f t="shared" si="272"/>
        <v>4.3362834763988143E-3</v>
      </c>
      <c r="K1340" s="32">
        <f t="shared" si="273"/>
        <v>230.61222944549684</v>
      </c>
      <c r="L1340" s="8">
        <v>0</v>
      </c>
      <c r="M1340" s="9">
        <v>1</v>
      </c>
      <c r="N1340" s="8">
        <v>0</v>
      </c>
      <c r="O1340" s="9">
        <v>0</v>
      </c>
      <c r="P1340" s="9">
        <v>0</v>
      </c>
      <c r="Q1340" s="9">
        <v>1</v>
      </c>
      <c r="R1340" s="9">
        <v>0</v>
      </c>
      <c r="S1340" s="8">
        <v>53186</v>
      </c>
      <c r="T1340" s="9">
        <v>3</v>
      </c>
      <c r="U1340" s="9">
        <f t="shared" si="274"/>
        <v>53182</v>
      </c>
      <c r="V1340" s="9">
        <f t="shared" si="275"/>
        <v>15</v>
      </c>
      <c r="W1340" s="7">
        <f t="shared" si="281"/>
        <v>6.21</v>
      </c>
      <c r="X1340" s="7">
        <f>BM1340-W1340-6</f>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82"/>
        <v>0.09</v>
      </c>
      <c r="AN1340" s="32">
        <f t="shared" si="28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4058</v>
      </c>
      <c r="D1341" s="12">
        <v>3.4</v>
      </c>
      <c r="E1341" s="13">
        <v>6.7</v>
      </c>
      <c r="F1341" s="7">
        <f t="shared" si="280"/>
        <v>0.5074626865671642</v>
      </c>
      <c r="G1341" s="7">
        <f t="shared" si="269"/>
        <v>-3.3000000000000003</v>
      </c>
      <c r="H1341" s="15">
        <f t="shared" si="270"/>
        <v>10.1</v>
      </c>
      <c r="I1341" s="11">
        <f t="shared" si="271"/>
        <v>2.1622118775231468E-3</v>
      </c>
      <c r="J1341" s="32">
        <f t="shared" si="272"/>
        <v>4.2608292880603194E-3</v>
      </c>
      <c r="K1341" s="32">
        <f t="shared" si="273"/>
        <v>234.69609608678678</v>
      </c>
      <c r="L1341" s="8">
        <v>0</v>
      </c>
      <c r="M1341" s="9">
        <v>1</v>
      </c>
      <c r="N1341" s="8">
        <v>0</v>
      </c>
      <c r="O1341" s="9">
        <v>0</v>
      </c>
      <c r="P1341" s="9">
        <v>0</v>
      </c>
      <c r="Q1341" s="9">
        <v>1</v>
      </c>
      <c r="R1341" s="9">
        <v>0</v>
      </c>
      <c r="S1341" s="8">
        <v>55088</v>
      </c>
      <c r="T1341" s="9">
        <v>5</v>
      </c>
      <c r="U1341" s="9">
        <f t="shared" si="274"/>
        <v>55082</v>
      </c>
      <c r="V1341" s="9">
        <f t="shared" si="275"/>
        <v>15</v>
      </c>
      <c r="W1341" s="7">
        <f t="shared" si="281"/>
        <v>6.21</v>
      </c>
      <c r="X1341" s="7">
        <f>BM1341-W1341-6</f>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82"/>
        <v>0.09</v>
      </c>
      <c r="AN1341" s="32">
        <f t="shared" si="28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4058</v>
      </c>
      <c r="D1342" s="12">
        <v>7.2</v>
      </c>
      <c r="E1342" s="13">
        <v>5</v>
      </c>
      <c r="F1342" s="7">
        <f t="shared" si="280"/>
        <v>1.44</v>
      </c>
      <c r="G1342" s="7">
        <f t="shared" si="269"/>
        <v>2.2000000000000002</v>
      </c>
      <c r="H1342" s="15">
        <f t="shared" si="270"/>
        <v>12.2</v>
      </c>
      <c r="I1342" s="11">
        <f t="shared" si="271"/>
        <v>6.1353816498241178E-3</v>
      </c>
      <c r="J1342" s="32">
        <f t="shared" si="272"/>
        <v>4.2606817012667483E-3</v>
      </c>
      <c r="K1342" s="32">
        <f t="shared" si="273"/>
        <v>234.70422578215332</v>
      </c>
      <c r="L1342" s="8">
        <v>0</v>
      </c>
      <c r="M1342" s="9">
        <v>1</v>
      </c>
      <c r="N1342" s="8">
        <v>0</v>
      </c>
      <c r="O1342" s="9">
        <v>0</v>
      </c>
      <c r="P1342" s="9">
        <v>0</v>
      </c>
      <c r="Q1342" s="9">
        <v>1</v>
      </c>
      <c r="R1342" s="9">
        <v>0</v>
      </c>
      <c r="S1342" s="8">
        <v>55088</v>
      </c>
      <c r="T1342" s="9">
        <v>3</v>
      </c>
      <c r="U1342" s="9">
        <f t="shared" si="274"/>
        <v>55084</v>
      </c>
      <c r="V1342" s="9">
        <f t="shared" si="275"/>
        <v>15</v>
      </c>
      <c r="W1342" s="7">
        <f t="shared" si="281"/>
        <v>6.21</v>
      </c>
      <c r="X1342" s="7">
        <f>BM1342-W1342-6</f>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82"/>
        <v>0.09</v>
      </c>
      <c r="AN1342" s="32">
        <f t="shared" si="28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4063</v>
      </c>
      <c r="D1343" s="12">
        <v>8.1329403363969099</v>
      </c>
      <c r="E1343" s="13">
        <v>0.21512697316778789</v>
      </c>
      <c r="F1343" s="7">
        <v>37.805302685375658</v>
      </c>
      <c r="G1343" s="7">
        <f t="shared" si="269"/>
        <v>7.9178133632291221</v>
      </c>
      <c r="H1343" s="15">
        <f t="shared" si="270"/>
        <v>8.3480673095646978</v>
      </c>
      <c r="I1343" s="11">
        <f t="shared" si="271"/>
        <v>0.29044726620694727</v>
      </c>
      <c r="J1343" s="32">
        <f t="shared" si="272"/>
        <v>7.6827123598008354E-3</v>
      </c>
      <c r="K1343" s="32">
        <f t="shared" si="273"/>
        <v>130.16236365068389</v>
      </c>
      <c r="L1343" s="8">
        <v>1</v>
      </c>
      <c r="M1343" s="9">
        <v>0</v>
      </c>
      <c r="N1343" s="8">
        <v>0</v>
      </c>
      <c r="O1343" s="9">
        <v>0</v>
      </c>
      <c r="P1343" s="9">
        <v>0</v>
      </c>
      <c r="Q1343" s="9">
        <v>1</v>
      </c>
      <c r="R1343" s="9">
        <v>0</v>
      </c>
      <c r="S1343" s="8">
        <v>15523</v>
      </c>
      <c r="T1343" s="9">
        <v>9</v>
      </c>
      <c r="U1343" s="9">
        <f t="shared" si="274"/>
        <v>15513</v>
      </c>
      <c r="V1343" s="9">
        <f t="shared" si="275"/>
        <v>7</v>
      </c>
      <c r="W1343" s="7">
        <f t="shared" ref="W1343:W1349" si="28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8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4063</v>
      </c>
      <c r="D1344" s="12">
        <v>6.7846826330989263</v>
      </c>
      <c r="E1344" s="13">
        <v>0.12781862252693171</v>
      </c>
      <c r="F1344" s="7">
        <v>53.080548819632106</v>
      </c>
      <c r="G1344" s="7">
        <f t="shared" si="269"/>
        <v>6.6568640105719945</v>
      </c>
      <c r="H1344" s="15">
        <f t="shared" si="270"/>
        <v>6.912501255625858</v>
      </c>
      <c r="I1344" s="11">
        <f t="shared" si="271"/>
        <v>0.39205565256028341</v>
      </c>
      <c r="J1344" s="32">
        <f t="shared" si="272"/>
        <v>7.3860512236316534E-3</v>
      </c>
      <c r="K1344" s="32">
        <f t="shared" si="273"/>
        <v>135.39034183793666</v>
      </c>
      <c r="L1344" s="8">
        <v>1</v>
      </c>
      <c r="M1344" s="9">
        <v>0</v>
      </c>
      <c r="N1344" s="8">
        <v>0</v>
      </c>
      <c r="O1344" s="9">
        <v>0</v>
      </c>
      <c r="P1344" s="9">
        <v>0</v>
      </c>
      <c r="Q1344" s="9">
        <v>1</v>
      </c>
      <c r="R1344" s="9">
        <v>0</v>
      </c>
      <c r="S1344" s="8">
        <v>15523</v>
      </c>
      <c r="T1344" s="9">
        <v>9</v>
      </c>
      <c r="U1344" s="9">
        <f t="shared" si="274"/>
        <v>15513</v>
      </c>
      <c r="V1344" s="9">
        <f t="shared" si="275"/>
        <v>7</v>
      </c>
      <c r="W1344" s="7">
        <f t="shared" si="28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8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W1344+X1344+6</f>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4063</v>
      </c>
      <c r="D1345" s="12">
        <v>7.3742237934721233</v>
      </c>
      <c r="E1345" s="13">
        <v>0.10112693553329399</v>
      </c>
      <c r="F1345" s="7">
        <v>72.920471233347243</v>
      </c>
      <c r="G1345" s="7">
        <f t="shared" si="269"/>
        <v>7.2730968579388291</v>
      </c>
      <c r="H1345" s="15">
        <f t="shared" si="270"/>
        <v>7.4753507290054175</v>
      </c>
      <c r="I1345" s="11">
        <f t="shared" si="271"/>
        <v>0.50524347386371493</v>
      </c>
      <c r="J1345" s="32">
        <f t="shared" si="272"/>
        <v>6.9286918380837646E-3</v>
      </c>
      <c r="K1345" s="32">
        <f t="shared" si="273"/>
        <v>144.32738868590889</v>
      </c>
      <c r="L1345" s="8">
        <v>1</v>
      </c>
      <c r="M1345" s="9">
        <v>0</v>
      </c>
      <c r="N1345" s="8">
        <v>0</v>
      </c>
      <c r="O1345" s="9">
        <v>0</v>
      </c>
      <c r="P1345" s="9">
        <v>0</v>
      </c>
      <c r="Q1345" s="9">
        <v>1</v>
      </c>
      <c r="R1345" s="9">
        <v>0</v>
      </c>
      <c r="S1345" s="8">
        <v>15523</v>
      </c>
      <c r="T1345" s="9">
        <v>9</v>
      </c>
      <c r="U1345" s="9">
        <f t="shared" si="274"/>
        <v>15513</v>
      </c>
      <c r="V1345" s="9">
        <f t="shared" si="275"/>
        <v>7</v>
      </c>
      <c r="W1345" s="7">
        <f t="shared" si="28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8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W1345+X1345+6</f>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4063</v>
      </c>
      <c r="D1346" s="12">
        <v>7.2535433382302061</v>
      </c>
      <c r="E1346" s="13">
        <v>0.12551389725060491</v>
      </c>
      <c r="F1346" s="7">
        <v>57.79075861016058</v>
      </c>
      <c r="G1346" s="7">
        <f t="shared" ref="G1346:G1409" si="285">D1346-E1346</f>
        <v>7.128029440979601</v>
      </c>
      <c r="H1346" s="15">
        <f t="shared" ref="H1346:H1409" si="286">D1346+E1346</f>
        <v>7.3790572354808113</v>
      </c>
      <c r="I1346" s="11">
        <f t="shared" ref="I1346:I1409" si="287">IFERROR(F1346/SQRT(F1346^2+U1346), "X")</f>
        <v>0.42089211552036515</v>
      </c>
      <c r="J1346" s="32">
        <f t="shared" ref="J1346:J1409" si="288">IFERROR(SQRT((1-I1346^2)/U1346), "X")</f>
        <v>7.2830349634200034E-3</v>
      </c>
      <c r="K1346" s="32">
        <f t="shared" ref="K1346:K1409" si="289">IFERROR(1/J1346, "X")</f>
        <v>137.30539603649177</v>
      </c>
      <c r="L1346" s="8">
        <v>1</v>
      </c>
      <c r="M1346" s="9">
        <v>0</v>
      </c>
      <c r="N1346" s="8">
        <v>0</v>
      </c>
      <c r="O1346" s="9">
        <v>0</v>
      </c>
      <c r="P1346" s="9">
        <v>0</v>
      </c>
      <c r="Q1346" s="9">
        <v>1</v>
      </c>
      <c r="R1346" s="9">
        <v>0</v>
      </c>
      <c r="S1346" s="8">
        <v>15523</v>
      </c>
      <c r="T1346" s="9">
        <v>9</v>
      </c>
      <c r="U1346" s="9">
        <f t="shared" ref="U1346:U1409" si="290">S1346-T1346-1</f>
        <v>15513</v>
      </c>
      <c r="V1346" s="9">
        <f t="shared" ref="V1346:V1409" si="291">COUNTIF(B:B,B1346)</f>
        <v>7</v>
      </c>
      <c r="W1346" s="7">
        <f t="shared" si="28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8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W1346+X1346+6</f>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4063</v>
      </c>
      <c r="D1347" s="12">
        <v>8.332866971988139</v>
      </c>
      <c r="E1347" s="13">
        <v>8.6895958051158795E-2</v>
      </c>
      <c r="F1347" s="7">
        <v>95.894759191011843</v>
      </c>
      <c r="G1347" s="7">
        <f t="shared" si="285"/>
        <v>8.2459710139369804</v>
      </c>
      <c r="H1347" s="15">
        <f t="shared" si="286"/>
        <v>8.4197629300392975</v>
      </c>
      <c r="I1347" s="11">
        <f t="shared" si="287"/>
        <v>0.61005501737051127</v>
      </c>
      <c r="J1347" s="32">
        <f t="shared" si="288"/>
        <v>6.361713846690503E-3</v>
      </c>
      <c r="K1347" s="32">
        <f t="shared" si="289"/>
        <v>157.19034588772348</v>
      </c>
      <c r="L1347" s="8">
        <v>1</v>
      </c>
      <c r="M1347" s="9">
        <v>0</v>
      </c>
      <c r="N1347" s="8">
        <v>0</v>
      </c>
      <c r="O1347" s="9">
        <v>0</v>
      </c>
      <c r="P1347" s="9">
        <v>0</v>
      </c>
      <c r="Q1347" s="9">
        <v>1</v>
      </c>
      <c r="R1347" s="9">
        <v>0</v>
      </c>
      <c r="S1347" s="8">
        <v>15523</v>
      </c>
      <c r="T1347" s="9">
        <v>9</v>
      </c>
      <c r="U1347" s="9">
        <f t="shared" si="290"/>
        <v>15513</v>
      </c>
      <c r="V1347" s="9">
        <f t="shared" si="291"/>
        <v>7</v>
      </c>
      <c r="W1347" s="7">
        <f t="shared" si="28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8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W1347+X1347+6</f>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4063</v>
      </c>
      <c r="D1348" s="12">
        <v>7.8196202278534077</v>
      </c>
      <c r="E1348" s="13">
        <v>9.9166271042226348E-2</v>
      </c>
      <c r="F1348" s="7">
        <v>78.85362780782296</v>
      </c>
      <c r="G1348" s="7">
        <f t="shared" si="285"/>
        <v>7.7204539568111814</v>
      </c>
      <c r="H1348" s="15">
        <f t="shared" si="286"/>
        <v>7.918786498895634</v>
      </c>
      <c r="I1348" s="11">
        <f t="shared" si="287"/>
        <v>0.53491265893315565</v>
      </c>
      <c r="J1348" s="32">
        <f t="shared" si="288"/>
        <v>6.7836150828318341E-3</v>
      </c>
      <c r="K1348" s="32">
        <f t="shared" si="289"/>
        <v>147.41402449717827</v>
      </c>
      <c r="L1348" s="8">
        <v>1</v>
      </c>
      <c r="M1348" s="9">
        <v>0</v>
      </c>
      <c r="N1348" s="8">
        <v>0</v>
      </c>
      <c r="O1348" s="9">
        <v>0</v>
      </c>
      <c r="P1348" s="9">
        <v>0</v>
      </c>
      <c r="Q1348" s="9">
        <v>1</v>
      </c>
      <c r="R1348" s="9">
        <v>0</v>
      </c>
      <c r="S1348" s="8">
        <v>15523</v>
      </c>
      <c r="T1348" s="9">
        <v>9</v>
      </c>
      <c r="U1348" s="9">
        <f t="shared" si="290"/>
        <v>15513</v>
      </c>
      <c r="V1348" s="9">
        <f t="shared" si="291"/>
        <v>7</v>
      </c>
      <c r="W1348" s="7">
        <f t="shared" si="28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8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W1348+X1348+6</f>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4063</v>
      </c>
      <c r="D1349" s="12">
        <v>6.9187182530897173</v>
      </c>
      <c r="E1349" s="13">
        <v>0.12788520180920629</v>
      </c>
      <c r="F1349" s="7">
        <v>54.101007428614359</v>
      </c>
      <c r="G1349" s="7">
        <f t="shared" si="285"/>
        <v>6.7908330512805106</v>
      </c>
      <c r="H1349" s="15">
        <f t="shared" si="286"/>
        <v>7.046603454898924</v>
      </c>
      <c r="I1349" s="11">
        <f t="shared" si="287"/>
        <v>0.39840597930527211</v>
      </c>
      <c r="J1349" s="32">
        <f t="shared" si="288"/>
        <v>7.364113872204028E-3</v>
      </c>
      <c r="K1349" s="32">
        <f t="shared" si="289"/>
        <v>135.79366334549997</v>
      </c>
      <c r="L1349" s="8">
        <v>1</v>
      </c>
      <c r="M1349" s="9">
        <v>0</v>
      </c>
      <c r="N1349" s="8">
        <v>0</v>
      </c>
      <c r="O1349" s="9">
        <v>0</v>
      </c>
      <c r="P1349" s="9">
        <v>0</v>
      </c>
      <c r="Q1349" s="9">
        <v>1</v>
      </c>
      <c r="R1349" s="9">
        <v>0</v>
      </c>
      <c r="S1349" s="8">
        <v>15523</v>
      </c>
      <c r="T1349" s="9">
        <v>9</v>
      </c>
      <c r="U1349" s="9">
        <f t="shared" si="290"/>
        <v>15513</v>
      </c>
      <c r="V1349" s="9">
        <f t="shared" si="291"/>
        <v>7</v>
      </c>
      <c r="W1349" s="7">
        <f t="shared" si="28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8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W1349+X1349+6</f>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4083</v>
      </c>
      <c r="D1350" s="12">
        <v>7.76</v>
      </c>
      <c r="E1350" s="13">
        <v>6.2E-2</v>
      </c>
      <c r="F1350" s="7">
        <f t="shared" ref="F1350:F1372" si="292">D1350/E1350</f>
        <v>125.16129032258064</v>
      </c>
      <c r="G1350" s="7">
        <f t="shared" si="285"/>
        <v>7.6979999999999995</v>
      </c>
      <c r="H1350" s="15">
        <f t="shared" si="286"/>
        <v>7.8220000000000001</v>
      </c>
      <c r="I1350" s="11">
        <f t="shared" si="287"/>
        <v>0.45316968574624261</v>
      </c>
      <c r="J1350" s="32">
        <f t="shared" si="288"/>
        <v>3.6206856335395674E-3</v>
      </c>
      <c r="K1350" s="32">
        <f t="shared" si="289"/>
        <v>276.19078296571251</v>
      </c>
      <c r="L1350" s="8">
        <v>1</v>
      </c>
      <c r="M1350" s="9">
        <v>0</v>
      </c>
      <c r="N1350" s="8">
        <v>0</v>
      </c>
      <c r="O1350" s="9">
        <v>0</v>
      </c>
      <c r="P1350" s="9">
        <v>1</v>
      </c>
      <c r="Q1350" s="9">
        <v>0</v>
      </c>
      <c r="R1350" s="9">
        <v>0</v>
      </c>
      <c r="S1350" s="8">
        <v>60633</v>
      </c>
      <c r="T1350" s="9">
        <v>16</v>
      </c>
      <c r="U1350" s="9">
        <f t="shared" si="290"/>
        <v>60616</v>
      </c>
      <c r="V1350" s="9">
        <f t="shared" si="291"/>
        <v>23</v>
      </c>
      <c r="W1350" s="7">
        <v>9</v>
      </c>
      <c r="X1350" s="7">
        <f>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93">1*((1-$AK1350)/4)</f>
        <v>0.16999999999999998</v>
      </c>
      <c r="AM1350" s="32">
        <f t="shared" ref="AM1350:AM1372" si="294">2*((1-$AK1350)/4)</f>
        <v>0.33999999999999997</v>
      </c>
      <c r="AN1350" s="32">
        <f t="shared" ref="AN1350:AN1372" si="295">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4083</v>
      </c>
      <c r="D1351" s="12">
        <v>7.77</v>
      </c>
      <c r="E1351" s="13">
        <v>6.2100000000000002E-2</v>
      </c>
      <c r="F1351" s="7">
        <f t="shared" si="292"/>
        <v>125.12077294685989</v>
      </c>
      <c r="G1351" s="7">
        <f t="shared" si="285"/>
        <v>7.7078999999999995</v>
      </c>
      <c r="H1351" s="15">
        <f t="shared" si="286"/>
        <v>7.8320999999999996</v>
      </c>
      <c r="I1351" s="11">
        <f t="shared" si="287"/>
        <v>0.45354990861657513</v>
      </c>
      <c r="J1351" s="32">
        <f t="shared" si="288"/>
        <v>3.6248969530359486E-3</v>
      </c>
      <c r="K1351" s="32">
        <f t="shared" si="289"/>
        <v>275.86991105015363</v>
      </c>
      <c r="L1351" s="8">
        <v>1</v>
      </c>
      <c r="M1351" s="9">
        <v>0</v>
      </c>
      <c r="N1351" s="8">
        <v>0</v>
      </c>
      <c r="O1351" s="9">
        <v>0</v>
      </c>
      <c r="P1351" s="9">
        <v>1</v>
      </c>
      <c r="Q1351" s="9">
        <v>0</v>
      </c>
      <c r="R1351" s="9">
        <v>0</v>
      </c>
      <c r="S1351" s="8">
        <v>60466</v>
      </c>
      <c r="T1351" s="9">
        <v>16</v>
      </c>
      <c r="U1351" s="9">
        <f t="shared" si="290"/>
        <v>60449</v>
      </c>
      <c r="V1351" s="9">
        <f t="shared" si="291"/>
        <v>23</v>
      </c>
      <c r="W1351" s="7">
        <v>9</v>
      </c>
      <c r="X1351" s="7">
        <f>BM1351-W1351-6</f>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93"/>
        <v>0.16999999999999998</v>
      </c>
      <c r="AM1351" s="32">
        <f t="shared" si="294"/>
        <v>0.33999999999999997</v>
      </c>
      <c r="AN1351" s="32">
        <f t="shared" si="295"/>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4083</v>
      </c>
      <c r="D1352" s="12">
        <v>7.67</v>
      </c>
      <c r="E1352" s="13">
        <v>6.4600000000000005E-2</v>
      </c>
      <c r="F1352" s="7">
        <f t="shared" si="292"/>
        <v>118.73065015479875</v>
      </c>
      <c r="G1352" s="7">
        <f t="shared" si="285"/>
        <v>7.6053999999999995</v>
      </c>
      <c r="H1352" s="15">
        <f t="shared" si="286"/>
        <v>7.7346000000000004</v>
      </c>
      <c r="I1352" s="11">
        <f t="shared" si="287"/>
        <v>0.4512680675336197</v>
      </c>
      <c r="J1352" s="32">
        <f t="shared" si="288"/>
        <v>3.8007714684057154E-3</v>
      </c>
      <c r="K1352" s="32">
        <f t="shared" si="289"/>
        <v>263.10447979116816</v>
      </c>
      <c r="L1352" s="8">
        <v>1</v>
      </c>
      <c r="M1352" s="9">
        <v>0</v>
      </c>
      <c r="N1352" s="8">
        <v>0</v>
      </c>
      <c r="O1352" s="9">
        <v>0</v>
      </c>
      <c r="P1352" s="9">
        <v>1</v>
      </c>
      <c r="Q1352" s="9">
        <v>0</v>
      </c>
      <c r="R1352" s="9">
        <v>0</v>
      </c>
      <c r="S1352" s="8">
        <v>55144</v>
      </c>
      <c r="T1352" s="9">
        <v>16</v>
      </c>
      <c r="U1352" s="9">
        <f t="shared" si="290"/>
        <v>55127</v>
      </c>
      <c r="V1352" s="9">
        <f t="shared" si="291"/>
        <v>23</v>
      </c>
      <c r="W1352" s="7">
        <v>9</v>
      </c>
      <c r="X1352" s="7">
        <f>BM1352-W1352-6</f>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93"/>
        <v>0.16999999999999998</v>
      </c>
      <c r="AM1352" s="32">
        <f t="shared" si="294"/>
        <v>0.33999999999999997</v>
      </c>
      <c r="AN1352" s="32">
        <f t="shared" si="295"/>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4083</v>
      </c>
      <c r="D1353" s="12">
        <v>6.75</v>
      </c>
      <c r="E1353" s="13">
        <v>2.8</v>
      </c>
      <c r="F1353" s="7">
        <f t="shared" si="292"/>
        <v>2.410714285714286</v>
      </c>
      <c r="G1353" s="7">
        <f t="shared" si="285"/>
        <v>3.95</v>
      </c>
      <c r="H1353" s="15">
        <f t="shared" si="286"/>
        <v>9.5500000000000007</v>
      </c>
      <c r="I1353" s="11">
        <f t="shared" si="287"/>
        <v>9.7910954963445745E-3</v>
      </c>
      <c r="J1353" s="32">
        <f t="shared" si="288"/>
        <v>4.0614914651503414E-3</v>
      </c>
      <c r="K1353" s="32">
        <f t="shared" si="289"/>
        <v>246.21497018533898</v>
      </c>
      <c r="L1353" s="8">
        <v>1</v>
      </c>
      <c r="M1353" s="9">
        <v>0</v>
      </c>
      <c r="N1353" s="8">
        <v>0</v>
      </c>
      <c r="O1353" s="9">
        <v>0</v>
      </c>
      <c r="P1353" s="9">
        <v>1</v>
      </c>
      <c r="Q1353" s="9">
        <v>0</v>
      </c>
      <c r="R1353" s="9">
        <v>0</v>
      </c>
      <c r="S1353" s="8">
        <v>60633</v>
      </c>
      <c r="T1353" s="9">
        <v>16</v>
      </c>
      <c r="U1353" s="9">
        <f t="shared" si="290"/>
        <v>60616</v>
      </c>
      <c r="V1353" s="9">
        <f t="shared" si="291"/>
        <v>23</v>
      </c>
      <c r="W1353" s="7">
        <v>9</v>
      </c>
      <c r="X1353" s="7">
        <f>BM1353-W1353-6</f>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93"/>
        <v>0.16999999999999998</v>
      </c>
      <c r="AM1353" s="32">
        <f t="shared" si="294"/>
        <v>0.33999999999999997</v>
      </c>
      <c r="AN1353" s="32">
        <f t="shared" si="295"/>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4083</v>
      </c>
      <c r="D1354" s="12">
        <v>8.09</v>
      </c>
      <c r="E1354" s="13">
        <v>2.72</v>
      </c>
      <c r="F1354" s="7">
        <f t="shared" si="292"/>
        <v>2.9742647058823528</v>
      </c>
      <c r="G1354" s="7">
        <f t="shared" si="285"/>
        <v>5.3699999999999992</v>
      </c>
      <c r="H1354" s="15">
        <f t="shared" si="286"/>
        <v>10.81</v>
      </c>
      <c r="I1354" s="11">
        <f t="shared" si="287"/>
        <v>1.2096320400870456E-2</v>
      </c>
      <c r="J1354" s="32">
        <f t="shared" si="288"/>
        <v>4.066995239847669E-3</v>
      </c>
      <c r="K1354" s="32">
        <f t="shared" si="289"/>
        <v>245.88177291239109</v>
      </c>
      <c r="L1354" s="8">
        <v>1</v>
      </c>
      <c r="M1354" s="9">
        <v>0</v>
      </c>
      <c r="N1354" s="8">
        <v>0</v>
      </c>
      <c r="O1354" s="9">
        <v>0</v>
      </c>
      <c r="P1354" s="9">
        <v>1</v>
      </c>
      <c r="Q1354" s="9">
        <v>0</v>
      </c>
      <c r="R1354" s="9">
        <v>0</v>
      </c>
      <c r="S1354" s="8">
        <v>60466</v>
      </c>
      <c r="T1354" s="9">
        <v>16</v>
      </c>
      <c r="U1354" s="9">
        <f t="shared" si="290"/>
        <v>60449</v>
      </c>
      <c r="V1354" s="9">
        <f t="shared" si="291"/>
        <v>23</v>
      </c>
      <c r="W1354" s="7">
        <v>9</v>
      </c>
      <c r="X1354" s="7">
        <f>BM1354-W1354-6</f>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93"/>
        <v>0.16999999999999998</v>
      </c>
      <c r="AM1354" s="32">
        <f t="shared" si="294"/>
        <v>0.33999999999999997</v>
      </c>
      <c r="AN1354" s="32">
        <f t="shared" si="295"/>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4083</v>
      </c>
      <c r="D1355" s="12">
        <v>10.6</v>
      </c>
      <c r="E1355" s="13">
        <v>2.2200000000000002</v>
      </c>
      <c r="F1355" s="7">
        <f t="shared" si="292"/>
        <v>4.774774774774774</v>
      </c>
      <c r="G1355" s="7">
        <f t="shared" si="285"/>
        <v>8.379999999999999</v>
      </c>
      <c r="H1355" s="15">
        <f t="shared" si="286"/>
        <v>12.82</v>
      </c>
      <c r="I1355" s="11">
        <f t="shared" si="287"/>
        <v>2.0332038617907406E-2</v>
      </c>
      <c r="J1355" s="32">
        <f t="shared" si="288"/>
        <v>4.25821940865608E-3</v>
      </c>
      <c r="K1355" s="32">
        <f t="shared" si="289"/>
        <v>234.83994224609626</v>
      </c>
      <c r="L1355" s="8">
        <v>1</v>
      </c>
      <c r="M1355" s="9">
        <v>0</v>
      </c>
      <c r="N1355" s="8">
        <v>0</v>
      </c>
      <c r="O1355" s="9">
        <v>0</v>
      </c>
      <c r="P1355" s="9">
        <v>1</v>
      </c>
      <c r="Q1355" s="9">
        <v>0</v>
      </c>
      <c r="R1355" s="9">
        <v>0</v>
      </c>
      <c r="S1355" s="8">
        <v>55144</v>
      </c>
      <c r="T1355" s="9">
        <v>16</v>
      </c>
      <c r="U1355" s="9">
        <f t="shared" si="290"/>
        <v>55127</v>
      </c>
      <c r="V1355" s="9">
        <f t="shared" si="291"/>
        <v>23</v>
      </c>
      <c r="W1355" s="7">
        <v>9</v>
      </c>
      <c r="X1355" s="7">
        <f>BM1355-W1355-6</f>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93"/>
        <v>0.16999999999999998</v>
      </c>
      <c r="AM1355" s="32">
        <f t="shared" si="294"/>
        <v>0.33999999999999997</v>
      </c>
      <c r="AN1355" s="32">
        <f t="shared" si="295"/>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4083</v>
      </c>
      <c r="D1356" s="12">
        <v>9.08</v>
      </c>
      <c r="E1356" s="13">
        <v>5.41</v>
      </c>
      <c r="F1356" s="7">
        <f t="shared" si="292"/>
        <v>1.6783733826247689</v>
      </c>
      <c r="G1356" s="7">
        <f t="shared" si="285"/>
        <v>3.67</v>
      </c>
      <c r="H1356" s="15">
        <f t="shared" si="286"/>
        <v>14.49</v>
      </c>
      <c r="I1356" s="11">
        <f t="shared" si="287"/>
        <v>7.1481771720484956E-3</v>
      </c>
      <c r="J1356" s="32">
        <f t="shared" si="288"/>
        <v>4.2589910243152384E-3</v>
      </c>
      <c r="K1356" s="32">
        <f t="shared" si="289"/>
        <v>234.79739550772598</v>
      </c>
      <c r="L1356" s="8">
        <v>1</v>
      </c>
      <c r="M1356" s="9">
        <v>0</v>
      </c>
      <c r="N1356" s="8">
        <v>0</v>
      </c>
      <c r="O1356" s="9">
        <v>0</v>
      </c>
      <c r="P1356" s="9">
        <v>1</v>
      </c>
      <c r="Q1356" s="9">
        <v>0</v>
      </c>
      <c r="R1356" s="9">
        <v>0</v>
      </c>
      <c r="S1356" s="8">
        <v>55144</v>
      </c>
      <c r="T1356" s="9">
        <v>16</v>
      </c>
      <c r="U1356" s="9">
        <f t="shared" si="290"/>
        <v>55127</v>
      </c>
      <c r="V1356" s="9">
        <f t="shared" si="291"/>
        <v>23</v>
      </c>
      <c r="W1356" s="7">
        <v>9</v>
      </c>
      <c r="X1356" s="7">
        <f>BM1356-W1356-6</f>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93"/>
        <v>0.16999999999999998</v>
      </c>
      <c r="AM1356" s="32">
        <f t="shared" si="294"/>
        <v>0.33999999999999997</v>
      </c>
      <c r="AN1356" s="32">
        <f t="shared" si="295"/>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4083</v>
      </c>
      <c r="D1357" s="12">
        <v>7.52</v>
      </c>
      <c r="E1357" s="13">
        <v>3.38</v>
      </c>
      <c r="F1357" s="7">
        <f t="shared" si="292"/>
        <v>2.224852071005917</v>
      </c>
      <c r="G1357" s="7">
        <f t="shared" si="285"/>
        <v>4.1399999999999997</v>
      </c>
      <c r="H1357" s="15">
        <f t="shared" si="286"/>
        <v>10.899999999999999</v>
      </c>
      <c r="I1357" s="11">
        <f t="shared" si="287"/>
        <v>9.0362819111091588E-3</v>
      </c>
      <c r="J1357" s="32">
        <f t="shared" si="288"/>
        <v>4.061520327067681E-3</v>
      </c>
      <c r="K1357" s="32">
        <f t="shared" si="289"/>
        <v>246.21322053605866</v>
      </c>
      <c r="L1357" s="8">
        <v>1</v>
      </c>
      <c r="M1357" s="9">
        <v>0</v>
      </c>
      <c r="N1357" s="8">
        <v>0</v>
      </c>
      <c r="O1357" s="9">
        <v>0</v>
      </c>
      <c r="P1357" s="9">
        <v>1</v>
      </c>
      <c r="Q1357" s="9">
        <v>0</v>
      </c>
      <c r="R1357" s="9">
        <v>0</v>
      </c>
      <c r="S1357" s="8">
        <v>60633</v>
      </c>
      <c r="T1357" s="9">
        <v>16</v>
      </c>
      <c r="U1357" s="9">
        <f t="shared" si="290"/>
        <v>60616</v>
      </c>
      <c r="V1357" s="9">
        <f t="shared" si="291"/>
        <v>23</v>
      </c>
      <c r="W1357" s="7">
        <v>9</v>
      </c>
      <c r="X1357" s="7">
        <f>BM1357-W1357-6</f>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93"/>
        <v>0.16999999999999998</v>
      </c>
      <c r="AM1357" s="32">
        <f t="shared" si="294"/>
        <v>0.33999999999999997</v>
      </c>
      <c r="AN1357" s="32">
        <f t="shared" si="295"/>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4083</v>
      </c>
      <c r="D1358" s="12">
        <v>8.6199999999999992</v>
      </c>
      <c r="E1358" s="13">
        <v>3.36</v>
      </c>
      <c r="F1358" s="7">
        <f t="shared" si="292"/>
        <v>2.5654761904761902</v>
      </c>
      <c r="G1358" s="7">
        <f t="shared" si="285"/>
        <v>5.26</v>
      </c>
      <c r="H1358" s="15">
        <f t="shared" si="286"/>
        <v>11.979999999999999</v>
      </c>
      <c r="I1358" s="11">
        <f t="shared" si="287"/>
        <v>1.0433974870251501E-2</v>
      </c>
      <c r="J1358" s="32">
        <f t="shared" si="288"/>
        <v>4.0670714111421171E-3</v>
      </c>
      <c r="K1358" s="32">
        <f t="shared" si="289"/>
        <v>245.87716784623152</v>
      </c>
      <c r="L1358" s="8">
        <v>1</v>
      </c>
      <c r="M1358" s="9">
        <v>0</v>
      </c>
      <c r="N1358" s="8">
        <v>0</v>
      </c>
      <c r="O1358" s="9">
        <v>0</v>
      </c>
      <c r="P1358" s="9">
        <v>1</v>
      </c>
      <c r="Q1358" s="9">
        <v>0</v>
      </c>
      <c r="R1358" s="9">
        <v>0</v>
      </c>
      <c r="S1358" s="8">
        <v>60466</v>
      </c>
      <c r="T1358" s="9">
        <v>16</v>
      </c>
      <c r="U1358" s="9">
        <f t="shared" si="290"/>
        <v>60449</v>
      </c>
      <c r="V1358" s="9">
        <f t="shared" si="291"/>
        <v>23</v>
      </c>
      <c r="W1358" s="7">
        <v>9</v>
      </c>
      <c r="X1358" s="7">
        <f>BM1358-W1358-6</f>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93"/>
        <v>0.16999999999999998</v>
      </c>
      <c r="AM1358" s="32">
        <f t="shared" si="294"/>
        <v>0.33999999999999997</v>
      </c>
      <c r="AN1358" s="32">
        <f t="shared" si="295"/>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4083</v>
      </c>
      <c r="D1359" s="12">
        <v>10.4</v>
      </c>
      <c r="E1359" s="13">
        <v>3.04</v>
      </c>
      <c r="F1359" s="7">
        <f t="shared" si="292"/>
        <v>3.4210526315789473</v>
      </c>
      <c r="G1359" s="7">
        <f t="shared" si="285"/>
        <v>7.36</v>
      </c>
      <c r="H1359" s="15">
        <f t="shared" si="286"/>
        <v>13.440000000000001</v>
      </c>
      <c r="I1359" s="11">
        <f t="shared" si="287"/>
        <v>1.4569058267522302E-2</v>
      </c>
      <c r="J1359" s="32">
        <f t="shared" si="288"/>
        <v>4.2586478012757506E-3</v>
      </c>
      <c r="K1359" s="32">
        <f t="shared" si="289"/>
        <v>234.81631885605401</v>
      </c>
      <c r="L1359" s="8">
        <v>1</v>
      </c>
      <c r="M1359" s="9">
        <v>0</v>
      </c>
      <c r="N1359" s="8">
        <v>0</v>
      </c>
      <c r="O1359" s="9">
        <v>0</v>
      </c>
      <c r="P1359" s="9">
        <v>1</v>
      </c>
      <c r="Q1359" s="9">
        <v>0</v>
      </c>
      <c r="R1359" s="9">
        <v>0</v>
      </c>
      <c r="S1359" s="8">
        <v>55144</v>
      </c>
      <c r="T1359" s="9">
        <v>16</v>
      </c>
      <c r="U1359" s="9">
        <f t="shared" si="290"/>
        <v>55127</v>
      </c>
      <c r="V1359" s="9">
        <f t="shared" si="291"/>
        <v>23</v>
      </c>
      <c r="W1359" s="7">
        <v>9</v>
      </c>
      <c r="X1359" s="7">
        <f>BM1359-W1359-6</f>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93"/>
        <v>0.16999999999999998</v>
      </c>
      <c r="AM1359" s="32">
        <f t="shared" si="294"/>
        <v>0.33999999999999997</v>
      </c>
      <c r="AN1359" s="32">
        <f t="shared" si="295"/>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4083</v>
      </c>
      <c r="D1360" s="12">
        <v>6.98</v>
      </c>
      <c r="E1360" s="13">
        <v>6.0100000000000001E-2</v>
      </c>
      <c r="F1360" s="7">
        <f t="shared" si="292"/>
        <v>116.13976705490849</v>
      </c>
      <c r="G1360" s="7">
        <f t="shared" si="285"/>
        <v>6.9199000000000002</v>
      </c>
      <c r="H1360" s="15">
        <f t="shared" si="286"/>
        <v>7.0401000000000007</v>
      </c>
      <c r="I1360" s="11">
        <f t="shared" si="287"/>
        <v>0.42663729749733953</v>
      </c>
      <c r="J1360" s="32">
        <f t="shared" si="288"/>
        <v>3.6734816016604742E-3</v>
      </c>
      <c r="K1360" s="32">
        <f t="shared" si="289"/>
        <v>272.22131711452795</v>
      </c>
      <c r="L1360" s="8">
        <v>1</v>
      </c>
      <c r="M1360" s="9">
        <v>0</v>
      </c>
      <c r="N1360" s="8">
        <v>0</v>
      </c>
      <c r="O1360" s="9">
        <v>0</v>
      </c>
      <c r="P1360" s="9">
        <v>1</v>
      </c>
      <c r="Q1360" s="9">
        <v>0</v>
      </c>
      <c r="R1360" s="9">
        <v>0</v>
      </c>
      <c r="S1360" s="8">
        <v>60633</v>
      </c>
      <c r="T1360" s="9">
        <v>16</v>
      </c>
      <c r="U1360" s="9">
        <f t="shared" si="290"/>
        <v>60616</v>
      </c>
      <c r="V1360" s="9">
        <f t="shared" si="291"/>
        <v>23</v>
      </c>
      <c r="W1360" s="7">
        <v>9</v>
      </c>
      <c r="X1360" s="7">
        <f>BM1360-W1360-6</f>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93"/>
        <v>0.16999999999999998</v>
      </c>
      <c r="AM1360" s="32">
        <f t="shared" si="294"/>
        <v>0.33999999999999997</v>
      </c>
      <c r="AN1360" s="32">
        <f t="shared" si="295"/>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4083</v>
      </c>
      <c r="D1361" s="12">
        <v>6.98</v>
      </c>
      <c r="E1361" s="13">
        <v>6.0199999999999997E-2</v>
      </c>
      <c r="F1361" s="7">
        <f t="shared" si="292"/>
        <v>115.94684385382061</v>
      </c>
      <c r="G1361" s="7">
        <f t="shared" si="285"/>
        <v>6.9198000000000004</v>
      </c>
      <c r="H1361" s="15">
        <f t="shared" si="286"/>
        <v>7.0402000000000005</v>
      </c>
      <c r="I1361" s="11">
        <f t="shared" si="287"/>
        <v>0.4265385123309996</v>
      </c>
      <c r="J1361" s="32">
        <f t="shared" si="288"/>
        <v>3.6787418971814009E-3</v>
      </c>
      <c r="K1361" s="32">
        <f t="shared" si="289"/>
        <v>271.83206322960183</v>
      </c>
      <c r="L1361" s="8">
        <v>1</v>
      </c>
      <c r="M1361" s="9">
        <v>0</v>
      </c>
      <c r="N1361" s="8">
        <v>0</v>
      </c>
      <c r="O1361" s="9">
        <v>0</v>
      </c>
      <c r="P1361" s="9">
        <v>1</v>
      </c>
      <c r="Q1361" s="9">
        <v>0</v>
      </c>
      <c r="R1361" s="9">
        <v>0</v>
      </c>
      <c r="S1361" s="8">
        <v>60466</v>
      </c>
      <c r="T1361" s="9">
        <v>16</v>
      </c>
      <c r="U1361" s="9">
        <f t="shared" si="290"/>
        <v>60449</v>
      </c>
      <c r="V1361" s="9">
        <f t="shared" si="291"/>
        <v>23</v>
      </c>
      <c r="W1361" s="7">
        <v>9</v>
      </c>
      <c r="X1361" s="7">
        <f>BM1361-W1361-6</f>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93"/>
        <v>0.16999999999999998</v>
      </c>
      <c r="AM1361" s="32">
        <f t="shared" si="294"/>
        <v>0.33999999999999997</v>
      </c>
      <c r="AN1361" s="32">
        <f t="shared" si="295"/>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4083</v>
      </c>
      <c r="D1362" s="12">
        <v>6.89</v>
      </c>
      <c r="E1362" s="13">
        <v>6.2799999999999995E-2</v>
      </c>
      <c r="F1362" s="7">
        <f t="shared" si="292"/>
        <v>109.71337579617835</v>
      </c>
      <c r="G1362" s="7">
        <f t="shared" si="285"/>
        <v>6.8271999999999995</v>
      </c>
      <c r="H1362" s="15">
        <f t="shared" si="286"/>
        <v>6.9527999999999999</v>
      </c>
      <c r="I1362" s="11">
        <f t="shared" si="287"/>
        <v>0.42334186763137061</v>
      </c>
      <c r="J1362" s="32">
        <f t="shared" si="288"/>
        <v>3.8586167325471796E-3</v>
      </c>
      <c r="K1362" s="32">
        <f t="shared" si="289"/>
        <v>259.16023002882497</v>
      </c>
      <c r="L1362" s="8">
        <v>1</v>
      </c>
      <c r="M1362" s="9">
        <v>0</v>
      </c>
      <c r="N1362" s="8">
        <v>0</v>
      </c>
      <c r="O1362" s="9">
        <v>0</v>
      </c>
      <c r="P1362" s="9">
        <v>1</v>
      </c>
      <c r="Q1362" s="9">
        <v>0</v>
      </c>
      <c r="R1362" s="9">
        <v>0</v>
      </c>
      <c r="S1362" s="8">
        <v>55144</v>
      </c>
      <c r="T1362" s="9">
        <v>16</v>
      </c>
      <c r="U1362" s="9">
        <f t="shared" si="290"/>
        <v>55127</v>
      </c>
      <c r="V1362" s="9">
        <f t="shared" si="291"/>
        <v>23</v>
      </c>
      <c r="W1362" s="7">
        <v>9</v>
      </c>
      <c r="X1362" s="7">
        <f>BM1362-W1362-6</f>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93"/>
        <v>0.16999999999999998</v>
      </c>
      <c r="AM1362" s="32">
        <f t="shared" si="294"/>
        <v>0.33999999999999997</v>
      </c>
      <c r="AN1362" s="32">
        <f t="shared" si="295"/>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4083</v>
      </c>
      <c r="D1363" s="12">
        <v>7.56</v>
      </c>
      <c r="E1363" s="13">
        <v>2.8</v>
      </c>
      <c r="F1363" s="7">
        <f t="shared" si="292"/>
        <v>2.7</v>
      </c>
      <c r="G1363" s="7">
        <f t="shared" si="285"/>
        <v>4.76</v>
      </c>
      <c r="H1363" s="15">
        <f t="shared" si="286"/>
        <v>10.36</v>
      </c>
      <c r="I1363" s="11">
        <f t="shared" si="287"/>
        <v>1.0965893237543428E-2</v>
      </c>
      <c r="J1363" s="32">
        <f t="shared" si="288"/>
        <v>4.0614419398308987E-3</v>
      </c>
      <c r="K1363" s="32">
        <f t="shared" si="289"/>
        <v>246.21797253653114</v>
      </c>
      <c r="L1363" s="8">
        <v>1</v>
      </c>
      <c r="M1363" s="9">
        <v>0</v>
      </c>
      <c r="N1363" s="8">
        <v>0</v>
      </c>
      <c r="O1363" s="9">
        <v>0</v>
      </c>
      <c r="P1363" s="9">
        <v>1</v>
      </c>
      <c r="Q1363" s="9">
        <v>0</v>
      </c>
      <c r="R1363" s="9">
        <v>0</v>
      </c>
      <c r="S1363" s="8">
        <v>60633</v>
      </c>
      <c r="T1363" s="9">
        <v>16</v>
      </c>
      <c r="U1363" s="9">
        <f t="shared" si="290"/>
        <v>60616</v>
      </c>
      <c r="V1363" s="9">
        <f t="shared" si="291"/>
        <v>23</v>
      </c>
      <c r="W1363" s="7">
        <v>9</v>
      </c>
      <c r="X1363" s="7">
        <f>BM1363-W1363-6</f>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93"/>
        <v>0.16999999999999998</v>
      </c>
      <c r="AM1363" s="32">
        <f t="shared" si="294"/>
        <v>0.33999999999999997</v>
      </c>
      <c r="AN1363" s="32">
        <f t="shared" si="295"/>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4083</v>
      </c>
      <c r="D1364" s="12">
        <v>9.25</v>
      </c>
      <c r="E1364" s="13">
        <v>2.78</v>
      </c>
      <c r="F1364" s="7">
        <f t="shared" si="292"/>
        <v>3.3273381294964031</v>
      </c>
      <c r="G1364" s="7">
        <f t="shared" si="285"/>
        <v>6.4700000000000006</v>
      </c>
      <c r="H1364" s="15">
        <f t="shared" si="286"/>
        <v>12.03</v>
      </c>
      <c r="I1364" s="11">
        <f t="shared" si="287"/>
        <v>1.3532019338235989E-2</v>
      </c>
      <c r="J1364" s="32">
        <f t="shared" si="288"/>
        <v>4.0669204065184924E-3</v>
      </c>
      <c r="K1364" s="32">
        <f t="shared" si="289"/>
        <v>245.88629725754947</v>
      </c>
      <c r="L1364" s="8">
        <v>1</v>
      </c>
      <c r="M1364" s="9">
        <v>0</v>
      </c>
      <c r="N1364" s="8">
        <v>0</v>
      </c>
      <c r="O1364" s="9">
        <v>0</v>
      </c>
      <c r="P1364" s="9">
        <v>1</v>
      </c>
      <c r="Q1364" s="9">
        <v>0</v>
      </c>
      <c r="R1364" s="9">
        <v>0</v>
      </c>
      <c r="S1364" s="8">
        <v>60466</v>
      </c>
      <c r="T1364" s="9">
        <v>16</v>
      </c>
      <c r="U1364" s="9">
        <f t="shared" si="290"/>
        <v>60449</v>
      </c>
      <c r="V1364" s="9">
        <f t="shared" si="291"/>
        <v>23</v>
      </c>
      <c r="W1364" s="7">
        <v>9</v>
      </c>
      <c r="X1364" s="7">
        <f>BM1364-W1364-6</f>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93"/>
        <v>0.16999999999999998</v>
      </c>
      <c r="AM1364" s="32">
        <f t="shared" si="294"/>
        <v>0.33999999999999997</v>
      </c>
      <c r="AN1364" s="32">
        <f t="shared" si="295"/>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4083</v>
      </c>
      <c r="D1365" s="12">
        <v>9.1300000000000008</v>
      </c>
      <c r="E1365" s="13">
        <v>2.19</v>
      </c>
      <c r="F1365" s="7">
        <f t="shared" si="292"/>
        <v>4.1689497716894985</v>
      </c>
      <c r="G1365" s="7">
        <f t="shared" si="285"/>
        <v>6.9400000000000013</v>
      </c>
      <c r="H1365" s="15">
        <f t="shared" si="286"/>
        <v>11.32</v>
      </c>
      <c r="I1365" s="11">
        <f t="shared" si="287"/>
        <v>1.7753174955812422E-2</v>
      </c>
      <c r="J1365" s="32">
        <f t="shared" si="288"/>
        <v>4.2584286038586192E-3</v>
      </c>
      <c r="K1365" s="32">
        <f t="shared" si="289"/>
        <v>234.82840573959291</v>
      </c>
      <c r="L1365" s="8">
        <v>1</v>
      </c>
      <c r="M1365" s="9">
        <v>0</v>
      </c>
      <c r="N1365" s="8">
        <v>0</v>
      </c>
      <c r="O1365" s="9">
        <v>0</v>
      </c>
      <c r="P1365" s="9">
        <v>1</v>
      </c>
      <c r="Q1365" s="9">
        <v>0</v>
      </c>
      <c r="R1365" s="9">
        <v>0</v>
      </c>
      <c r="S1365" s="8">
        <v>55144</v>
      </c>
      <c r="T1365" s="9">
        <v>16</v>
      </c>
      <c r="U1365" s="9">
        <f t="shared" si="290"/>
        <v>55127</v>
      </c>
      <c r="V1365" s="9">
        <f t="shared" si="291"/>
        <v>23</v>
      </c>
      <c r="W1365" s="7">
        <v>9</v>
      </c>
      <c r="X1365" s="7">
        <f>BM1365-W1365-6</f>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93"/>
        <v>0.16999999999999998</v>
      </c>
      <c r="AM1365" s="32">
        <f t="shared" si="294"/>
        <v>0.33999999999999997</v>
      </c>
      <c r="AN1365" s="32">
        <f t="shared" si="295"/>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4083</v>
      </c>
      <c r="D1366" s="12">
        <v>13.4</v>
      </c>
      <c r="E1366" s="13">
        <v>6.31</v>
      </c>
      <c r="F1366" s="7">
        <f t="shared" si="292"/>
        <v>2.1236133122028527</v>
      </c>
      <c r="G1366" s="7">
        <f t="shared" si="285"/>
        <v>7.0900000000000007</v>
      </c>
      <c r="H1366" s="15">
        <f t="shared" si="286"/>
        <v>19.71</v>
      </c>
      <c r="I1366" s="11">
        <f t="shared" si="287"/>
        <v>9.0443111811745695E-3</v>
      </c>
      <c r="J1366" s="32">
        <f t="shared" si="288"/>
        <v>4.2589256382993684E-3</v>
      </c>
      <c r="K1366" s="32">
        <f t="shared" si="289"/>
        <v>234.80100028215332</v>
      </c>
      <c r="L1366" s="8">
        <v>1</v>
      </c>
      <c r="M1366" s="9">
        <v>0</v>
      </c>
      <c r="N1366" s="8">
        <v>0</v>
      </c>
      <c r="O1366" s="9">
        <v>0</v>
      </c>
      <c r="P1366" s="9">
        <v>1</v>
      </c>
      <c r="Q1366" s="9">
        <v>0</v>
      </c>
      <c r="R1366" s="9">
        <v>0</v>
      </c>
      <c r="S1366" s="8">
        <v>55144</v>
      </c>
      <c r="T1366" s="9">
        <v>16</v>
      </c>
      <c r="U1366" s="9">
        <f t="shared" si="290"/>
        <v>55127</v>
      </c>
      <c r="V1366" s="9">
        <f t="shared" si="291"/>
        <v>23</v>
      </c>
      <c r="W1366" s="7">
        <v>9</v>
      </c>
      <c r="X1366" s="7">
        <f>BM1366-W1366-6</f>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93"/>
        <v>0.16999999999999998</v>
      </c>
      <c r="AM1366" s="32">
        <f t="shared" si="294"/>
        <v>0.33999999999999997</v>
      </c>
      <c r="AN1366" s="32">
        <f t="shared" si="295"/>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4083</v>
      </c>
      <c r="D1367" s="12">
        <v>5.39</v>
      </c>
      <c r="E1367" s="13">
        <v>3.5400000000000001E-2</v>
      </c>
      <c r="F1367" s="7">
        <f t="shared" si="292"/>
        <v>152.25988700564972</v>
      </c>
      <c r="G1367" s="7">
        <f t="shared" si="285"/>
        <v>5.3545999999999996</v>
      </c>
      <c r="H1367" s="15">
        <f t="shared" si="286"/>
        <v>5.4253999999999998</v>
      </c>
      <c r="I1367" s="11">
        <f t="shared" si="287"/>
        <v>0.36277548012922389</v>
      </c>
      <c r="J1367" s="32">
        <f t="shared" si="288"/>
        <v>2.3826070494572405E-3</v>
      </c>
      <c r="K1367" s="32">
        <f t="shared" si="289"/>
        <v>419.70831918246893</v>
      </c>
      <c r="L1367" s="8">
        <v>1</v>
      </c>
      <c r="M1367" s="9">
        <v>0</v>
      </c>
      <c r="N1367" s="8">
        <v>0</v>
      </c>
      <c r="O1367" s="9">
        <v>0</v>
      </c>
      <c r="P1367" s="9">
        <v>1</v>
      </c>
      <c r="Q1367" s="9">
        <v>0</v>
      </c>
      <c r="R1367" s="9">
        <v>0</v>
      </c>
      <c r="S1367" s="8">
        <v>152989</v>
      </c>
      <c r="T1367" s="9">
        <v>16</v>
      </c>
      <c r="U1367" s="9">
        <f t="shared" si="290"/>
        <v>152972</v>
      </c>
      <c r="V1367" s="9">
        <f t="shared" si="291"/>
        <v>23</v>
      </c>
      <c r="W1367" s="7">
        <v>7.98</v>
      </c>
      <c r="X1367" s="7">
        <f>BM1367-W1367-6</f>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93"/>
        <v>0.16999999999999998</v>
      </c>
      <c r="AM1367" s="32">
        <f t="shared" si="294"/>
        <v>0.33999999999999997</v>
      </c>
      <c r="AN1367" s="32">
        <f t="shared" si="295"/>
        <v>0.16999999999999998</v>
      </c>
      <c r="AO1367" s="41">
        <v>0.38500000000000001</v>
      </c>
      <c r="AP1367" s="17">
        <f t="shared" ref="AP1367:AP1372" si="296">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4083</v>
      </c>
      <c r="D1368" s="12">
        <v>5.39</v>
      </c>
      <c r="E1368" s="13">
        <v>3.5400000000000001E-2</v>
      </c>
      <c r="F1368" s="7">
        <f t="shared" si="292"/>
        <v>152.25988700564972</v>
      </c>
      <c r="G1368" s="7">
        <f t="shared" si="285"/>
        <v>5.3545999999999996</v>
      </c>
      <c r="H1368" s="15">
        <f t="shared" si="286"/>
        <v>5.4253999999999998</v>
      </c>
      <c r="I1368" s="11">
        <f t="shared" si="287"/>
        <v>0.36328522672509028</v>
      </c>
      <c r="J1368" s="32">
        <f t="shared" si="288"/>
        <v>2.3859549213484594E-3</v>
      </c>
      <c r="K1368" s="32">
        <f t="shared" si="289"/>
        <v>419.11940206935446</v>
      </c>
      <c r="L1368" s="8">
        <v>1</v>
      </c>
      <c r="M1368" s="9">
        <v>0</v>
      </c>
      <c r="N1368" s="8">
        <v>0</v>
      </c>
      <c r="O1368" s="9">
        <v>0</v>
      </c>
      <c r="P1368" s="9">
        <v>1</v>
      </c>
      <c r="Q1368" s="9">
        <v>0</v>
      </c>
      <c r="R1368" s="9">
        <v>0</v>
      </c>
      <c r="S1368" s="8">
        <v>152495</v>
      </c>
      <c r="T1368" s="9">
        <v>16</v>
      </c>
      <c r="U1368" s="9">
        <f t="shared" si="290"/>
        <v>152478</v>
      </c>
      <c r="V1368" s="9">
        <f t="shared" si="291"/>
        <v>23</v>
      </c>
      <c r="W1368" s="7">
        <v>7.98</v>
      </c>
      <c r="X1368" s="7">
        <f>BM1368-W1368-6</f>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93"/>
        <v>0.16999999999999998</v>
      </c>
      <c r="AM1368" s="32">
        <f t="shared" si="294"/>
        <v>0.33999999999999997</v>
      </c>
      <c r="AN1368" s="32">
        <f t="shared" si="295"/>
        <v>0.16999999999999998</v>
      </c>
      <c r="AO1368" s="41">
        <v>0.38500000000000001</v>
      </c>
      <c r="AP1368" s="17">
        <f t="shared" si="296"/>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4083</v>
      </c>
      <c r="D1369" s="12">
        <v>5.39</v>
      </c>
      <c r="E1369" s="13">
        <v>3.5499999999999997E-2</v>
      </c>
      <c r="F1369" s="7">
        <f t="shared" si="292"/>
        <v>151.83098591549296</v>
      </c>
      <c r="G1369" s="7">
        <f t="shared" si="285"/>
        <v>5.3544999999999998</v>
      </c>
      <c r="H1369" s="15">
        <f t="shared" si="286"/>
        <v>5.4254999999999995</v>
      </c>
      <c r="I1369" s="11">
        <f t="shared" si="287"/>
        <v>0.37249448551865488</v>
      </c>
      <c r="J1369" s="32">
        <f t="shared" si="288"/>
        <v>2.4533495799466138E-3</v>
      </c>
      <c r="K1369" s="32">
        <f t="shared" si="289"/>
        <v>407.60599637894268</v>
      </c>
      <c r="L1369" s="8">
        <v>1</v>
      </c>
      <c r="M1369" s="9">
        <v>0</v>
      </c>
      <c r="N1369" s="8">
        <v>0</v>
      </c>
      <c r="O1369" s="9">
        <v>0</v>
      </c>
      <c r="P1369" s="9">
        <v>1</v>
      </c>
      <c r="Q1369" s="9">
        <v>0</v>
      </c>
      <c r="R1369" s="9">
        <v>0</v>
      </c>
      <c r="S1369" s="8">
        <v>143107</v>
      </c>
      <c r="T1369" s="9">
        <v>16</v>
      </c>
      <c r="U1369" s="9">
        <f t="shared" si="290"/>
        <v>143090</v>
      </c>
      <c r="V1369" s="9">
        <f t="shared" si="291"/>
        <v>23</v>
      </c>
      <c r="W1369" s="7">
        <v>7.98</v>
      </c>
      <c r="X1369" s="7">
        <f>BM1369-W1369-6</f>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93"/>
        <v>0.16999999999999998</v>
      </c>
      <c r="AM1369" s="32">
        <f t="shared" si="294"/>
        <v>0.33999999999999997</v>
      </c>
      <c r="AN1369" s="32">
        <f t="shared" si="295"/>
        <v>0.16999999999999998</v>
      </c>
      <c r="AO1369" s="41">
        <v>0.38500000000000001</v>
      </c>
      <c r="AP1369" s="17">
        <f t="shared" si="296"/>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4083</v>
      </c>
      <c r="D1370" s="12">
        <v>5.09</v>
      </c>
      <c r="E1370" s="13">
        <v>1.57</v>
      </c>
      <c r="F1370" s="7">
        <f t="shared" si="292"/>
        <v>3.2420382165605095</v>
      </c>
      <c r="G1370" s="7">
        <f t="shared" si="285"/>
        <v>3.5199999999999996</v>
      </c>
      <c r="H1370" s="15">
        <f t="shared" si="286"/>
        <v>6.66</v>
      </c>
      <c r="I1370" s="11">
        <f t="shared" si="287"/>
        <v>8.2889064414605248E-3</v>
      </c>
      <c r="J1370" s="32">
        <f t="shared" si="288"/>
        <v>2.5566960929455842E-3</v>
      </c>
      <c r="K1370" s="32">
        <f t="shared" si="289"/>
        <v>391.12978768152857</v>
      </c>
      <c r="L1370" s="8">
        <v>1</v>
      </c>
      <c r="M1370" s="9">
        <v>0</v>
      </c>
      <c r="N1370" s="8">
        <v>0</v>
      </c>
      <c r="O1370" s="9">
        <v>0</v>
      </c>
      <c r="P1370" s="9">
        <v>1</v>
      </c>
      <c r="Q1370" s="9">
        <v>0</v>
      </c>
      <c r="R1370" s="9">
        <v>0</v>
      </c>
      <c r="S1370" s="8">
        <v>152989</v>
      </c>
      <c r="T1370" s="9">
        <v>16</v>
      </c>
      <c r="U1370" s="9">
        <f t="shared" si="290"/>
        <v>152972</v>
      </c>
      <c r="V1370" s="9">
        <f t="shared" si="291"/>
        <v>23</v>
      </c>
      <c r="W1370" s="7">
        <v>7.98</v>
      </c>
      <c r="X1370" s="7">
        <f>BM1370-W1370-6</f>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93"/>
        <v>0.16999999999999998</v>
      </c>
      <c r="AM1370" s="32">
        <f t="shared" si="294"/>
        <v>0.33999999999999997</v>
      </c>
      <c r="AN1370" s="32">
        <f t="shared" si="295"/>
        <v>0.16999999999999998</v>
      </c>
      <c r="AO1370" s="41">
        <v>0.38500000000000001</v>
      </c>
      <c r="AP1370" s="17">
        <f t="shared" si="296"/>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4083</v>
      </c>
      <c r="D1371" s="12">
        <v>7.45</v>
      </c>
      <c r="E1371" s="13">
        <v>1.36</v>
      </c>
      <c r="F1371" s="7">
        <f t="shared" si="292"/>
        <v>5.4779411764705879</v>
      </c>
      <c r="G1371" s="7">
        <f t="shared" si="285"/>
        <v>6.09</v>
      </c>
      <c r="H1371" s="15">
        <f t="shared" si="286"/>
        <v>8.81</v>
      </c>
      <c r="I1371" s="11">
        <f t="shared" si="287"/>
        <v>1.4027201651511953E-2</v>
      </c>
      <c r="J1371" s="32">
        <f t="shared" si="288"/>
        <v>2.5606703685981552E-3</v>
      </c>
      <c r="K1371" s="32">
        <f t="shared" si="289"/>
        <v>390.52273664862702</v>
      </c>
      <c r="L1371" s="8">
        <v>1</v>
      </c>
      <c r="M1371" s="9">
        <v>0</v>
      </c>
      <c r="N1371" s="8">
        <v>0</v>
      </c>
      <c r="O1371" s="9">
        <v>0</v>
      </c>
      <c r="P1371" s="9">
        <v>1</v>
      </c>
      <c r="Q1371" s="9">
        <v>0</v>
      </c>
      <c r="R1371" s="9">
        <v>0</v>
      </c>
      <c r="S1371" s="8">
        <v>152495</v>
      </c>
      <c r="T1371" s="9">
        <v>16</v>
      </c>
      <c r="U1371" s="9">
        <f t="shared" si="290"/>
        <v>152478</v>
      </c>
      <c r="V1371" s="9">
        <f t="shared" si="291"/>
        <v>23</v>
      </c>
      <c r="W1371" s="7">
        <v>7.98</v>
      </c>
      <c r="X1371" s="7">
        <f>BM1371-W1371-6</f>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93"/>
        <v>0.16999999999999998</v>
      </c>
      <c r="AM1371" s="32">
        <f t="shared" si="294"/>
        <v>0.33999999999999997</v>
      </c>
      <c r="AN1371" s="32">
        <f t="shared" si="295"/>
        <v>0.16999999999999998</v>
      </c>
      <c r="AO1371" s="41">
        <v>0.38500000000000001</v>
      </c>
      <c r="AP1371" s="17">
        <f t="shared" si="296"/>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4083</v>
      </c>
      <c r="D1372" s="12">
        <v>3.46</v>
      </c>
      <c r="E1372" s="13">
        <v>1.38</v>
      </c>
      <c r="F1372" s="7">
        <f t="shared" si="292"/>
        <v>2.5072463768115942</v>
      </c>
      <c r="G1372" s="7">
        <f t="shared" si="285"/>
        <v>2.08</v>
      </c>
      <c r="H1372" s="15">
        <f t="shared" si="286"/>
        <v>4.84</v>
      </c>
      <c r="I1372" s="11">
        <f t="shared" si="287"/>
        <v>6.6280050549121462E-3</v>
      </c>
      <c r="J1372" s="32">
        <f t="shared" si="288"/>
        <v>2.6435395883753648E-3</v>
      </c>
      <c r="K1372" s="32">
        <f t="shared" si="289"/>
        <v>378.28069774229033</v>
      </c>
      <c r="L1372" s="8">
        <v>1</v>
      </c>
      <c r="M1372" s="9">
        <v>0</v>
      </c>
      <c r="N1372" s="8">
        <v>0</v>
      </c>
      <c r="O1372" s="9">
        <v>0</v>
      </c>
      <c r="P1372" s="9">
        <v>1</v>
      </c>
      <c r="Q1372" s="9">
        <v>0</v>
      </c>
      <c r="R1372" s="9">
        <v>0</v>
      </c>
      <c r="S1372" s="8">
        <v>143107</v>
      </c>
      <c r="T1372" s="9">
        <v>16</v>
      </c>
      <c r="U1372" s="9">
        <f t="shared" si="290"/>
        <v>143090</v>
      </c>
      <c r="V1372" s="9">
        <f t="shared" si="291"/>
        <v>23</v>
      </c>
      <c r="W1372" s="7">
        <v>7.98</v>
      </c>
      <c r="X1372" s="7">
        <f>BM1372-W1372-6</f>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93"/>
        <v>0.16999999999999998</v>
      </c>
      <c r="AM1372" s="32">
        <f t="shared" si="294"/>
        <v>0.33999999999999997</v>
      </c>
      <c r="AN1372" s="32">
        <f t="shared" si="295"/>
        <v>0.16999999999999998</v>
      </c>
      <c r="AO1372" s="41">
        <v>0.38500000000000001</v>
      </c>
      <c r="AP1372" s="17">
        <f t="shared" si="296"/>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4087</v>
      </c>
      <c r="D1373" s="12">
        <v>6.8845274530016756</v>
      </c>
      <c r="E1373" s="13">
        <v>0.1449810515534459</v>
      </c>
      <c r="F1373" s="7">
        <v>47.48570505755891</v>
      </c>
      <c r="G1373" s="7">
        <f t="shared" si="285"/>
        <v>6.73954640144823</v>
      </c>
      <c r="H1373" s="15">
        <f t="shared" si="286"/>
        <v>7.0295085045551211</v>
      </c>
      <c r="I1373" s="11">
        <f t="shared" si="287"/>
        <v>0.16178867742877887</v>
      </c>
      <c r="J1373" s="32">
        <f t="shared" si="288"/>
        <v>3.4071027740384132E-3</v>
      </c>
      <c r="K1373" s="32">
        <f t="shared" si="289"/>
        <v>293.50450113211804</v>
      </c>
      <c r="L1373" s="8">
        <v>1</v>
      </c>
      <c r="M1373" s="9">
        <v>0</v>
      </c>
      <c r="N1373" s="8">
        <v>1</v>
      </c>
      <c r="O1373" s="9">
        <v>0</v>
      </c>
      <c r="P1373" s="9">
        <v>0</v>
      </c>
      <c r="Q1373" s="9">
        <v>0</v>
      </c>
      <c r="R1373" s="9">
        <v>0</v>
      </c>
      <c r="S1373" s="8">
        <v>83900</v>
      </c>
      <c r="T1373" s="9">
        <v>9</v>
      </c>
      <c r="U1373" s="9">
        <f t="shared" si="290"/>
        <v>83890</v>
      </c>
      <c r="V1373" s="9">
        <f t="shared" si="291"/>
        <v>30</v>
      </c>
      <c r="W1373" s="7">
        <f t="shared" ref="W1373:W1402" si="297">AK1373*0+AL1373*5+AM1373*10+AN1373*15</f>
        <v>4.42</v>
      </c>
      <c r="X1373" s="7">
        <f t="shared" ref="X1373:X1382" si="298">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99">AVERAGE(AK1383,AK1393)</f>
        <v>0.56299999999999994</v>
      </c>
      <c r="AL1373" s="32">
        <f t="shared" si="299"/>
        <v>9.4500000000000001E-2</v>
      </c>
      <c r="AM1373" s="32">
        <f t="shared" si="299"/>
        <v>0.23799999999999999</v>
      </c>
      <c r="AN1373" s="32">
        <f t="shared" si="299"/>
        <v>0.10449999999999997</v>
      </c>
      <c r="AO1373" s="168">
        <f t="shared" ref="AO1373:AO1402" si="300">1-AP1373</f>
        <v>0.44750000000000001</v>
      </c>
      <c r="AP1373" s="32">
        <f t="shared" ref="AP1373:AP1382" si="301">AVERAGE(AP1383,AP1393)</f>
        <v>0.55249999999999999</v>
      </c>
      <c r="AQ1373" s="38">
        <v>0.75693600000000005</v>
      </c>
      <c r="AR1373" s="39">
        <f t="shared" ref="AR1373:AR1436" si="302">1-AQ1373</f>
        <v>0.24306399999999995</v>
      </c>
      <c r="AS1373" t="s">
        <v>98</v>
      </c>
      <c r="AT1373" s="39" t="s">
        <v>98</v>
      </c>
      <c r="AU1373">
        <v>0</v>
      </c>
      <c r="AV1373" s="17">
        <v>1</v>
      </c>
      <c r="AW1373" s="38">
        <f t="shared" ref="AW1373:AW1402" si="303">1-AX1373</f>
        <v>0.41649999999999998</v>
      </c>
      <c r="AX1373" s="39">
        <f t="shared" ref="AX1373:AX1382" si="304">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4087</v>
      </c>
      <c r="D1374" s="12">
        <v>6.1912547640321947</v>
      </c>
      <c r="E1374" s="13">
        <v>7.7718818302770887E-2</v>
      </c>
      <c r="F1374" s="7">
        <v>79.662234954638521</v>
      </c>
      <c r="G1374" s="7">
        <f t="shared" si="285"/>
        <v>6.1135359457294234</v>
      </c>
      <c r="H1374" s="15">
        <f t="shared" si="286"/>
        <v>6.2689735823349659</v>
      </c>
      <c r="I1374" s="11">
        <f t="shared" si="287"/>
        <v>0.26519320759327264</v>
      </c>
      <c r="J1374" s="32">
        <f t="shared" si="288"/>
        <v>3.3289702171208184E-3</v>
      </c>
      <c r="K1374" s="32">
        <f t="shared" si="289"/>
        <v>300.39319512593494</v>
      </c>
      <c r="L1374" s="8">
        <v>1</v>
      </c>
      <c r="M1374" s="9">
        <v>0</v>
      </c>
      <c r="N1374" s="8">
        <v>1</v>
      </c>
      <c r="O1374" s="9">
        <v>0</v>
      </c>
      <c r="P1374" s="9">
        <v>0</v>
      </c>
      <c r="Q1374" s="9">
        <v>0</v>
      </c>
      <c r="R1374" s="9">
        <v>0</v>
      </c>
      <c r="S1374" s="8">
        <v>83900</v>
      </c>
      <c r="T1374" s="9">
        <v>9</v>
      </c>
      <c r="U1374" s="9">
        <f t="shared" si="290"/>
        <v>83890</v>
      </c>
      <c r="V1374" s="9">
        <f t="shared" si="291"/>
        <v>30</v>
      </c>
      <c r="W1374" s="7">
        <f t="shared" si="297"/>
        <v>4.42</v>
      </c>
      <c r="X1374" s="7">
        <f t="shared" si="298"/>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99"/>
        <v>0.56299999999999994</v>
      </c>
      <c r="AL1374" s="32">
        <f t="shared" si="299"/>
        <v>9.4500000000000001E-2</v>
      </c>
      <c r="AM1374" s="32">
        <f t="shared" si="299"/>
        <v>0.23799999999999999</v>
      </c>
      <c r="AN1374" s="32">
        <f t="shared" si="299"/>
        <v>0.10449999999999997</v>
      </c>
      <c r="AO1374" s="168">
        <f t="shared" si="300"/>
        <v>0.44750000000000001</v>
      </c>
      <c r="AP1374" s="32">
        <f t="shared" si="301"/>
        <v>0.55249999999999999</v>
      </c>
      <c r="AQ1374" s="38">
        <v>0.75693600000000005</v>
      </c>
      <c r="AR1374" s="39">
        <f t="shared" si="302"/>
        <v>0.24306399999999995</v>
      </c>
      <c r="AS1374" t="s">
        <v>98</v>
      </c>
      <c r="AT1374" s="39" t="s">
        <v>98</v>
      </c>
      <c r="AU1374">
        <v>0</v>
      </c>
      <c r="AV1374" s="17">
        <v>1</v>
      </c>
      <c r="AW1374" s="38">
        <f t="shared" si="303"/>
        <v>0.41649999999999998</v>
      </c>
      <c r="AX1374" s="39">
        <f t="shared" si="304"/>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W1374+X1374+6</f>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4087</v>
      </c>
      <c r="D1375" s="12">
        <v>6.9773978944610127</v>
      </c>
      <c r="E1375" s="13">
        <v>5.5086077942281722E-2</v>
      </c>
      <c r="F1375" s="7">
        <v>126.66354467587639</v>
      </c>
      <c r="G1375" s="7">
        <f t="shared" si="285"/>
        <v>6.9223118165187305</v>
      </c>
      <c r="H1375" s="15">
        <f t="shared" si="286"/>
        <v>7.0324839724032948</v>
      </c>
      <c r="I1375" s="11">
        <f t="shared" si="287"/>
        <v>0.40067823763373728</v>
      </c>
      <c r="J1375" s="32">
        <f t="shared" si="288"/>
        <v>3.1633272119381017E-3</v>
      </c>
      <c r="K1375" s="32">
        <f t="shared" si="289"/>
        <v>316.12284566265964</v>
      </c>
      <c r="L1375" s="8">
        <v>1</v>
      </c>
      <c r="M1375" s="9">
        <v>0</v>
      </c>
      <c r="N1375" s="8">
        <v>1</v>
      </c>
      <c r="O1375" s="9">
        <v>0</v>
      </c>
      <c r="P1375" s="9">
        <v>0</v>
      </c>
      <c r="Q1375" s="9">
        <v>0</v>
      </c>
      <c r="R1375" s="9">
        <v>0</v>
      </c>
      <c r="S1375" s="8">
        <v>83900</v>
      </c>
      <c r="T1375" s="9">
        <v>9</v>
      </c>
      <c r="U1375" s="9">
        <f t="shared" si="290"/>
        <v>83890</v>
      </c>
      <c r="V1375" s="9">
        <f t="shared" si="291"/>
        <v>30</v>
      </c>
      <c r="W1375" s="7">
        <f t="shared" si="297"/>
        <v>4.42</v>
      </c>
      <c r="X1375" s="7">
        <f t="shared" si="298"/>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99"/>
        <v>0.56299999999999994</v>
      </c>
      <c r="AL1375" s="32">
        <f t="shared" si="299"/>
        <v>9.4500000000000001E-2</v>
      </c>
      <c r="AM1375" s="32">
        <f t="shared" si="299"/>
        <v>0.23799999999999999</v>
      </c>
      <c r="AN1375" s="32">
        <f t="shared" si="299"/>
        <v>0.10449999999999997</v>
      </c>
      <c r="AO1375" s="168">
        <f t="shared" si="300"/>
        <v>0.44750000000000001</v>
      </c>
      <c r="AP1375" s="32">
        <f t="shared" si="301"/>
        <v>0.55249999999999999</v>
      </c>
      <c r="AQ1375" s="38">
        <v>0.75693600000000005</v>
      </c>
      <c r="AR1375" s="39">
        <f t="shared" si="302"/>
        <v>0.24306399999999995</v>
      </c>
      <c r="AS1375" t="s">
        <v>98</v>
      </c>
      <c r="AT1375" s="39" t="s">
        <v>98</v>
      </c>
      <c r="AU1375">
        <v>0</v>
      </c>
      <c r="AV1375" s="17">
        <v>1</v>
      </c>
      <c r="AW1375" s="38">
        <f t="shared" si="303"/>
        <v>0.41649999999999998</v>
      </c>
      <c r="AX1375" s="39">
        <f t="shared" si="304"/>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W1375+X1375+6</f>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4087</v>
      </c>
      <c r="D1376" s="12">
        <v>6.5826141471972077</v>
      </c>
      <c r="E1376" s="13">
        <v>5.2741593698360081E-2</v>
      </c>
      <c r="F1376" s="7">
        <v>124.8087834593039</v>
      </c>
      <c r="G1376" s="7">
        <f t="shared" si="285"/>
        <v>6.5298725534988478</v>
      </c>
      <c r="H1376" s="15">
        <f t="shared" si="286"/>
        <v>6.6353557408955677</v>
      </c>
      <c r="I1376" s="11">
        <f t="shared" si="287"/>
        <v>0.39573561105730165</v>
      </c>
      <c r="J1376" s="32">
        <f t="shared" si="288"/>
        <v>3.1707352646886283E-3</v>
      </c>
      <c r="K1376" s="32">
        <f t="shared" si="289"/>
        <v>315.38426154231507</v>
      </c>
      <c r="L1376" s="8">
        <v>1</v>
      </c>
      <c r="M1376" s="9">
        <v>0</v>
      </c>
      <c r="N1376" s="8">
        <v>1</v>
      </c>
      <c r="O1376" s="9">
        <v>0</v>
      </c>
      <c r="P1376" s="9">
        <v>0</v>
      </c>
      <c r="Q1376" s="9">
        <v>0</v>
      </c>
      <c r="R1376" s="9">
        <v>0</v>
      </c>
      <c r="S1376" s="8">
        <v>83900</v>
      </c>
      <c r="T1376" s="9">
        <v>9</v>
      </c>
      <c r="U1376" s="9">
        <f t="shared" si="290"/>
        <v>83890</v>
      </c>
      <c r="V1376" s="9">
        <f t="shared" si="291"/>
        <v>30</v>
      </c>
      <c r="W1376" s="7">
        <f t="shared" si="297"/>
        <v>4.42</v>
      </c>
      <c r="X1376" s="7">
        <f t="shared" si="298"/>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99"/>
        <v>0.56299999999999994</v>
      </c>
      <c r="AL1376" s="32">
        <f t="shared" si="299"/>
        <v>9.4500000000000001E-2</v>
      </c>
      <c r="AM1376" s="32">
        <f t="shared" si="299"/>
        <v>0.23799999999999999</v>
      </c>
      <c r="AN1376" s="32">
        <f t="shared" si="299"/>
        <v>0.10449999999999997</v>
      </c>
      <c r="AO1376" s="168">
        <f t="shared" si="300"/>
        <v>0.44750000000000001</v>
      </c>
      <c r="AP1376" s="32">
        <f t="shared" si="301"/>
        <v>0.55249999999999999</v>
      </c>
      <c r="AQ1376" s="38">
        <v>0.75693600000000005</v>
      </c>
      <c r="AR1376" s="39">
        <f t="shared" si="302"/>
        <v>0.24306399999999995</v>
      </c>
      <c r="AS1376" t="s">
        <v>98</v>
      </c>
      <c r="AT1376" s="39" t="s">
        <v>98</v>
      </c>
      <c r="AU1376">
        <v>0</v>
      </c>
      <c r="AV1376" s="17">
        <v>1</v>
      </c>
      <c r="AW1376" s="38">
        <f t="shared" si="303"/>
        <v>0.41649999999999998</v>
      </c>
      <c r="AX1376" s="39">
        <f t="shared" si="304"/>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W1376+X1376+6</f>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4087</v>
      </c>
      <c r="D1377" s="12">
        <v>6.2990379289539433</v>
      </c>
      <c r="E1377" s="13">
        <v>2.9779811718435051E-2</v>
      </c>
      <c r="F1377" s="7">
        <v>211.52040813792499</v>
      </c>
      <c r="G1377" s="7">
        <f t="shared" si="285"/>
        <v>6.2692581172355082</v>
      </c>
      <c r="H1377" s="15">
        <f t="shared" si="286"/>
        <v>6.3288177406723785</v>
      </c>
      <c r="I1377" s="11">
        <f t="shared" si="287"/>
        <v>0.58976588915528871</v>
      </c>
      <c r="J1377" s="32">
        <f t="shared" si="288"/>
        <v>2.7882221594935802E-3</v>
      </c>
      <c r="K1377" s="32">
        <f t="shared" si="289"/>
        <v>358.65147853986934</v>
      </c>
      <c r="L1377" s="8">
        <v>1</v>
      </c>
      <c r="M1377" s="9">
        <v>0</v>
      </c>
      <c r="N1377" s="8">
        <v>1</v>
      </c>
      <c r="O1377" s="9">
        <v>0</v>
      </c>
      <c r="P1377" s="9">
        <v>0</v>
      </c>
      <c r="Q1377" s="9">
        <v>0</v>
      </c>
      <c r="R1377" s="9">
        <v>0</v>
      </c>
      <c r="S1377" s="8">
        <v>83900</v>
      </c>
      <c r="T1377" s="9">
        <v>9</v>
      </c>
      <c r="U1377" s="9">
        <f t="shared" si="290"/>
        <v>83890</v>
      </c>
      <c r="V1377" s="9">
        <f t="shared" si="291"/>
        <v>30</v>
      </c>
      <c r="W1377" s="7">
        <f t="shared" si="297"/>
        <v>4.42</v>
      </c>
      <c r="X1377" s="7">
        <f t="shared" si="298"/>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99"/>
        <v>0.56299999999999994</v>
      </c>
      <c r="AL1377" s="32">
        <f t="shared" si="299"/>
        <v>9.4500000000000001E-2</v>
      </c>
      <c r="AM1377" s="32">
        <f t="shared" si="299"/>
        <v>0.23799999999999999</v>
      </c>
      <c r="AN1377" s="32">
        <f t="shared" si="299"/>
        <v>0.10449999999999997</v>
      </c>
      <c r="AO1377" s="168">
        <f t="shared" si="300"/>
        <v>0.44750000000000001</v>
      </c>
      <c r="AP1377" s="32">
        <f t="shared" si="301"/>
        <v>0.55249999999999999</v>
      </c>
      <c r="AQ1377" s="38">
        <v>0.75693600000000005</v>
      </c>
      <c r="AR1377" s="39">
        <f t="shared" si="302"/>
        <v>0.24306399999999995</v>
      </c>
      <c r="AS1377" t="s">
        <v>98</v>
      </c>
      <c r="AT1377" s="39" t="s">
        <v>98</v>
      </c>
      <c r="AU1377">
        <v>0</v>
      </c>
      <c r="AV1377" s="17">
        <v>1</v>
      </c>
      <c r="AW1377" s="38">
        <f t="shared" si="303"/>
        <v>0.41649999999999998</v>
      </c>
      <c r="AX1377" s="39">
        <f t="shared" si="304"/>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W1377+X1377+6</f>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4087</v>
      </c>
      <c r="D1378" s="12">
        <v>6.7770438721748372</v>
      </c>
      <c r="E1378" s="13">
        <v>0.14653086849481931</v>
      </c>
      <c r="F1378" s="7">
        <v>46.249939973668027</v>
      </c>
      <c r="G1378" s="7">
        <f t="shared" si="285"/>
        <v>6.6305130036800177</v>
      </c>
      <c r="H1378" s="15">
        <f t="shared" si="286"/>
        <v>6.9235747406696566</v>
      </c>
      <c r="I1378" s="11">
        <f t="shared" si="287"/>
        <v>7.8101384978046626E-2</v>
      </c>
      <c r="J1378" s="32">
        <f t="shared" si="288"/>
        <v>1.6886807858023799E-3</v>
      </c>
      <c r="K1378" s="32">
        <f t="shared" si="289"/>
        <v>592.17823072751321</v>
      </c>
      <c r="L1378" s="8">
        <v>1</v>
      </c>
      <c r="M1378" s="9">
        <v>0</v>
      </c>
      <c r="N1378" s="8">
        <v>1</v>
      </c>
      <c r="O1378" s="9">
        <v>0</v>
      </c>
      <c r="P1378" s="9">
        <v>0</v>
      </c>
      <c r="Q1378" s="9">
        <v>0</v>
      </c>
      <c r="R1378" s="9">
        <v>0</v>
      </c>
      <c r="S1378" s="8">
        <v>348546</v>
      </c>
      <c r="T1378" s="9">
        <v>9</v>
      </c>
      <c r="U1378" s="9">
        <f t="shared" si="290"/>
        <v>348536</v>
      </c>
      <c r="V1378" s="9">
        <f t="shared" si="291"/>
        <v>30</v>
      </c>
      <c r="W1378" s="7">
        <f t="shared" si="297"/>
        <v>4.8174999999999999</v>
      </c>
      <c r="X1378" s="7">
        <f t="shared" si="298"/>
        <v>23.59</v>
      </c>
      <c r="Y1378" s="9">
        <v>0</v>
      </c>
      <c r="Z1378" s="9">
        <v>1</v>
      </c>
      <c r="AA1378" s="9">
        <v>0</v>
      </c>
      <c r="AB1378" s="9">
        <v>1</v>
      </c>
      <c r="AC1378" s="9">
        <v>0</v>
      </c>
      <c r="AD1378" s="29">
        <v>0</v>
      </c>
      <c r="AE1378" s="9">
        <v>1</v>
      </c>
      <c r="AF1378" s="9">
        <v>0</v>
      </c>
      <c r="AG1378" s="29">
        <v>0</v>
      </c>
      <c r="AH1378" s="9">
        <v>0</v>
      </c>
      <c r="AI1378" s="29">
        <v>1</v>
      </c>
      <c r="AJ1378" s="20">
        <v>1994</v>
      </c>
      <c r="AK1378" s="32">
        <f t="shared" si="299"/>
        <v>0.48799999999999999</v>
      </c>
      <c r="AL1378" s="32">
        <f t="shared" si="299"/>
        <v>0.1225</v>
      </c>
      <c r="AM1378" s="32">
        <f t="shared" si="299"/>
        <v>0.32750000000000001</v>
      </c>
      <c r="AN1378" s="32">
        <f t="shared" si="299"/>
        <v>6.2E-2</v>
      </c>
      <c r="AO1378" s="168">
        <f t="shared" si="300"/>
        <v>0.44750000000000001</v>
      </c>
      <c r="AP1378" s="32">
        <f t="shared" si="301"/>
        <v>0.55249999999999999</v>
      </c>
      <c r="AQ1378" s="38">
        <v>0.75693600000000005</v>
      </c>
      <c r="AR1378" s="39">
        <f t="shared" si="302"/>
        <v>0.24306399999999995</v>
      </c>
      <c r="AS1378" t="s">
        <v>98</v>
      </c>
      <c r="AT1378" s="39" t="s">
        <v>98</v>
      </c>
      <c r="AU1378">
        <v>0</v>
      </c>
      <c r="AV1378" s="17">
        <v>1</v>
      </c>
      <c r="AW1378" s="38">
        <f t="shared" si="303"/>
        <v>0.38650000000000007</v>
      </c>
      <c r="AX1378" s="39">
        <f t="shared" si="304"/>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W1378+X1378+6</f>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4087</v>
      </c>
      <c r="D1379" s="12">
        <v>6.133682837398613</v>
      </c>
      <c r="E1379" s="13">
        <v>7.8514801433865244E-2</v>
      </c>
      <c r="F1379" s="7">
        <v>78.121357061128791</v>
      </c>
      <c r="G1379" s="7">
        <f t="shared" si="285"/>
        <v>6.0551680359647477</v>
      </c>
      <c r="H1379" s="15">
        <f t="shared" si="286"/>
        <v>6.2121976388324782</v>
      </c>
      <c r="I1379" s="11">
        <f t="shared" si="287"/>
        <v>0.13118269986568357</v>
      </c>
      <c r="J1379" s="32">
        <f t="shared" si="288"/>
        <v>1.6792168595206952E-3</v>
      </c>
      <c r="K1379" s="32">
        <f t="shared" si="289"/>
        <v>595.51569788635493</v>
      </c>
      <c r="L1379" s="8">
        <v>1</v>
      </c>
      <c r="M1379" s="9">
        <v>0</v>
      </c>
      <c r="N1379" s="8">
        <v>1</v>
      </c>
      <c r="O1379" s="9">
        <v>0</v>
      </c>
      <c r="P1379" s="9">
        <v>0</v>
      </c>
      <c r="Q1379" s="9">
        <v>0</v>
      </c>
      <c r="R1379" s="9">
        <v>0</v>
      </c>
      <c r="S1379" s="8">
        <v>348546</v>
      </c>
      <c r="T1379" s="9">
        <v>9</v>
      </c>
      <c r="U1379" s="9">
        <f t="shared" si="290"/>
        <v>348536</v>
      </c>
      <c r="V1379" s="9">
        <f t="shared" si="291"/>
        <v>30</v>
      </c>
      <c r="W1379" s="7">
        <f t="shared" si="297"/>
        <v>4.8174999999999999</v>
      </c>
      <c r="X1379" s="7">
        <f t="shared" si="298"/>
        <v>23.59</v>
      </c>
      <c r="Y1379" s="9">
        <v>0</v>
      </c>
      <c r="Z1379" s="9">
        <v>1</v>
      </c>
      <c r="AA1379" s="9">
        <v>0</v>
      </c>
      <c r="AB1379" s="9">
        <v>1</v>
      </c>
      <c r="AC1379" s="9">
        <v>0</v>
      </c>
      <c r="AD1379" s="29">
        <v>0</v>
      </c>
      <c r="AE1379" s="9">
        <v>1</v>
      </c>
      <c r="AF1379" s="9">
        <v>0</v>
      </c>
      <c r="AG1379" s="29">
        <v>0</v>
      </c>
      <c r="AH1379" s="9">
        <v>0</v>
      </c>
      <c r="AI1379" s="29">
        <v>1</v>
      </c>
      <c r="AJ1379" s="20">
        <v>1994</v>
      </c>
      <c r="AK1379" s="32">
        <f t="shared" si="299"/>
        <v>0.48799999999999999</v>
      </c>
      <c r="AL1379" s="32">
        <f t="shared" si="299"/>
        <v>0.1225</v>
      </c>
      <c r="AM1379" s="32">
        <f t="shared" si="299"/>
        <v>0.32750000000000001</v>
      </c>
      <c r="AN1379" s="32">
        <f t="shared" si="299"/>
        <v>6.2E-2</v>
      </c>
      <c r="AO1379" s="168">
        <f t="shared" si="300"/>
        <v>0.44750000000000001</v>
      </c>
      <c r="AP1379" s="32">
        <f t="shared" si="301"/>
        <v>0.55249999999999999</v>
      </c>
      <c r="AQ1379" s="38">
        <v>0.75693600000000005</v>
      </c>
      <c r="AR1379" s="39">
        <f t="shared" si="302"/>
        <v>0.24306399999999995</v>
      </c>
      <c r="AS1379" t="s">
        <v>98</v>
      </c>
      <c r="AT1379" s="39" t="s">
        <v>98</v>
      </c>
      <c r="AU1379">
        <v>0</v>
      </c>
      <c r="AV1379" s="17">
        <v>1</v>
      </c>
      <c r="AW1379" s="38">
        <f t="shared" si="303"/>
        <v>0.38650000000000007</v>
      </c>
      <c r="AX1379" s="39">
        <f t="shared" si="304"/>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W1379+X1379+6</f>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4087</v>
      </c>
      <c r="D1380" s="12">
        <v>6.9773978944610127</v>
      </c>
      <c r="E1380" s="13">
        <v>5.5213578596119722E-2</v>
      </c>
      <c r="F1380" s="7">
        <v>126.371049873434</v>
      </c>
      <c r="G1380" s="7">
        <f t="shared" si="285"/>
        <v>6.922184315864893</v>
      </c>
      <c r="H1380" s="15">
        <f t="shared" si="286"/>
        <v>7.0326114730571323</v>
      </c>
      <c r="I1380" s="11">
        <f t="shared" si="287"/>
        <v>0.20931264510263334</v>
      </c>
      <c r="J1380" s="32">
        <f t="shared" si="288"/>
        <v>1.656333830511568E-3</v>
      </c>
      <c r="K1380" s="32">
        <f t="shared" si="289"/>
        <v>603.74302666458516</v>
      </c>
      <c r="L1380" s="8">
        <v>1</v>
      </c>
      <c r="M1380" s="9">
        <v>0</v>
      </c>
      <c r="N1380" s="8">
        <v>1</v>
      </c>
      <c r="O1380" s="9">
        <v>0</v>
      </c>
      <c r="P1380" s="9">
        <v>0</v>
      </c>
      <c r="Q1380" s="9">
        <v>0</v>
      </c>
      <c r="R1380" s="9">
        <v>0</v>
      </c>
      <c r="S1380" s="8">
        <v>348546</v>
      </c>
      <c r="T1380" s="9">
        <v>9</v>
      </c>
      <c r="U1380" s="9">
        <f t="shared" si="290"/>
        <v>348536</v>
      </c>
      <c r="V1380" s="9">
        <f t="shared" si="291"/>
        <v>30</v>
      </c>
      <c r="W1380" s="7">
        <f t="shared" si="297"/>
        <v>4.8174999999999999</v>
      </c>
      <c r="X1380" s="7">
        <f t="shared" si="298"/>
        <v>23.59</v>
      </c>
      <c r="Y1380" s="9">
        <v>0</v>
      </c>
      <c r="Z1380" s="9">
        <v>1</v>
      </c>
      <c r="AA1380" s="9">
        <v>0</v>
      </c>
      <c r="AB1380" s="9">
        <v>1</v>
      </c>
      <c r="AC1380" s="9">
        <v>0</v>
      </c>
      <c r="AD1380" s="29">
        <v>0</v>
      </c>
      <c r="AE1380" s="9">
        <v>1</v>
      </c>
      <c r="AF1380" s="9">
        <v>0</v>
      </c>
      <c r="AG1380" s="29">
        <v>0</v>
      </c>
      <c r="AH1380" s="9">
        <v>0</v>
      </c>
      <c r="AI1380" s="29">
        <v>1</v>
      </c>
      <c r="AJ1380" s="20">
        <v>1994</v>
      </c>
      <c r="AK1380" s="32">
        <f t="shared" si="299"/>
        <v>0.48799999999999999</v>
      </c>
      <c r="AL1380" s="32">
        <f t="shared" si="299"/>
        <v>0.1225</v>
      </c>
      <c r="AM1380" s="32">
        <f t="shared" si="299"/>
        <v>0.32750000000000001</v>
      </c>
      <c r="AN1380" s="32">
        <f t="shared" si="299"/>
        <v>6.2E-2</v>
      </c>
      <c r="AO1380" s="168">
        <f t="shared" si="300"/>
        <v>0.44750000000000001</v>
      </c>
      <c r="AP1380" s="32">
        <f t="shared" si="301"/>
        <v>0.55249999999999999</v>
      </c>
      <c r="AQ1380" s="38">
        <v>0.75693600000000005</v>
      </c>
      <c r="AR1380" s="39">
        <f t="shared" si="302"/>
        <v>0.24306399999999995</v>
      </c>
      <c r="AS1380" t="s">
        <v>98</v>
      </c>
      <c r="AT1380" s="39" t="s">
        <v>98</v>
      </c>
      <c r="AU1380">
        <v>0</v>
      </c>
      <c r="AV1380" s="17">
        <v>1</v>
      </c>
      <c r="AW1380" s="38">
        <f t="shared" si="303"/>
        <v>0.38650000000000007</v>
      </c>
      <c r="AX1380" s="39">
        <f t="shared" si="304"/>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W1380+X1380+6</f>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4087</v>
      </c>
      <c r="D1381" s="12">
        <v>6.6115022641344501</v>
      </c>
      <c r="E1381" s="13">
        <v>5.2840408146689583E-2</v>
      </c>
      <c r="F1381" s="7">
        <v>125.12208924996079</v>
      </c>
      <c r="G1381" s="7">
        <f t="shared" si="285"/>
        <v>6.5586618559877605</v>
      </c>
      <c r="H1381" s="15">
        <f t="shared" si="286"/>
        <v>6.6643426722811396</v>
      </c>
      <c r="I1381" s="11">
        <f t="shared" si="287"/>
        <v>0.20733330116597148</v>
      </c>
      <c r="J1381" s="32">
        <f t="shared" si="288"/>
        <v>1.6570479473993953E-3</v>
      </c>
      <c r="K1381" s="32">
        <f t="shared" si="289"/>
        <v>603.48283920777328</v>
      </c>
      <c r="L1381" s="8">
        <v>1</v>
      </c>
      <c r="M1381" s="9">
        <v>0</v>
      </c>
      <c r="N1381" s="8">
        <v>1</v>
      </c>
      <c r="O1381" s="9">
        <v>0</v>
      </c>
      <c r="P1381" s="9">
        <v>0</v>
      </c>
      <c r="Q1381" s="9">
        <v>0</v>
      </c>
      <c r="R1381" s="9">
        <v>0</v>
      </c>
      <c r="S1381" s="8">
        <v>348546</v>
      </c>
      <c r="T1381" s="9">
        <v>9</v>
      </c>
      <c r="U1381" s="9">
        <f t="shared" si="290"/>
        <v>348536</v>
      </c>
      <c r="V1381" s="9">
        <f t="shared" si="291"/>
        <v>30</v>
      </c>
      <c r="W1381" s="7">
        <f t="shared" si="297"/>
        <v>4.8174999999999999</v>
      </c>
      <c r="X1381" s="7">
        <f t="shared" si="298"/>
        <v>23.59</v>
      </c>
      <c r="Y1381" s="9">
        <v>0</v>
      </c>
      <c r="Z1381" s="9">
        <v>1</v>
      </c>
      <c r="AA1381" s="9">
        <v>0</v>
      </c>
      <c r="AB1381" s="9">
        <v>1</v>
      </c>
      <c r="AC1381" s="9">
        <v>0</v>
      </c>
      <c r="AD1381" s="29">
        <v>0</v>
      </c>
      <c r="AE1381" s="9">
        <v>1</v>
      </c>
      <c r="AF1381" s="9">
        <v>0</v>
      </c>
      <c r="AG1381" s="29">
        <v>0</v>
      </c>
      <c r="AH1381" s="9">
        <v>0</v>
      </c>
      <c r="AI1381" s="29">
        <v>1</v>
      </c>
      <c r="AJ1381" s="20">
        <v>1994</v>
      </c>
      <c r="AK1381" s="32">
        <f t="shared" si="299"/>
        <v>0.48799999999999999</v>
      </c>
      <c r="AL1381" s="32">
        <f t="shared" si="299"/>
        <v>0.1225</v>
      </c>
      <c r="AM1381" s="32">
        <f t="shared" si="299"/>
        <v>0.32750000000000001</v>
      </c>
      <c r="AN1381" s="32">
        <f t="shared" si="299"/>
        <v>6.2E-2</v>
      </c>
      <c r="AO1381" s="168">
        <f t="shared" si="300"/>
        <v>0.44750000000000001</v>
      </c>
      <c r="AP1381" s="32">
        <f t="shared" si="301"/>
        <v>0.55249999999999999</v>
      </c>
      <c r="AQ1381" s="38">
        <v>0.75693600000000005</v>
      </c>
      <c r="AR1381" s="39">
        <f t="shared" si="302"/>
        <v>0.24306399999999995</v>
      </c>
      <c r="AS1381" t="s">
        <v>98</v>
      </c>
      <c r="AT1381" s="39" t="s">
        <v>98</v>
      </c>
      <c r="AU1381">
        <v>0</v>
      </c>
      <c r="AV1381" s="17">
        <v>1</v>
      </c>
      <c r="AW1381" s="38">
        <f t="shared" si="303"/>
        <v>0.38650000000000007</v>
      </c>
      <c r="AX1381" s="39">
        <f t="shared" si="304"/>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W1381+X1381+6</f>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4087</v>
      </c>
      <c r="D1382" s="12">
        <v>6.4032020981969806</v>
      </c>
      <c r="E1382" s="13">
        <v>3.2487975786189963E-2</v>
      </c>
      <c r="F1382" s="7">
        <v>197.0945232272324</v>
      </c>
      <c r="G1382" s="7">
        <f t="shared" si="285"/>
        <v>6.3707141224107904</v>
      </c>
      <c r="H1382" s="15">
        <f t="shared" si="286"/>
        <v>6.4356900739831708</v>
      </c>
      <c r="I1382" s="11">
        <f t="shared" si="287"/>
        <v>0.31666837772879058</v>
      </c>
      <c r="J1382" s="32">
        <f t="shared" si="288"/>
        <v>1.6066827862268917E-3</v>
      </c>
      <c r="K1382" s="32">
        <f t="shared" si="289"/>
        <v>622.40039450997301</v>
      </c>
      <c r="L1382" s="8">
        <v>1</v>
      </c>
      <c r="M1382" s="9">
        <v>0</v>
      </c>
      <c r="N1382" s="8">
        <v>1</v>
      </c>
      <c r="O1382" s="9">
        <v>0</v>
      </c>
      <c r="P1382" s="9">
        <v>0</v>
      </c>
      <c r="Q1382" s="9">
        <v>0</v>
      </c>
      <c r="R1382" s="9">
        <v>0</v>
      </c>
      <c r="S1382" s="8">
        <v>348546</v>
      </c>
      <c r="T1382" s="9">
        <v>9</v>
      </c>
      <c r="U1382" s="9">
        <f t="shared" si="290"/>
        <v>348536</v>
      </c>
      <c r="V1382" s="9">
        <f t="shared" si="291"/>
        <v>30</v>
      </c>
      <c r="W1382" s="7">
        <f t="shared" si="297"/>
        <v>4.8174999999999999</v>
      </c>
      <c r="X1382" s="7">
        <f t="shared" si="298"/>
        <v>23.59</v>
      </c>
      <c r="Y1382" s="9">
        <v>0</v>
      </c>
      <c r="Z1382" s="9">
        <v>1</v>
      </c>
      <c r="AA1382" s="9">
        <v>0</v>
      </c>
      <c r="AB1382" s="9">
        <v>1</v>
      </c>
      <c r="AC1382" s="9">
        <v>0</v>
      </c>
      <c r="AD1382" s="29">
        <v>0</v>
      </c>
      <c r="AE1382" s="9">
        <v>1</v>
      </c>
      <c r="AF1382" s="9">
        <v>0</v>
      </c>
      <c r="AG1382" s="29">
        <v>0</v>
      </c>
      <c r="AH1382" s="9">
        <v>0</v>
      </c>
      <c r="AI1382" s="29">
        <v>1</v>
      </c>
      <c r="AJ1382" s="20">
        <v>1994</v>
      </c>
      <c r="AK1382" s="32">
        <f t="shared" si="299"/>
        <v>0.48799999999999999</v>
      </c>
      <c r="AL1382" s="32">
        <f t="shared" si="299"/>
        <v>0.1225</v>
      </c>
      <c r="AM1382" s="32">
        <f t="shared" si="299"/>
        <v>0.32750000000000001</v>
      </c>
      <c r="AN1382" s="32">
        <f t="shared" si="299"/>
        <v>6.2E-2</v>
      </c>
      <c r="AO1382" s="168">
        <f t="shared" si="300"/>
        <v>0.44750000000000001</v>
      </c>
      <c r="AP1382" s="32">
        <f t="shared" si="301"/>
        <v>0.55249999999999999</v>
      </c>
      <c r="AQ1382" s="38">
        <v>0.75693600000000005</v>
      </c>
      <c r="AR1382" s="39">
        <f t="shared" si="302"/>
        <v>0.24306399999999995</v>
      </c>
      <c r="AS1382" t="s">
        <v>98</v>
      </c>
      <c r="AT1382" s="39" t="s">
        <v>98</v>
      </c>
      <c r="AU1382">
        <v>0</v>
      </c>
      <c r="AV1382" s="17">
        <v>1</v>
      </c>
      <c r="AW1382" s="38">
        <f t="shared" si="303"/>
        <v>0.38650000000000007</v>
      </c>
      <c r="AX1382" s="39">
        <f t="shared" si="304"/>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W1382+X1382+6</f>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4087</v>
      </c>
      <c r="D1383" s="12">
        <v>5.5973319208808334</v>
      </c>
      <c r="E1383" s="13">
        <v>0.16528469980349891</v>
      </c>
      <c r="F1383" s="7">
        <v>33.864791644570253</v>
      </c>
      <c r="G1383" s="7">
        <f t="shared" si="285"/>
        <v>5.432047221077335</v>
      </c>
      <c r="H1383" s="15">
        <f t="shared" si="286"/>
        <v>5.7626166206843319</v>
      </c>
      <c r="I1383" s="11">
        <f t="shared" si="287"/>
        <v>0.13319406942709924</v>
      </c>
      <c r="J1383" s="32">
        <f t="shared" si="288"/>
        <v>3.9331135069438717E-3</v>
      </c>
      <c r="K1383" s="32">
        <f t="shared" si="289"/>
        <v>254.25149775985622</v>
      </c>
      <c r="L1383" s="8">
        <v>1</v>
      </c>
      <c r="M1383" s="9">
        <v>0</v>
      </c>
      <c r="N1383" s="8">
        <v>1</v>
      </c>
      <c r="O1383" s="9">
        <v>0</v>
      </c>
      <c r="P1383" s="9">
        <v>0</v>
      </c>
      <c r="Q1383" s="9">
        <v>0</v>
      </c>
      <c r="R1383" s="9">
        <v>0</v>
      </c>
      <c r="S1383" s="8">
        <v>63507</v>
      </c>
      <c r="T1383" s="9">
        <v>9</v>
      </c>
      <c r="U1383" s="9">
        <f t="shared" si="290"/>
        <v>63497</v>
      </c>
      <c r="V1383" s="9">
        <f t="shared" si="291"/>
        <v>30</v>
      </c>
      <c r="W1383" s="7">
        <f t="shared" si="297"/>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00"/>
        <v>0.46299999999999997</v>
      </c>
      <c r="AP1383" s="17">
        <v>0.53700000000000003</v>
      </c>
      <c r="AQ1383">
        <v>1</v>
      </c>
      <c r="AR1383" s="39">
        <f t="shared" si="302"/>
        <v>0</v>
      </c>
      <c r="AS1383" t="s">
        <v>98</v>
      </c>
      <c r="AT1383" s="39" t="s">
        <v>98</v>
      </c>
      <c r="AU1383">
        <v>0</v>
      </c>
      <c r="AV1383" s="17">
        <v>1</v>
      </c>
      <c r="AW1383" s="38">
        <f t="shared" si="303"/>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W1383+X1383+6</f>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4087</v>
      </c>
      <c r="D1384" s="12">
        <v>5.2514582065212636</v>
      </c>
      <c r="E1384" s="13">
        <v>8.9013722684272573E-2</v>
      </c>
      <c r="F1384" s="7">
        <v>58.996051936260841</v>
      </c>
      <c r="G1384" s="7">
        <f t="shared" si="285"/>
        <v>5.1624444838369907</v>
      </c>
      <c r="H1384" s="15">
        <f t="shared" si="286"/>
        <v>5.3404719292055365</v>
      </c>
      <c r="I1384" s="11">
        <f t="shared" si="287"/>
        <v>0.22795985499855265</v>
      </c>
      <c r="J1384" s="32">
        <f t="shared" si="288"/>
        <v>3.8639849196152958E-3</v>
      </c>
      <c r="K1384" s="32">
        <f t="shared" si="289"/>
        <v>258.80018188568954</v>
      </c>
      <c r="L1384" s="8">
        <v>1</v>
      </c>
      <c r="M1384" s="9">
        <v>0</v>
      </c>
      <c r="N1384" s="8">
        <v>1</v>
      </c>
      <c r="O1384" s="9">
        <v>0</v>
      </c>
      <c r="P1384" s="9">
        <v>0</v>
      </c>
      <c r="Q1384" s="9">
        <v>0</v>
      </c>
      <c r="R1384" s="9">
        <v>0</v>
      </c>
      <c r="S1384" s="8">
        <v>63507</v>
      </c>
      <c r="T1384" s="9">
        <v>9</v>
      </c>
      <c r="U1384" s="9">
        <f t="shared" si="290"/>
        <v>63497</v>
      </c>
      <c r="V1384" s="9">
        <f t="shared" si="291"/>
        <v>30</v>
      </c>
      <c r="W1384" s="7">
        <f t="shared" si="297"/>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00"/>
        <v>0.46299999999999997</v>
      </c>
      <c r="AP1384" s="17">
        <v>0.53700000000000003</v>
      </c>
      <c r="AQ1384">
        <v>1</v>
      </c>
      <c r="AR1384" s="39">
        <f t="shared" si="302"/>
        <v>0</v>
      </c>
      <c r="AS1384" t="s">
        <v>98</v>
      </c>
      <c r="AT1384" s="39" t="s">
        <v>98</v>
      </c>
      <c r="AU1384">
        <v>0</v>
      </c>
      <c r="AV1384" s="17">
        <v>1</v>
      </c>
      <c r="AW1384" s="38">
        <f t="shared" si="303"/>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W1384+X1384+6</f>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4087</v>
      </c>
      <c r="D1385" s="12">
        <v>6.1713009165691224</v>
      </c>
      <c r="E1385" s="13">
        <v>6.3985314729909856E-2</v>
      </c>
      <c r="F1385" s="7">
        <v>96.448707685802091</v>
      </c>
      <c r="G1385" s="7">
        <f t="shared" si="285"/>
        <v>6.107315601839213</v>
      </c>
      <c r="H1385" s="15">
        <f t="shared" si="286"/>
        <v>6.2352862312990318</v>
      </c>
      <c r="I1385" s="11">
        <f t="shared" si="287"/>
        <v>0.35746428125957574</v>
      </c>
      <c r="J1385" s="32">
        <f t="shared" si="288"/>
        <v>3.7062630473398963E-3</v>
      </c>
      <c r="K1385" s="32">
        <f t="shared" si="289"/>
        <v>269.81355268826155</v>
      </c>
      <c r="L1385" s="8">
        <v>1</v>
      </c>
      <c r="M1385" s="9">
        <v>0</v>
      </c>
      <c r="N1385" s="8">
        <v>1</v>
      </c>
      <c r="O1385" s="9">
        <v>0</v>
      </c>
      <c r="P1385" s="9">
        <v>0</v>
      </c>
      <c r="Q1385" s="9">
        <v>0</v>
      </c>
      <c r="R1385" s="9">
        <v>0</v>
      </c>
      <c r="S1385" s="8">
        <v>63507</v>
      </c>
      <c r="T1385" s="9">
        <v>9</v>
      </c>
      <c r="U1385" s="9">
        <f t="shared" si="290"/>
        <v>63497</v>
      </c>
      <c r="V1385" s="9">
        <f t="shared" si="291"/>
        <v>30</v>
      </c>
      <c r="W1385" s="7">
        <f t="shared" si="297"/>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00"/>
        <v>0.46299999999999997</v>
      </c>
      <c r="AP1385" s="17">
        <v>0.53700000000000003</v>
      </c>
      <c r="AQ1385">
        <v>1</v>
      </c>
      <c r="AR1385" s="39">
        <f t="shared" si="302"/>
        <v>0</v>
      </c>
      <c r="AS1385" t="s">
        <v>98</v>
      </c>
      <c r="AT1385" s="39" t="s">
        <v>98</v>
      </c>
      <c r="AU1385">
        <v>0</v>
      </c>
      <c r="AV1385" s="17">
        <v>1</v>
      </c>
      <c r="AW1385" s="38">
        <f t="shared" si="303"/>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W1385+X1385+6</f>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4087</v>
      </c>
      <c r="D1386" s="12">
        <v>5.9418939944062998</v>
      </c>
      <c r="E1386" s="13">
        <v>6.1117015600433033E-2</v>
      </c>
      <c r="F1386" s="7">
        <v>97.221599190196727</v>
      </c>
      <c r="G1386" s="7">
        <f t="shared" si="285"/>
        <v>5.8807769788058666</v>
      </c>
      <c r="H1386" s="15">
        <f t="shared" si="286"/>
        <v>6.0030110100067331</v>
      </c>
      <c r="I1386" s="11">
        <f t="shared" si="287"/>
        <v>0.35995894635046854</v>
      </c>
      <c r="J1386" s="32">
        <f t="shared" si="288"/>
        <v>3.7024586033220148E-3</v>
      </c>
      <c r="K1386" s="32">
        <f t="shared" si="289"/>
        <v>270.09079834214873</v>
      </c>
      <c r="L1386" s="8">
        <v>1</v>
      </c>
      <c r="M1386" s="9">
        <v>0</v>
      </c>
      <c r="N1386" s="8">
        <v>1</v>
      </c>
      <c r="O1386" s="9">
        <v>0</v>
      </c>
      <c r="P1386" s="9">
        <v>0</v>
      </c>
      <c r="Q1386" s="9">
        <v>0</v>
      </c>
      <c r="R1386" s="9">
        <v>0</v>
      </c>
      <c r="S1386" s="8">
        <v>63507</v>
      </c>
      <c r="T1386" s="9">
        <v>9</v>
      </c>
      <c r="U1386" s="9">
        <f t="shared" si="290"/>
        <v>63497</v>
      </c>
      <c r="V1386" s="9">
        <f t="shared" si="291"/>
        <v>30</v>
      </c>
      <c r="W1386" s="7">
        <f t="shared" si="297"/>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00"/>
        <v>0.46299999999999997</v>
      </c>
      <c r="AP1386" s="17">
        <v>0.53700000000000003</v>
      </c>
      <c r="AQ1386">
        <v>1</v>
      </c>
      <c r="AR1386" s="39">
        <f t="shared" si="302"/>
        <v>0</v>
      </c>
      <c r="AS1386" t="s">
        <v>98</v>
      </c>
      <c r="AT1386" s="39" t="s">
        <v>98</v>
      </c>
      <c r="AU1386">
        <v>0</v>
      </c>
      <c r="AV1386" s="17">
        <v>1</v>
      </c>
      <c r="AW1386" s="38">
        <f t="shared" si="303"/>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W1386+X1386+6</f>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4087</v>
      </c>
      <c r="D1387" s="12">
        <v>5.9272373239351639</v>
      </c>
      <c r="E1387" s="13">
        <v>3.4519218010045608E-2</v>
      </c>
      <c r="F1387" s="7">
        <v>171.7083313477799</v>
      </c>
      <c r="G1387" s="7">
        <f t="shared" si="285"/>
        <v>5.8927181059251179</v>
      </c>
      <c r="H1387" s="15">
        <f t="shared" si="286"/>
        <v>5.9617565419452099</v>
      </c>
      <c r="I1387" s="11">
        <f t="shared" si="287"/>
        <v>0.56311207848284239</v>
      </c>
      <c r="J1387" s="32">
        <f t="shared" si="288"/>
        <v>3.2794685852622313E-3</v>
      </c>
      <c r="K1387" s="32">
        <f t="shared" si="289"/>
        <v>304.92745211646491</v>
      </c>
      <c r="L1387" s="8">
        <v>1</v>
      </c>
      <c r="M1387" s="9">
        <v>0</v>
      </c>
      <c r="N1387" s="8">
        <v>1</v>
      </c>
      <c r="O1387" s="9">
        <v>0</v>
      </c>
      <c r="P1387" s="9">
        <v>0</v>
      </c>
      <c r="Q1387" s="9">
        <v>0</v>
      </c>
      <c r="R1387" s="9">
        <v>0</v>
      </c>
      <c r="S1387" s="8">
        <v>63507</v>
      </c>
      <c r="T1387" s="9">
        <v>9</v>
      </c>
      <c r="U1387" s="9">
        <f t="shared" si="290"/>
        <v>63497</v>
      </c>
      <c r="V1387" s="9">
        <f t="shared" si="291"/>
        <v>30</v>
      </c>
      <c r="W1387" s="7">
        <f t="shared" si="297"/>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00"/>
        <v>0.46299999999999997</v>
      </c>
      <c r="AP1387" s="17">
        <v>0.53700000000000003</v>
      </c>
      <c r="AQ1387">
        <v>1</v>
      </c>
      <c r="AR1387" s="39">
        <f t="shared" si="302"/>
        <v>0</v>
      </c>
      <c r="AS1387" t="s">
        <v>98</v>
      </c>
      <c r="AT1387" s="39" t="s">
        <v>98</v>
      </c>
      <c r="AU1387">
        <v>0</v>
      </c>
      <c r="AV1387" s="17">
        <v>1</v>
      </c>
      <c r="AW1387" s="38">
        <f t="shared" si="303"/>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W1387+X1387+6</f>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4087</v>
      </c>
      <c r="D1388" s="12">
        <v>5.4198021604014546</v>
      </c>
      <c r="E1388" s="13">
        <v>0.17063651204085209</v>
      </c>
      <c r="F1388" s="7">
        <v>31.76226527124453</v>
      </c>
      <c r="G1388" s="7">
        <f t="shared" si="285"/>
        <v>5.2491656483606022</v>
      </c>
      <c r="H1388" s="15">
        <f t="shared" si="286"/>
        <v>5.590438672442307</v>
      </c>
      <c r="I1388" s="11">
        <f t="shared" si="287"/>
        <v>7.4886255189157758E-2</v>
      </c>
      <c r="J1388" s="32">
        <f t="shared" si="288"/>
        <v>2.357711408479258E-3</v>
      </c>
      <c r="K1388" s="32">
        <f t="shared" si="289"/>
        <v>424.14012011970868</v>
      </c>
      <c r="L1388" s="8">
        <v>1</v>
      </c>
      <c r="M1388" s="9">
        <v>0</v>
      </c>
      <c r="N1388" s="8">
        <v>1</v>
      </c>
      <c r="O1388" s="9">
        <v>0</v>
      </c>
      <c r="P1388" s="9">
        <v>0</v>
      </c>
      <c r="Q1388" s="9">
        <v>0</v>
      </c>
      <c r="R1388" s="9">
        <v>0</v>
      </c>
      <c r="S1388" s="8">
        <v>178896</v>
      </c>
      <c r="T1388" s="9">
        <v>9</v>
      </c>
      <c r="U1388" s="9">
        <f t="shared" si="290"/>
        <v>178886</v>
      </c>
      <c r="V1388" s="9">
        <f t="shared" si="291"/>
        <v>30</v>
      </c>
      <c r="W1388" s="7">
        <f t="shared" si="297"/>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05">1-AL1388-AK1388-AN1388</f>
        <v>0.40399999999999997</v>
      </c>
      <c r="AN1388" s="42">
        <v>8.3000000000000004E-2</v>
      </c>
      <c r="AO1388" s="168">
        <f t="shared" si="300"/>
        <v>0.46299999999999997</v>
      </c>
      <c r="AP1388" s="17">
        <v>0.53700000000000003</v>
      </c>
      <c r="AQ1388">
        <v>1</v>
      </c>
      <c r="AR1388" s="39">
        <f t="shared" si="302"/>
        <v>0</v>
      </c>
      <c r="AS1388" t="s">
        <v>98</v>
      </c>
      <c r="AT1388" s="39" t="s">
        <v>98</v>
      </c>
      <c r="AU1388">
        <v>0</v>
      </c>
      <c r="AV1388" s="17">
        <v>1</v>
      </c>
      <c r="AW1388" s="38">
        <f t="shared" si="303"/>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W1388+X1388+6</f>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4087</v>
      </c>
      <c r="D1389" s="12">
        <v>5.1198434474882371</v>
      </c>
      <c r="E1389" s="13">
        <v>9.3761999829814438E-2</v>
      </c>
      <c r="F1389" s="7">
        <v>54.604674140709072</v>
      </c>
      <c r="G1389" s="7">
        <f t="shared" si="285"/>
        <v>5.0260814476584228</v>
      </c>
      <c r="H1389" s="15">
        <f t="shared" si="286"/>
        <v>5.2136054473180513</v>
      </c>
      <c r="I1389" s="11">
        <f t="shared" si="287"/>
        <v>0.12804188756559015</v>
      </c>
      <c r="J1389" s="32">
        <f t="shared" si="288"/>
        <v>2.344888777023795E-3</v>
      </c>
      <c r="K1389" s="32">
        <f t="shared" si="289"/>
        <v>426.45945931355891</v>
      </c>
      <c r="L1389" s="8">
        <v>1</v>
      </c>
      <c r="M1389" s="9">
        <v>0</v>
      </c>
      <c r="N1389" s="8">
        <v>1</v>
      </c>
      <c r="O1389" s="9">
        <v>0</v>
      </c>
      <c r="P1389" s="9">
        <v>0</v>
      </c>
      <c r="Q1389" s="9">
        <v>0</v>
      </c>
      <c r="R1389" s="9">
        <v>0</v>
      </c>
      <c r="S1389" s="8">
        <v>178896</v>
      </c>
      <c r="T1389" s="9">
        <v>9</v>
      </c>
      <c r="U1389" s="9">
        <f t="shared" si="290"/>
        <v>178886</v>
      </c>
      <c r="V1389" s="9">
        <f t="shared" si="291"/>
        <v>30</v>
      </c>
      <c r="W1389" s="7">
        <f t="shared" si="297"/>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05"/>
        <v>0.40399999999999997</v>
      </c>
      <c r="AN1389" s="42">
        <v>8.3000000000000004E-2</v>
      </c>
      <c r="AO1389" s="168">
        <f t="shared" si="300"/>
        <v>0.46299999999999997</v>
      </c>
      <c r="AP1389" s="17">
        <v>0.53700000000000003</v>
      </c>
      <c r="AQ1389">
        <v>1</v>
      </c>
      <c r="AR1389" s="39">
        <f t="shared" si="302"/>
        <v>0</v>
      </c>
      <c r="AS1389" t="s">
        <v>98</v>
      </c>
      <c r="AT1389" s="39" t="s">
        <v>98</v>
      </c>
      <c r="AU1389">
        <v>0</v>
      </c>
      <c r="AV1389" s="17">
        <v>1</v>
      </c>
      <c r="AW1389" s="38">
        <f t="shared" si="303"/>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W1389+X1389+6</f>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4087</v>
      </c>
      <c r="D1390" s="12">
        <v>6.1010892881542933</v>
      </c>
      <c r="E1390" s="13">
        <v>6.6512636396667116E-2</v>
      </c>
      <c r="F1390" s="7">
        <v>91.728273282819572</v>
      </c>
      <c r="G1390" s="7">
        <f t="shared" si="285"/>
        <v>6.034576651757626</v>
      </c>
      <c r="H1390" s="15">
        <f t="shared" si="286"/>
        <v>6.1676019245509606</v>
      </c>
      <c r="I1390" s="11">
        <f t="shared" si="287"/>
        <v>0.21195040041648913</v>
      </c>
      <c r="J1390" s="32">
        <f t="shared" si="288"/>
        <v>2.3106332740287917E-3</v>
      </c>
      <c r="K1390" s="32">
        <f t="shared" si="289"/>
        <v>432.78178810972122</v>
      </c>
      <c r="L1390" s="8">
        <v>1</v>
      </c>
      <c r="M1390" s="9">
        <v>0</v>
      </c>
      <c r="N1390" s="8">
        <v>1</v>
      </c>
      <c r="O1390" s="9">
        <v>0</v>
      </c>
      <c r="P1390" s="9">
        <v>0</v>
      </c>
      <c r="Q1390" s="9">
        <v>0</v>
      </c>
      <c r="R1390" s="9">
        <v>0</v>
      </c>
      <c r="S1390" s="8">
        <v>178896</v>
      </c>
      <c r="T1390" s="9">
        <v>9</v>
      </c>
      <c r="U1390" s="9">
        <f t="shared" si="290"/>
        <v>178886</v>
      </c>
      <c r="V1390" s="9">
        <f t="shared" si="291"/>
        <v>30</v>
      </c>
      <c r="W1390" s="7">
        <f t="shared" si="297"/>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05"/>
        <v>0.40399999999999997</v>
      </c>
      <c r="AN1390" s="42">
        <v>8.3000000000000004E-2</v>
      </c>
      <c r="AO1390" s="168">
        <f t="shared" si="300"/>
        <v>0.46299999999999997</v>
      </c>
      <c r="AP1390" s="17">
        <v>0.53700000000000003</v>
      </c>
      <c r="AQ1390">
        <v>1</v>
      </c>
      <c r="AR1390" s="39">
        <f t="shared" si="302"/>
        <v>0</v>
      </c>
      <c r="AS1390" t="s">
        <v>98</v>
      </c>
      <c r="AT1390" s="39" t="s">
        <v>98</v>
      </c>
      <c r="AU1390">
        <v>0</v>
      </c>
      <c r="AV1390" s="17">
        <v>1</v>
      </c>
      <c r="AW1390" s="38">
        <f t="shared" si="303"/>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W1390+X1390+6</f>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4087</v>
      </c>
      <c r="D1391" s="12">
        <v>5.8931900441560936</v>
      </c>
      <c r="E1391" s="13">
        <v>6.2508311798065472E-2</v>
      </c>
      <c r="F1391" s="7">
        <v>94.278502724472517</v>
      </c>
      <c r="G1391" s="7">
        <f t="shared" si="285"/>
        <v>5.8306817323580278</v>
      </c>
      <c r="H1391" s="15">
        <f t="shared" si="286"/>
        <v>5.9556983559541594</v>
      </c>
      <c r="I1391" s="11">
        <f t="shared" si="287"/>
        <v>0.21756771144903336</v>
      </c>
      <c r="J1391" s="32">
        <f t="shared" si="288"/>
        <v>2.3077128418646157E-3</v>
      </c>
      <c r="K1391" s="32">
        <f t="shared" si="289"/>
        <v>433.32947750639852</v>
      </c>
      <c r="L1391" s="8">
        <v>1</v>
      </c>
      <c r="M1391" s="9">
        <v>0</v>
      </c>
      <c r="N1391" s="8">
        <v>1</v>
      </c>
      <c r="O1391" s="9">
        <v>0</v>
      </c>
      <c r="P1391" s="9">
        <v>0</v>
      </c>
      <c r="Q1391" s="9">
        <v>0</v>
      </c>
      <c r="R1391" s="9">
        <v>0</v>
      </c>
      <c r="S1391" s="8">
        <v>178896</v>
      </c>
      <c r="T1391" s="9">
        <v>9</v>
      </c>
      <c r="U1391" s="9">
        <f t="shared" si="290"/>
        <v>178886</v>
      </c>
      <c r="V1391" s="9">
        <f t="shared" si="291"/>
        <v>30</v>
      </c>
      <c r="W1391" s="7">
        <f t="shared" si="297"/>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05"/>
        <v>0.40399999999999997</v>
      </c>
      <c r="AN1391" s="42">
        <v>8.3000000000000004E-2</v>
      </c>
      <c r="AO1391" s="168">
        <f t="shared" si="300"/>
        <v>0.46299999999999997</v>
      </c>
      <c r="AP1391" s="17">
        <v>0.53700000000000003</v>
      </c>
      <c r="AQ1391">
        <v>1</v>
      </c>
      <c r="AR1391" s="39">
        <f t="shared" si="302"/>
        <v>0</v>
      </c>
      <c r="AS1391" t="s">
        <v>98</v>
      </c>
      <c r="AT1391" s="39" t="s">
        <v>98</v>
      </c>
      <c r="AU1391">
        <v>0</v>
      </c>
      <c r="AV1391" s="17">
        <v>1</v>
      </c>
      <c r="AW1391" s="38">
        <f t="shared" si="303"/>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W1391+X1391+6</f>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4087</v>
      </c>
      <c r="D1392" s="12">
        <v>5.9450792126696017</v>
      </c>
      <c r="E1392" s="13">
        <v>3.4697016639914979E-2</v>
      </c>
      <c r="F1392" s="7">
        <v>171.34266252247349</v>
      </c>
      <c r="G1392" s="7">
        <f t="shared" si="285"/>
        <v>5.910382196029687</v>
      </c>
      <c r="H1392" s="15">
        <f t="shared" si="286"/>
        <v>5.9797762293095165</v>
      </c>
      <c r="I1392" s="11">
        <f t="shared" si="287"/>
        <v>0.37547319778195343</v>
      </c>
      <c r="J1392" s="32">
        <f t="shared" si="288"/>
        <v>2.1913584874561289E-3</v>
      </c>
      <c r="K1392" s="32">
        <f t="shared" si="289"/>
        <v>456.33793180086428</v>
      </c>
      <c r="L1392" s="8">
        <v>1</v>
      </c>
      <c r="M1392" s="9">
        <v>0</v>
      </c>
      <c r="N1392" s="8">
        <v>1</v>
      </c>
      <c r="O1392" s="9">
        <v>0</v>
      </c>
      <c r="P1392" s="9">
        <v>0</v>
      </c>
      <c r="Q1392" s="9">
        <v>0</v>
      </c>
      <c r="R1392" s="9">
        <v>0</v>
      </c>
      <c r="S1392" s="8">
        <v>178896</v>
      </c>
      <c r="T1392" s="9">
        <v>9</v>
      </c>
      <c r="U1392" s="9">
        <f t="shared" si="290"/>
        <v>178886</v>
      </c>
      <c r="V1392" s="9">
        <f t="shared" si="291"/>
        <v>30</v>
      </c>
      <c r="W1392" s="7">
        <f t="shared" si="297"/>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05"/>
        <v>0.40399999999999997</v>
      </c>
      <c r="AN1392" s="42">
        <v>8.3000000000000004E-2</v>
      </c>
      <c r="AO1392" s="168">
        <f t="shared" si="300"/>
        <v>0.46299999999999997</v>
      </c>
      <c r="AP1392" s="17">
        <v>0.53700000000000003</v>
      </c>
      <c r="AQ1392">
        <v>1</v>
      </c>
      <c r="AR1392" s="39">
        <f t="shared" si="302"/>
        <v>0</v>
      </c>
      <c r="AS1392" t="s">
        <v>98</v>
      </c>
      <c r="AT1392" s="39" t="s">
        <v>98</v>
      </c>
      <c r="AU1392">
        <v>0</v>
      </c>
      <c r="AV1392" s="17">
        <v>1</v>
      </c>
      <c r="AW1392" s="38">
        <f t="shared" si="303"/>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W1392+X1392+6</f>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4087</v>
      </c>
      <c r="D1393" s="12">
        <v>3.5750737198698701</v>
      </c>
      <c r="E1393" s="13">
        <v>0.39627632662355172</v>
      </c>
      <c r="F1393" s="7">
        <v>9.021668668252449</v>
      </c>
      <c r="G1393" s="7">
        <f t="shared" si="285"/>
        <v>3.1787973932463185</v>
      </c>
      <c r="H1393" s="15">
        <f t="shared" si="286"/>
        <v>3.9713500464934217</v>
      </c>
      <c r="I1393" s="11">
        <f t="shared" si="287"/>
        <v>6.3064864333995524E-2</v>
      </c>
      <c r="J1393" s="32">
        <f t="shared" si="288"/>
        <v>6.990376908423036E-3</v>
      </c>
      <c r="K1393" s="32">
        <f t="shared" si="289"/>
        <v>143.05380283501634</v>
      </c>
      <c r="L1393" s="8">
        <v>1</v>
      </c>
      <c r="M1393" s="9">
        <v>0</v>
      </c>
      <c r="N1393" s="8">
        <v>1</v>
      </c>
      <c r="O1393" s="9">
        <v>0</v>
      </c>
      <c r="P1393" s="9">
        <v>0</v>
      </c>
      <c r="Q1393" s="9">
        <v>0</v>
      </c>
      <c r="R1393" s="9">
        <v>0</v>
      </c>
      <c r="S1393" s="8">
        <v>20393</v>
      </c>
      <c r="T1393" s="9">
        <v>9</v>
      </c>
      <c r="U1393" s="9">
        <f t="shared" si="290"/>
        <v>20383</v>
      </c>
      <c r="V1393" s="9">
        <f t="shared" si="291"/>
        <v>30</v>
      </c>
      <c r="W1393" s="7">
        <f t="shared" si="297"/>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05"/>
        <v>0.14799999999999999</v>
      </c>
      <c r="AN1393" s="42">
        <v>8.8999999999999996E-2</v>
      </c>
      <c r="AO1393" s="168">
        <f t="shared" si="300"/>
        <v>0.43200000000000005</v>
      </c>
      <c r="AP1393" s="17">
        <v>0.56799999999999995</v>
      </c>
      <c r="AQ1393">
        <v>0</v>
      </c>
      <c r="AR1393" s="39">
        <f t="shared" si="302"/>
        <v>1</v>
      </c>
      <c r="AS1393" t="s">
        <v>98</v>
      </c>
      <c r="AT1393" s="39" t="s">
        <v>98</v>
      </c>
      <c r="AU1393">
        <v>0</v>
      </c>
      <c r="AV1393" s="17">
        <v>1</v>
      </c>
      <c r="AW1393" s="38">
        <f t="shared" si="303"/>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W1393+X1393+6</f>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4087</v>
      </c>
      <c r="D1394" s="12">
        <v>5.2164734901287044</v>
      </c>
      <c r="E1394" s="13">
        <v>0.22438462895161659</v>
      </c>
      <c r="F1394" s="7">
        <v>23.24790924628584</v>
      </c>
      <c r="G1394" s="7">
        <f t="shared" si="285"/>
        <v>4.9920888611770877</v>
      </c>
      <c r="H1394" s="15">
        <f t="shared" si="286"/>
        <v>5.4408581190803211</v>
      </c>
      <c r="I1394" s="11">
        <f t="shared" si="287"/>
        <v>0.16071895324380162</v>
      </c>
      <c r="J1394" s="32">
        <f t="shared" si="288"/>
        <v>6.9132648248563938E-3</v>
      </c>
      <c r="K1394" s="32">
        <f t="shared" si="289"/>
        <v>144.64945656421784</v>
      </c>
      <c r="L1394" s="8">
        <v>1</v>
      </c>
      <c r="M1394" s="9">
        <v>0</v>
      </c>
      <c r="N1394" s="8">
        <v>1</v>
      </c>
      <c r="O1394" s="9">
        <v>0</v>
      </c>
      <c r="P1394" s="9">
        <v>0</v>
      </c>
      <c r="Q1394" s="9">
        <v>0</v>
      </c>
      <c r="R1394" s="9">
        <v>0</v>
      </c>
      <c r="S1394" s="8">
        <v>20393</v>
      </c>
      <c r="T1394" s="9">
        <v>9</v>
      </c>
      <c r="U1394" s="9">
        <f t="shared" si="290"/>
        <v>20383</v>
      </c>
      <c r="V1394" s="9">
        <f t="shared" si="291"/>
        <v>30</v>
      </c>
      <c r="W1394" s="7">
        <f t="shared" si="297"/>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05"/>
        <v>0.14799999999999999</v>
      </c>
      <c r="AN1394" s="42">
        <v>8.8999999999999996E-2</v>
      </c>
      <c r="AO1394" s="168">
        <f t="shared" si="300"/>
        <v>0.43200000000000005</v>
      </c>
      <c r="AP1394" s="17">
        <v>0.56799999999999995</v>
      </c>
      <c r="AQ1394">
        <v>0</v>
      </c>
      <c r="AR1394" s="39">
        <f t="shared" si="302"/>
        <v>1</v>
      </c>
      <c r="AS1394" t="s">
        <v>98</v>
      </c>
      <c r="AT1394" s="39" t="s">
        <v>98</v>
      </c>
      <c r="AU1394">
        <v>0</v>
      </c>
      <c r="AV1394" s="17">
        <v>1</v>
      </c>
      <c r="AW1394" s="38">
        <f t="shared" si="303"/>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W1394+X1394+6</f>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4087</v>
      </c>
      <c r="D1395" s="12">
        <v>8.0851150324888543</v>
      </c>
      <c r="E1395" s="13">
        <v>0.1209893262782045</v>
      </c>
      <c r="F1395" s="7">
        <v>66.825027307762923</v>
      </c>
      <c r="G1395" s="7">
        <f t="shared" si="285"/>
        <v>7.9641257062106501</v>
      </c>
      <c r="H1395" s="15">
        <f t="shared" si="286"/>
        <v>8.2061043587670586</v>
      </c>
      <c r="I1395" s="11">
        <f t="shared" si="287"/>
        <v>0.4239243078699455</v>
      </c>
      <c r="J1395" s="32">
        <f t="shared" si="288"/>
        <v>6.3437955052013748E-3</v>
      </c>
      <c r="K1395" s="32">
        <f t="shared" si="289"/>
        <v>157.6343372323532</v>
      </c>
      <c r="L1395" s="8">
        <v>1</v>
      </c>
      <c r="M1395" s="9">
        <v>0</v>
      </c>
      <c r="N1395" s="8">
        <v>1</v>
      </c>
      <c r="O1395" s="9">
        <v>0</v>
      </c>
      <c r="P1395" s="9">
        <v>0</v>
      </c>
      <c r="Q1395" s="9">
        <v>0</v>
      </c>
      <c r="R1395" s="9">
        <v>0</v>
      </c>
      <c r="S1395" s="8">
        <v>20393</v>
      </c>
      <c r="T1395" s="9">
        <v>9</v>
      </c>
      <c r="U1395" s="9">
        <f t="shared" si="290"/>
        <v>20383</v>
      </c>
      <c r="V1395" s="9">
        <f t="shared" si="291"/>
        <v>30</v>
      </c>
      <c r="W1395" s="7">
        <f t="shared" si="297"/>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05"/>
        <v>0.14799999999999999</v>
      </c>
      <c r="AN1395" s="42">
        <v>8.8999999999999996E-2</v>
      </c>
      <c r="AO1395" s="168">
        <f t="shared" si="300"/>
        <v>0.43200000000000005</v>
      </c>
      <c r="AP1395" s="17">
        <v>0.56799999999999995</v>
      </c>
      <c r="AQ1395">
        <v>0</v>
      </c>
      <c r="AR1395" s="39">
        <f t="shared" si="302"/>
        <v>1</v>
      </c>
      <c r="AS1395" t="s">
        <v>98</v>
      </c>
      <c r="AT1395" s="39" t="s">
        <v>98</v>
      </c>
      <c r="AU1395">
        <v>0</v>
      </c>
      <c r="AV1395" s="17">
        <v>1</v>
      </c>
      <c r="AW1395" s="38">
        <f t="shared" si="303"/>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W1395+X1395+6</f>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4087</v>
      </c>
      <c r="D1396" s="12">
        <v>7.6092903906898268</v>
      </c>
      <c r="E1396" s="13">
        <v>0.1112583073971169</v>
      </c>
      <c r="F1396" s="7">
        <v>68.39300874432513</v>
      </c>
      <c r="G1396" s="7">
        <f t="shared" si="285"/>
        <v>7.4980320832927099</v>
      </c>
      <c r="H1396" s="15">
        <f t="shared" si="286"/>
        <v>7.7205486980869438</v>
      </c>
      <c r="I1396" s="11">
        <f t="shared" si="287"/>
        <v>0.43203202998094198</v>
      </c>
      <c r="J1396" s="32">
        <f t="shared" si="288"/>
        <v>6.3169034074230523E-3</v>
      </c>
      <c r="K1396" s="32">
        <f t="shared" si="289"/>
        <v>158.30541255781918</v>
      </c>
      <c r="L1396" s="8">
        <v>1</v>
      </c>
      <c r="M1396" s="9">
        <v>0</v>
      </c>
      <c r="N1396" s="8">
        <v>1</v>
      </c>
      <c r="O1396" s="9">
        <v>0</v>
      </c>
      <c r="P1396" s="9">
        <v>0</v>
      </c>
      <c r="Q1396" s="9">
        <v>0</v>
      </c>
      <c r="R1396" s="9">
        <v>0</v>
      </c>
      <c r="S1396" s="8">
        <v>20393</v>
      </c>
      <c r="T1396" s="9">
        <v>9</v>
      </c>
      <c r="U1396" s="9">
        <f t="shared" si="290"/>
        <v>20383</v>
      </c>
      <c r="V1396" s="9">
        <f t="shared" si="291"/>
        <v>30</v>
      </c>
      <c r="W1396" s="7">
        <f t="shared" si="297"/>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05"/>
        <v>0.14799999999999999</v>
      </c>
      <c r="AN1396" s="42">
        <v>8.8999999999999996E-2</v>
      </c>
      <c r="AO1396" s="168">
        <f t="shared" si="300"/>
        <v>0.43200000000000005</v>
      </c>
      <c r="AP1396" s="17">
        <v>0.56799999999999995</v>
      </c>
      <c r="AQ1396">
        <v>0</v>
      </c>
      <c r="AR1396" s="39">
        <f t="shared" si="302"/>
        <v>1</v>
      </c>
      <c r="AS1396" t="s">
        <v>98</v>
      </c>
      <c r="AT1396" s="39" t="s">
        <v>98</v>
      </c>
      <c r="AU1396">
        <v>0</v>
      </c>
      <c r="AV1396" s="17">
        <v>1</v>
      </c>
      <c r="AW1396" s="38">
        <f t="shared" si="303"/>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W1396+X1396+6</f>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4087</v>
      </c>
      <c r="D1397" s="12">
        <v>6.8035038880768672</v>
      </c>
      <c r="E1397" s="13">
        <v>6.0394612438213882E-2</v>
      </c>
      <c r="F1397" s="7">
        <v>112.65084108350101</v>
      </c>
      <c r="G1397" s="7">
        <f t="shared" si="285"/>
        <v>6.7431092756386537</v>
      </c>
      <c r="H1397" s="15">
        <f t="shared" si="286"/>
        <v>6.8638985005150808</v>
      </c>
      <c r="I1397" s="11">
        <f t="shared" si="287"/>
        <v>0.61943572827118221</v>
      </c>
      <c r="J1397" s="32">
        <f t="shared" si="288"/>
        <v>5.4987226221598585E-3</v>
      </c>
      <c r="K1397" s="32">
        <f t="shared" si="289"/>
        <v>181.86041899440406</v>
      </c>
      <c r="L1397" s="8">
        <v>1</v>
      </c>
      <c r="M1397" s="9">
        <v>0</v>
      </c>
      <c r="N1397" s="8">
        <v>1</v>
      </c>
      <c r="O1397" s="9">
        <v>0</v>
      </c>
      <c r="P1397" s="9">
        <v>0</v>
      </c>
      <c r="Q1397" s="9">
        <v>0</v>
      </c>
      <c r="R1397" s="9">
        <v>0</v>
      </c>
      <c r="S1397" s="8">
        <v>20393</v>
      </c>
      <c r="T1397" s="9">
        <v>9</v>
      </c>
      <c r="U1397" s="9">
        <f t="shared" si="290"/>
        <v>20383</v>
      </c>
      <c r="V1397" s="9">
        <f t="shared" si="291"/>
        <v>30</v>
      </c>
      <c r="W1397" s="7">
        <f t="shared" si="297"/>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05"/>
        <v>0.14799999999999999</v>
      </c>
      <c r="AN1397" s="42">
        <v>8.8999999999999996E-2</v>
      </c>
      <c r="AO1397" s="168">
        <f t="shared" si="300"/>
        <v>0.43200000000000005</v>
      </c>
      <c r="AP1397" s="17">
        <v>0.56799999999999995</v>
      </c>
      <c r="AQ1397">
        <v>0</v>
      </c>
      <c r="AR1397" s="39">
        <f t="shared" si="302"/>
        <v>1</v>
      </c>
      <c r="AS1397" t="s">
        <v>98</v>
      </c>
      <c r="AT1397" s="39" t="s">
        <v>98</v>
      </c>
      <c r="AU1397">
        <v>0</v>
      </c>
      <c r="AV1397" s="17">
        <v>1</v>
      </c>
      <c r="AW1397" s="38">
        <f t="shared" si="303"/>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W1397+X1397+6</f>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4087</v>
      </c>
      <c r="D1398" s="12">
        <v>2.9239385530068329</v>
      </c>
      <c r="E1398" s="13">
        <v>0.44058384185577049</v>
      </c>
      <c r="F1398" s="7">
        <v>6.6365088213199002</v>
      </c>
      <c r="G1398" s="7">
        <f t="shared" si="285"/>
        <v>2.4833547111510623</v>
      </c>
      <c r="H1398" s="15">
        <f t="shared" si="286"/>
        <v>3.3645223948626035</v>
      </c>
      <c r="I1398" s="11">
        <f t="shared" si="287"/>
        <v>1.6110876702264878E-2</v>
      </c>
      <c r="J1398" s="32">
        <f t="shared" si="288"/>
        <v>2.4276132430515883E-3</v>
      </c>
      <c r="K1398" s="32">
        <f t="shared" si="289"/>
        <v>411.92723052662529</v>
      </c>
      <c r="L1398" s="8">
        <v>1</v>
      </c>
      <c r="M1398" s="9">
        <v>0</v>
      </c>
      <c r="N1398" s="8">
        <v>1</v>
      </c>
      <c r="O1398" s="9">
        <v>0</v>
      </c>
      <c r="P1398" s="9">
        <v>0</v>
      </c>
      <c r="Q1398" s="9">
        <v>0</v>
      </c>
      <c r="R1398" s="9">
        <v>0</v>
      </c>
      <c r="S1398" s="8">
        <v>169650</v>
      </c>
      <c r="T1398" s="9">
        <v>9</v>
      </c>
      <c r="U1398" s="9">
        <f t="shared" si="290"/>
        <v>169640</v>
      </c>
      <c r="V1398" s="9">
        <f t="shared" si="291"/>
        <v>30</v>
      </c>
      <c r="W1398" s="7">
        <f t="shared" si="297"/>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05"/>
        <v>0.25100000000000006</v>
      </c>
      <c r="AN1398" s="42">
        <v>4.1000000000000002E-2</v>
      </c>
      <c r="AO1398" s="168">
        <f t="shared" si="300"/>
        <v>0.43200000000000005</v>
      </c>
      <c r="AP1398" s="17">
        <v>0.56799999999999995</v>
      </c>
      <c r="AQ1398">
        <v>0</v>
      </c>
      <c r="AR1398" s="39">
        <f t="shared" si="302"/>
        <v>1</v>
      </c>
      <c r="AS1398" t="s">
        <v>98</v>
      </c>
      <c r="AT1398" s="39" t="s">
        <v>98</v>
      </c>
      <c r="AU1398">
        <v>0</v>
      </c>
      <c r="AV1398" s="17">
        <v>1</v>
      </c>
      <c r="AW1398" s="38">
        <f t="shared" si="303"/>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W1398+X1398+6</f>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4087</v>
      </c>
      <c r="D1399" s="12">
        <v>4.8441267930804388</v>
      </c>
      <c r="E1399" s="13">
        <v>0.25162310362884832</v>
      </c>
      <c r="F1399" s="7">
        <v>19.251518335238689</v>
      </c>
      <c r="G1399" s="7">
        <f t="shared" si="285"/>
        <v>4.5925036894515907</v>
      </c>
      <c r="H1399" s="15">
        <f t="shared" si="286"/>
        <v>5.0957498967092869</v>
      </c>
      <c r="I1399" s="11">
        <f t="shared" si="287"/>
        <v>4.6690331828302255E-2</v>
      </c>
      <c r="J1399" s="32">
        <f t="shared" si="288"/>
        <v>2.4252804903620796E-3</v>
      </c>
      <c r="K1399" s="32">
        <f t="shared" si="289"/>
        <v>412.32344216429419</v>
      </c>
      <c r="L1399" s="8">
        <v>1</v>
      </c>
      <c r="M1399" s="9">
        <v>0</v>
      </c>
      <c r="N1399" s="8">
        <v>1</v>
      </c>
      <c r="O1399" s="9">
        <v>0</v>
      </c>
      <c r="P1399" s="9">
        <v>0</v>
      </c>
      <c r="Q1399" s="9">
        <v>0</v>
      </c>
      <c r="R1399" s="9">
        <v>0</v>
      </c>
      <c r="S1399" s="8">
        <v>169650</v>
      </c>
      <c r="T1399" s="9">
        <v>9</v>
      </c>
      <c r="U1399" s="9">
        <f t="shared" si="290"/>
        <v>169640</v>
      </c>
      <c r="V1399" s="9">
        <f t="shared" si="291"/>
        <v>30</v>
      </c>
      <c r="W1399" s="7">
        <f t="shared" si="297"/>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05"/>
        <v>0.25100000000000006</v>
      </c>
      <c r="AN1399" s="42">
        <v>4.1000000000000002E-2</v>
      </c>
      <c r="AO1399" s="168">
        <f t="shared" si="300"/>
        <v>0.43200000000000005</v>
      </c>
      <c r="AP1399" s="17">
        <v>0.56799999999999995</v>
      </c>
      <c r="AQ1399">
        <v>0</v>
      </c>
      <c r="AR1399" s="39">
        <f t="shared" si="302"/>
        <v>1</v>
      </c>
      <c r="AS1399" t="s">
        <v>98</v>
      </c>
      <c r="AT1399" s="39" t="s">
        <v>98</v>
      </c>
      <c r="AU1399">
        <v>0</v>
      </c>
      <c r="AV1399" s="17">
        <v>1</v>
      </c>
      <c r="AW1399" s="38">
        <f t="shared" si="303"/>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W1399+X1399+6</f>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4087</v>
      </c>
      <c r="D1400" s="12">
        <v>7.9903663549820703</v>
      </c>
      <c r="E1400" s="13">
        <v>0.1249197574934338</v>
      </c>
      <c r="F1400" s="7">
        <v>63.963991888169232</v>
      </c>
      <c r="G1400" s="7">
        <f t="shared" si="285"/>
        <v>7.8654465974886367</v>
      </c>
      <c r="H1400" s="15">
        <f t="shared" si="286"/>
        <v>8.1152861124755038</v>
      </c>
      <c r="I1400" s="11">
        <f t="shared" si="287"/>
        <v>0.15346042955406994</v>
      </c>
      <c r="J1400" s="32">
        <f t="shared" si="288"/>
        <v>2.3991690484604345E-3</v>
      </c>
      <c r="K1400" s="32">
        <f t="shared" si="289"/>
        <v>416.81097905197959</v>
      </c>
      <c r="L1400" s="8">
        <v>1</v>
      </c>
      <c r="M1400" s="9">
        <v>0</v>
      </c>
      <c r="N1400" s="8">
        <v>1</v>
      </c>
      <c r="O1400" s="9">
        <v>0</v>
      </c>
      <c r="P1400" s="9">
        <v>0</v>
      </c>
      <c r="Q1400" s="9">
        <v>0</v>
      </c>
      <c r="R1400" s="9">
        <v>0</v>
      </c>
      <c r="S1400" s="8">
        <v>169650</v>
      </c>
      <c r="T1400" s="9">
        <v>9</v>
      </c>
      <c r="U1400" s="9">
        <f t="shared" si="290"/>
        <v>169640</v>
      </c>
      <c r="V1400" s="9">
        <f t="shared" si="291"/>
        <v>30</v>
      </c>
      <c r="W1400" s="7">
        <f t="shared" si="297"/>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05"/>
        <v>0.25100000000000006</v>
      </c>
      <c r="AN1400" s="42">
        <v>4.1000000000000002E-2</v>
      </c>
      <c r="AO1400" s="168">
        <f t="shared" si="300"/>
        <v>0.43200000000000005</v>
      </c>
      <c r="AP1400" s="17">
        <v>0.56799999999999995</v>
      </c>
      <c r="AQ1400">
        <v>0</v>
      </c>
      <c r="AR1400" s="39">
        <f t="shared" si="302"/>
        <v>1</v>
      </c>
      <c r="AS1400" t="s">
        <v>98</v>
      </c>
      <c r="AT1400" s="39" t="s">
        <v>98</v>
      </c>
      <c r="AU1400">
        <v>0</v>
      </c>
      <c r="AV1400" s="17">
        <v>1</v>
      </c>
      <c r="AW1400" s="38">
        <f t="shared" si="303"/>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W1400+X1400+6</f>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4087</v>
      </c>
      <c r="D1401" s="12">
        <v>7.639000326671419</v>
      </c>
      <c r="E1401" s="13">
        <v>0.1117393771720753</v>
      </c>
      <c r="F1401" s="7">
        <v>68.36444340393615</v>
      </c>
      <c r="G1401" s="7">
        <f t="shared" si="285"/>
        <v>7.5272609494993441</v>
      </c>
      <c r="H1401" s="15">
        <f t="shared" si="286"/>
        <v>7.750739703843494</v>
      </c>
      <c r="I1401" s="11">
        <f t="shared" si="287"/>
        <v>0.16374367194584499</v>
      </c>
      <c r="J1401" s="32">
        <f t="shared" si="288"/>
        <v>2.3951584155867973E-3</v>
      </c>
      <c r="K1401" s="32">
        <f t="shared" si="289"/>
        <v>417.50891861363874</v>
      </c>
      <c r="L1401" s="8">
        <v>1</v>
      </c>
      <c r="M1401" s="9">
        <v>0</v>
      </c>
      <c r="N1401" s="8">
        <v>1</v>
      </c>
      <c r="O1401" s="9">
        <v>0</v>
      </c>
      <c r="P1401" s="9">
        <v>0</v>
      </c>
      <c r="Q1401" s="9">
        <v>0</v>
      </c>
      <c r="R1401" s="9">
        <v>0</v>
      </c>
      <c r="S1401" s="8">
        <v>169650</v>
      </c>
      <c r="T1401" s="9">
        <v>9</v>
      </c>
      <c r="U1401" s="9">
        <f t="shared" si="290"/>
        <v>169640</v>
      </c>
      <c r="V1401" s="9">
        <f t="shared" si="291"/>
        <v>30</v>
      </c>
      <c r="W1401" s="7">
        <f t="shared" si="297"/>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05"/>
        <v>0.25100000000000006</v>
      </c>
      <c r="AN1401" s="42">
        <v>4.1000000000000002E-2</v>
      </c>
      <c r="AO1401" s="41">
        <f t="shared" si="300"/>
        <v>0.43200000000000005</v>
      </c>
      <c r="AP1401" s="17">
        <v>0.56799999999999995</v>
      </c>
      <c r="AQ1401">
        <v>0</v>
      </c>
      <c r="AR1401" s="39">
        <f t="shared" si="302"/>
        <v>1</v>
      </c>
      <c r="AS1401" t="s">
        <v>98</v>
      </c>
      <c r="AT1401" s="39" t="s">
        <v>98</v>
      </c>
      <c r="AU1401">
        <v>0</v>
      </c>
      <c r="AV1401" s="17">
        <v>1</v>
      </c>
      <c r="AW1401">
        <f t="shared" si="303"/>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W1401+X1401+6</f>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4087</v>
      </c>
      <c r="D1402" s="12">
        <v>6.9245693591726498</v>
      </c>
      <c r="E1402" s="13">
        <v>6.7471307380033638E-2</v>
      </c>
      <c r="F1402" s="7">
        <v>102.6298381943284</v>
      </c>
      <c r="G1402" s="7">
        <f t="shared" si="285"/>
        <v>6.8570980517926161</v>
      </c>
      <c r="H1402" s="15">
        <f t="shared" si="286"/>
        <v>6.9920406665526835</v>
      </c>
      <c r="I1402" s="11">
        <f t="shared" si="287"/>
        <v>0.24178476343829183</v>
      </c>
      <c r="J1402" s="32">
        <f t="shared" si="288"/>
        <v>2.3558914999015708E-3</v>
      </c>
      <c r="K1402" s="32">
        <f t="shared" si="289"/>
        <v>424.46776519282827</v>
      </c>
      <c r="L1402" s="8">
        <v>1</v>
      </c>
      <c r="M1402" s="9">
        <v>0</v>
      </c>
      <c r="N1402" s="8">
        <v>1</v>
      </c>
      <c r="O1402" s="9">
        <v>0</v>
      </c>
      <c r="P1402" s="9">
        <v>0</v>
      </c>
      <c r="Q1402" s="9">
        <v>0</v>
      </c>
      <c r="R1402" s="9">
        <v>0</v>
      </c>
      <c r="S1402" s="8">
        <v>169650</v>
      </c>
      <c r="T1402" s="9">
        <v>9</v>
      </c>
      <c r="U1402" s="9">
        <f t="shared" si="290"/>
        <v>169640</v>
      </c>
      <c r="V1402" s="9">
        <f t="shared" si="291"/>
        <v>30</v>
      </c>
      <c r="W1402" s="7">
        <f t="shared" si="297"/>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05"/>
        <v>0.25100000000000006</v>
      </c>
      <c r="AN1402" s="42">
        <v>4.1000000000000002E-2</v>
      </c>
      <c r="AO1402" s="41">
        <f t="shared" si="300"/>
        <v>0.43200000000000005</v>
      </c>
      <c r="AP1402" s="17">
        <v>0.56799999999999995</v>
      </c>
      <c r="AQ1402">
        <v>0</v>
      </c>
      <c r="AR1402" s="39">
        <f t="shared" si="302"/>
        <v>1</v>
      </c>
      <c r="AS1402" t="s">
        <v>98</v>
      </c>
      <c r="AT1402" s="39" t="s">
        <v>98</v>
      </c>
      <c r="AU1402">
        <v>0</v>
      </c>
      <c r="AV1402" s="17">
        <v>1</v>
      </c>
      <c r="AW1402">
        <f t="shared" si="303"/>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W1402+X1402+6</f>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4098</v>
      </c>
      <c r="D1403" s="12">
        <v>2.5182910509144119</v>
      </c>
      <c r="E1403" s="13">
        <v>0.92666390578847491</v>
      </c>
      <c r="F1403" s="7">
        <v>2.7175883674584931</v>
      </c>
      <c r="G1403" s="7">
        <f t="shared" si="285"/>
        <v>1.5916271451259369</v>
      </c>
      <c r="H1403" s="15">
        <f t="shared" si="286"/>
        <v>3.4449549567028868</v>
      </c>
      <c r="I1403" s="11">
        <f t="shared" si="287"/>
        <v>3.4579322896245268E-2</v>
      </c>
      <c r="J1403" s="32">
        <f t="shared" si="288"/>
        <v>1.2724268071762494E-2</v>
      </c>
      <c r="K1403" s="32">
        <f t="shared" si="289"/>
        <v>78.58998210036026</v>
      </c>
      <c r="L1403" s="8">
        <v>0</v>
      </c>
      <c r="M1403" s="9">
        <v>1</v>
      </c>
      <c r="N1403" s="8">
        <v>0</v>
      </c>
      <c r="O1403" s="9">
        <v>0</v>
      </c>
      <c r="P1403" s="9">
        <v>0</v>
      </c>
      <c r="Q1403" s="9">
        <v>1</v>
      </c>
      <c r="R1403" s="9">
        <v>0</v>
      </c>
      <c r="S1403" s="8">
        <v>6184</v>
      </c>
      <c r="T1403" s="9">
        <v>14</v>
      </c>
      <c r="U1403" s="9">
        <f t="shared" si="290"/>
        <v>6169</v>
      </c>
      <c r="V1403" s="9">
        <f t="shared" si="291"/>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06">0.0035/2</f>
        <v>1.75E-3</v>
      </c>
      <c r="AL1403" s="32">
        <f t="shared" si="306"/>
        <v>1.75E-3</v>
      </c>
      <c r="AM1403" s="32">
        <f t="shared" ref="AM1403:AM1438" si="307">1-AN1403-AL1403-AK1403</f>
        <v>0.6855</v>
      </c>
      <c r="AN1403" s="42">
        <v>0.311</v>
      </c>
      <c r="AO1403" s="41" t="s">
        <v>98</v>
      </c>
      <c r="AP1403" s="17" t="s">
        <v>98</v>
      </c>
      <c r="AQ1403">
        <v>0.54800000000000004</v>
      </c>
      <c r="AR1403" s="39">
        <f t="shared" si="302"/>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4098</v>
      </c>
      <c r="D1404" s="12">
        <v>2.567051239664675</v>
      </c>
      <c r="E1404" s="13">
        <v>0.68248037897115288</v>
      </c>
      <c r="F1404" s="7">
        <v>3.7613553719075918</v>
      </c>
      <c r="G1404" s="7">
        <f t="shared" si="285"/>
        <v>1.8845708606935221</v>
      </c>
      <c r="H1404" s="15">
        <f t="shared" si="286"/>
        <v>3.2495316186358281</v>
      </c>
      <c r="I1404" s="11">
        <f t="shared" si="287"/>
        <v>4.7834314398043233E-2</v>
      </c>
      <c r="J1404" s="32">
        <f t="shared" si="288"/>
        <v>1.2717307903236965E-2</v>
      </c>
      <c r="K1404" s="32">
        <f t="shared" si="289"/>
        <v>78.632994310491426</v>
      </c>
      <c r="L1404" s="8">
        <v>0</v>
      </c>
      <c r="M1404" s="9">
        <v>1</v>
      </c>
      <c r="N1404" s="8">
        <v>0</v>
      </c>
      <c r="O1404" s="9">
        <v>0</v>
      </c>
      <c r="P1404" s="9">
        <v>0</v>
      </c>
      <c r="Q1404" s="9">
        <v>1</v>
      </c>
      <c r="R1404" s="9">
        <v>0</v>
      </c>
      <c r="S1404" s="8">
        <v>6184</v>
      </c>
      <c r="T1404" s="9">
        <v>14</v>
      </c>
      <c r="U1404" s="9">
        <f t="shared" si="290"/>
        <v>6169</v>
      </c>
      <c r="V1404" s="9">
        <f t="shared" si="291"/>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06"/>
        <v>1.75E-3</v>
      </c>
      <c r="AL1404" s="32">
        <f t="shared" si="306"/>
        <v>1.75E-3</v>
      </c>
      <c r="AM1404" s="32">
        <f t="shared" si="307"/>
        <v>0.6855</v>
      </c>
      <c r="AN1404" s="42">
        <v>0.311</v>
      </c>
      <c r="AO1404" s="41" t="s">
        <v>98</v>
      </c>
      <c r="AP1404" s="17" t="s">
        <v>98</v>
      </c>
      <c r="AQ1404">
        <v>0.54800000000000004</v>
      </c>
      <c r="AR1404" s="39">
        <f t="shared" si="302"/>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4098</v>
      </c>
      <c r="D1405" s="12">
        <v>3.4204697615358488</v>
      </c>
      <c r="E1405" s="13">
        <v>0.38421066126444697</v>
      </c>
      <c r="F1405" s="7">
        <v>8.9025894031128576</v>
      </c>
      <c r="G1405" s="7">
        <f t="shared" si="285"/>
        <v>3.0362591002714017</v>
      </c>
      <c r="H1405" s="15">
        <f t="shared" si="286"/>
        <v>3.8046804228002959</v>
      </c>
      <c r="I1405" s="11">
        <f t="shared" si="287"/>
        <v>0.11262555207798378</v>
      </c>
      <c r="J1405" s="32">
        <f t="shared" si="288"/>
        <v>1.2650875714722213E-2</v>
      </c>
      <c r="K1405" s="32">
        <f t="shared" si="289"/>
        <v>79.045911330570519</v>
      </c>
      <c r="L1405" s="8">
        <v>0</v>
      </c>
      <c r="M1405" s="9">
        <v>1</v>
      </c>
      <c r="N1405" s="8">
        <v>0</v>
      </c>
      <c r="O1405" s="9">
        <v>0</v>
      </c>
      <c r="P1405" s="9">
        <v>0</v>
      </c>
      <c r="Q1405" s="9">
        <v>1</v>
      </c>
      <c r="R1405" s="9">
        <v>0</v>
      </c>
      <c r="S1405" s="8">
        <v>6184</v>
      </c>
      <c r="T1405" s="9">
        <v>14</v>
      </c>
      <c r="U1405" s="9">
        <f t="shared" si="290"/>
        <v>6169</v>
      </c>
      <c r="V1405" s="9">
        <f t="shared" si="291"/>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06"/>
        <v>1.75E-3</v>
      </c>
      <c r="AL1405" s="32">
        <f t="shared" si="306"/>
        <v>1.75E-3</v>
      </c>
      <c r="AM1405" s="32">
        <f t="shared" si="307"/>
        <v>0.6855</v>
      </c>
      <c r="AN1405" s="42">
        <v>0.311</v>
      </c>
      <c r="AO1405" s="41" t="s">
        <v>98</v>
      </c>
      <c r="AP1405" s="17" t="s">
        <v>98</v>
      </c>
      <c r="AQ1405">
        <v>0.54800000000000004</v>
      </c>
      <c r="AR1405" s="39">
        <f t="shared" si="302"/>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4098</v>
      </c>
      <c r="D1406" s="12">
        <v>2.6632299999280522</v>
      </c>
      <c r="E1406" s="13">
        <v>0.26843250059405949</v>
      </c>
      <c r="F1406" s="7">
        <v>9.9214141135448983</v>
      </c>
      <c r="G1406" s="7">
        <f t="shared" si="285"/>
        <v>2.3947974993339929</v>
      </c>
      <c r="H1406" s="15">
        <f t="shared" si="286"/>
        <v>2.9316625005221115</v>
      </c>
      <c r="I1406" s="11">
        <f t="shared" si="287"/>
        <v>0.12532239232320191</v>
      </c>
      <c r="J1406" s="32">
        <f t="shared" si="288"/>
        <v>1.2631505034358908E-2</v>
      </c>
      <c r="K1406" s="32">
        <f t="shared" si="289"/>
        <v>79.16712990889873</v>
      </c>
      <c r="L1406" s="8">
        <v>0</v>
      </c>
      <c r="M1406" s="9">
        <v>1</v>
      </c>
      <c r="N1406" s="8">
        <v>0</v>
      </c>
      <c r="O1406" s="9">
        <v>0</v>
      </c>
      <c r="P1406" s="9">
        <v>0</v>
      </c>
      <c r="Q1406" s="9">
        <v>1</v>
      </c>
      <c r="R1406" s="9">
        <v>0</v>
      </c>
      <c r="S1406" s="8">
        <v>6184</v>
      </c>
      <c r="T1406" s="9">
        <v>14</v>
      </c>
      <c r="U1406" s="9">
        <f t="shared" si="290"/>
        <v>6169</v>
      </c>
      <c r="V1406" s="9">
        <f t="shared" si="291"/>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06"/>
        <v>1.75E-3</v>
      </c>
      <c r="AL1406" s="32">
        <f t="shared" si="306"/>
        <v>1.75E-3</v>
      </c>
      <c r="AM1406" s="32">
        <f t="shared" si="307"/>
        <v>0.6855</v>
      </c>
      <c r="AN1406" s="42">
        <v>0.311</v>
      </c>
      <c r="AO1406" s="41" t="s">
        <v>98</v>
      </c>
      <c r="AP1406" s="17" t="s">
        <v>98</v>
      </c>
      <c r="AQ1406">
        <v>0.54800000000000004</v>
      </c>
      <c r="AR1406" s="39">
        <f t="shared" si="302"/>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4098</v>
      </c>
      <c r="D1407" s="12">
        <v>2.615788258922414</v>
      </c>
      <c r="E1407" s="13">
        <v>0.92578346482408647</v>
      </c>
      <c r="F1407" s="7">
        <v>2.8254860432395552</v>
      </c>
      <c r="G1407" s="7">
        <f t="shared" si="285"/>
        <v>1.6900047940983276</v>
      </c>
      <c r="H1407" s="15">
        <f t="shared" si="286"/>
        <v>3.5415717237465003</v>
      </c>
      <c r="I1407" s="11">
        <f t="shared" si="287"/>
        <v>3.5956322759593588E-2</v>
      </c>
      <c r="J1407" s="32">
        <f t="shared" si="288"/>
        <v>1.2725712394023345E-2</v>
      </c>
      <c r="K1407" s="32">
        <f t="shared" si="289"/>
        <v>78.581062422065415</v>
      </c>
      <c r="L1407" s="8">
        <v>0</v>
      </c>
      <c r="M1407" s="9">
        <v>1</v>
      </c>
      <c r="N1407" s="8">
        <v>0</v>
      </c>
      <c r="O1407" s="9">
        <v>0</v>
      </c>
      <c r="P1407" s="9">
        <v>0</v>
      </c>
      <c r="Q1407" s="9">
        <v>1</v>
      </c>
      <c r="R1407" s="9">
        <v>0</v>
      </c>
      <c r="S1407" s="8">
        <v>6184</v>
      </c>
      <c r="T1407" s="9">
        <v>16</v>
      </c>
      <c r="U1407" s="9">
        <f t="shared" si="290"/>
        <v>6167</v>
      </c>
      <c r="V1407" s="9">
        <f t="shared" si="291"/>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06"/>
        <v>1.75E-3</v>
      </c>
      <c r="AL1407" s="32">
        <f t="shared" si="306"/>
        <v>1.75E-3</v>
      </c>
      <c r="AM1407" s="32">
        <f t="shared" si="307"/>
        <v>0.6855</v>
      </c>
      <c r="AN1407" s="42">
        <v>0.311</v>
      </c>
      <c r="AO1407" s="41" t="s">
        <v>98</v>
      </c>
      <c r="AP1407" s="17" t="s">
        <v>98</v>
      </c>
      <c r="AQ1407">
        <v>0.54800000000000004</v>
      </c>
      <c r="AR1407" s="39">
        <f t="shared" si="302"/>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4098</v>
      </c>
      <c r="D1408" s="12">
        <v>2.5182910509144119</v>
      </c>
      <c r="E1408" s="13">
        <v>0.68280498321256045</v>
      </c>
      <c r="F1408" s="7">
        <v>3.6881556415508112</v>
      </c>
      <c r="G1408" s="7">
        <f t="shared" si="285"/>
        <v>1.8354860677018514</v>
      </c>
      <c r="H1408" s="15">
        <f t="shared" si="286"/>
        <v>3.2010960341269721</v>
      </c>
      <c r="I1408" s="11">
        <f t="shared" si="287"/>
        <v>4.6913067800455392E-2</v>
      </c>
      <c r="J1408" s="32">
        <f t="shared" si="288"/>
        <v>1.2719926261227194E-2</v>
      </c>
      <c r="K1408" s="32">
        <f t="shared" si="289"/>
        <v>78.616807948658817</v>
      </c>
      <c r="L1408" s="8">
        <v>0</v>
      </c>
      <c r="M1408" s="9">
        <v>1</v>
      </c>
      <c r="N1408" s="8">
        <v>0</v>
      </c>
      <c r="O1408" s="9">
        <v>0</v>
      </c>
      <c r="P1408" s="9">
        <v>0</v>
      </c>
      <c r="Q1408" s="9">
        <v>1</v>
      </c>
      <c r="R1408" s="9">
        <v>0</v>
      </c>
      <c r="S1408" s="8">
        <v>6184</v>
      </c>
      <c r="T1408" s="9">
        <v>16</v>
      </c>
      <c r="U1408" s="9">
        <f t="shared" si="290"/>
        <v>6167</v>
      </c>
      <c r="V1408" s="9">
        <f t="shared" si="291"/>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06"/>
        <v>1.75E-3</v>
      </c>
      <c r="AL1408" s="32">
        <f t="shared" si="306"/>
        <v>1.75E-3</v>
      </c>
      <c r="AM1408" s="32">
        <f t="shared" si="307"/>
        <v>0.6855</v>
      </c>
      <c r="AN1408" s="42">
        <v>0.311</v>
      </c>
      <c r="AO1408" s="41" t="s">
        <v>98</v>
      </c>
      <c r="AP1408" s="17" t="s">
        <v>98</v>
      </c>
      <c r="AQ1408">
        <v>0.54800000000000004</v>
      </c>
      <c r="AR1408" s="39">
        <f t="shared" si="302"/>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4098</v>
      </c>
      <c r="D1409" s="12">
        <v>3.3299484758959612</v>
      </c>
      <c r="E1409" s="13">
        <v>0.40788137556274712</v>
      </c>
      <c r="F1409" s="7">
        <v>8.1640120765545792</v>
      </c>
      <c r="G1409" s="7">
        <f t="shared" si="285"/>
        <v>2.9220671003332139</v>
      </c>
      <c r="H1409" s="15">
        <f t="shared" si="286"/>
        <v>3.7378298514587085</v>
      </c>
      <c r="I1409" s="11">
        <f t="shared" si="287"/>
        <v>0.10340282243491544</v>
      </c>
      <c r="J1409" s="32">
        <f t="shared" si="288"/>
        <v>1.2665687099100183E-2</v>
      </c>
      <c r="K1409" s="32">
        <f t="shared" si="289"/>
        <v>78.953474231259321</v>
      </c>
      <c r="L1409" s="8">
        <v>0</v>
      </c>
      <c r="M1409" s="9">
        <v>1</v>
      </c>
      <c r="N1409" s="8">
        <v>0</v>
      </c>
      <c r="O1409" s="9">
        <v>0</v>
      </c>
      <c r="P1409" s="9">
        <v>0</v>
      </c>
      <c r="Q1409" s="9">
        <v>1</v>
      </c>
      <c r="R1409" s="9">
        <v>0</v>
      </c>
      <c r="S1409" s="8">
        <v>6184</v>
      </c>
      <c r="T1409" s="9">
        <v>16</v>
      </c>
      <c r="U1409" s="9">
        <f t="shared" si="290"/>
        <v>6167</v>
      </c>
      <c r="V1409" s="9">
        <f t="shared" si="291"/>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06"/>
        <v>1.75E-3</v>
      </c>
      <c r="AL1409" s="32">
        <f t="shared" si="306"/>
        <v>1.75E-3</v>
      </c>
      <c r="AM1409" s="32">
        <f t="shared" si="307"/>
        <v>0.6855</v>
      </c>
      <c r="AN1409" s="42">
        <v>0.311</v>
      </c>
      <c r="AO1409" s="41" t="s">
        <v>98</v>
      </c>
      <c r="AP1409" s="17" t="s">
        <v>98</v>
      </c>
      <c r="AQ1409">
        <v>0.54800000000000004</v>
      </c>
      <c r="AR1409" s="39">
        <f t="shared" si="302"/>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4098</v>
      </c>
      <c r="D1410" s="12">
        <v>2.589864035331479</v>
      </c>
      <c r="E1410" s="13">
        <v>0.35536383863170251</v>
      </c>
      <c r="F1410" s="7">
        <v>7.2879222751069026</v>
      </c>
      <c r="G1410" s="7">
        <f t="shared" ref="G1410:G1473" si="308">D1410-E1410</f>
        <v>2.2345001966997766</v>
      </c>
      <c r="H1410" s="15">
        <f t="shared" ref="H1410:H1473" si="309">D1410+E1410</f>
        <v>2.9452278739631814</v>
      </c>
      <c r="I1410" s="11">
        <f t="shared" ref="I1410:I1473" si="310">IFERROR(F1410/SQRT(F1410^2+U1410), "X")</f>
        <v>9.2406935238241963E-2</v>
      </c>
      <c r="J1410" s="32">
        <f t="shared" ref="J1410:J1473" si="311">IFERROR(SQRT((1-I1410^2)/U1410), "X")</f>
        <v>1.26794622321746E-2</v>
      </c>
      <c r="K1410" s="32">
        <f t="shared" ref="K1410:K1473" si="312">IFERROR(1/J1410, "X")</f>
        <v>78.867698147517913</v>
      </c>
      <c r="L1410" s="8">
        <v>0</v>
      </c>
      <c r="M1410" s="9">
        <v>1</v>
      </c>
      <c r="N1410" s="8">
        <v>0</v>
      </c>
      <c r="O1410" s="9">
        <v>0</v>
      </c>
      <c r="P1410" s="9">
        <v>0</v>
      </c>
      <c r="Q1410" s="9">
        <v>1</v>
      </c>
      <c r="R1410" s="9">
        <v>0</v>
      </c>
      <c r="S1410" s="8">
        <v>6184</v>
      </c>
      <c r="T1410" s="9">
        <v>16</v>
      </c>
      <c r="U1410" s="9">
        <f t="shared" ref="U1410:U1473" si="313">S1410-T1410-1</f>
        <v>6167</v>
      </c>
      <c r="V1410" s="9">
        <f t="shared" ref="V1410:V1473" si="314">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06"/>
        <v>1.75E-3</v>
      </c>
      <c r="AL1410" s="32">
        <f t="shared" si="306"/>
        <v>1.75E-3</v>
      </c>
      <c r="AM1410" s="32">
        <f t="shared" si="307"/>
        <v>0.6855</v>
      </c>
      <c r="AN1410" s="42">
        <v>0.311</v>
      </c>
      <c r="AO1410" s="41" t="s">
        <v>98</v>
      </c>
      <c r="AP1410" s="17" t="s">
        <v>98</v>
      </c>
      <c r="AQ1410">
        <v>0.54800000000000004</v>
      </c>
      <c r="AR1410" s="39">
        <f t="shared" si="302"/>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4098</v>
      </c>
      <c r="D1411" s="12">
        <v>2.3718711365578131</v>
      </c>
      <c r="E1411" s="13">
        <v>0.92798928988291918</v>
      </c>
      <c r="F1411" s="7">
        <v>2.5559251194128141</v>
      </c>
      <c r="G1411" s="7">
        <f t="shared" si="308"/>
        <v>1.4438818466748939</v>
      </c>
      <c r="H1411" s="15">
        <f t="shared" si="309"/>
        <v>3.2998604264407323</v>
      </c>
      <c r="I1411" s="11">
        <f t="shared" si="310"/>
        <v>3.253505963494259E-2</v>
      </c>
      <c r="J1411" s="32">
        <f t="shared" si="311"/>
        <v>1.2729269487525924E-2</v>
      </c>
      <c r="K1411" s="32">
        <f t="shared" si="312"/>
        <v>78.559103566779868</v>
      </c>
      <c r="L1411" s="8">
        <v>0</v>
      </c>
      <c r="M1411" s="9">
        <v>1</v>
      </c>
      <c r="N1411" s="8">
        <v>0</v>
      </c>
      <c r="O1411" s="9">
        <v>0</v>
      </c>
      <c r="P1411" s="9">
        <v>0</v>
      </c>
      <c r="Q1411" s="9">
        <v>1</v>
      </c>
      <c r="R1411" s="9">
        <v>0</v>
      </c>
      <c r="S1411" s="8">
        <v>6184</v>
      </c>
      <c r="T1411" s="9">
        <v>18</v>
      </c>
      <c r="U1411" s="9">
        <f t="shared" si="313"/>
        <v>6165</v>
      </c>
      <c r="V1411" s="9">
        <f t="shared" si="314"/>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06"/>
        <v>1.75E-3</v>
      </c>
      <c r="AL1411" s="32">
        <f t="shared" si="306"/>
        <v>1.75E-3</v>
      </c>
      <c r="AM1411" s="32">
        <f t="shared" si="307"/>
        <v>0.6855</v>
      </c>
      <c r="AN1411" s="42">
        <v>0.311</v>
      </c>
      <c r="AO1411" s="41" t="s">
        <v>98</v>
      </c>
      <c r="AP1411" s="17" t="s">
        <v>98</v>
      </c>
      <c r="AQ1411">
        <v>0.54800000000000004</v>
      </c>
      <c r="AR1411" s="39">
        <f t="shared" si="302"/>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4098</v>
      </c>
      <c r="D1412" s="12">
        <v>2.1763181955584132</v>
      </c>
      <c r="E1412" s="13">
        <v>0.68509025610048746</v>
      </c>
      <c r="F1412" s="7">
        <v>3.1766882920594268</v>
      </c>
      <c r="G1412" s="7">
        <f t="shared" si="308"/>
        <v>1.4912279394579258</v>
      </c>
      <c r="H1412" s="15">
        <f t="shared" si="309"/>
        <v>2.8614084516589005</v>
      </c>
      <c r="I1412" s="11">
        <f t="shared" si="310"/>
        <v>4.0425268129166816E-2</v>
      </c>
      <c r="J1412" s="32">
        <f t="shared" si="311"/>
        <v>1.2725601133172363E-2</v>
      </c>
      <c r="K1412" s="32">
        <f t="shared" si="312"/>
        <v>78.581749461976898</v>
      </c>
      <c r="L1412" s="8">
        <v>0</v>
      </c>
      <c r="M1412" s="9">
        <v>1</v>
      </c>
      <c r="N1412" s="8">
        <v>0</v>
      </c>
      <c r="O1412" s="9">
        <v>0</v>
      </c>
      <c r="P1412" s="9">
        <v>0</v>
      </c>
      <c r="Q1412" s="9">
        <v>1</v>
      </c>
      <c r="R1412" s="9">
        <v>0</v>
      </c>
      <c r="S1412" s="8">
        <v>6184</v>
      </c>
      <c r="T1412" s="9">
        <v>18</v>
      </c>
      <c r="U1412" s="9">
        <f t="shared" si="313"/>
        <v>6165</v>
      </c>
      <c r="V1412" s="9">
        <f t="shared" si="314"/>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06"/>
        <v>1.75E-3</v>
      </c>
      <c r="AL1412" s="32">
        <f t="shared" si="306"/>
        <v>1.75E-3</v>
      </c>
      <c r="AM1412" s="32">
        <f t="shared" si="307"/>
        <v>0.6855</v>
      </c>
      <c r="AN1412" s="42">
        <v>0.311</v>
      </c>
      <c r="AO1412" s="41" t="s">
        <v>98</v>
      </c>
      <c r="AP1412" s="17" t="s">
        <v>98</v>
      </c>
      <c r="AQ1412">
        <v>0.54800000000000004</v>
      </c>
      <c r="AR1412" s="39">
        <f t="shared" si="302"/>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4098</v>
      </c>
      <c r="D1413" s="12">
        <v>3.056947547855327</v>
      </c>
      <c r="E1413" s="13">
        <v>0.41113143968559301</v>
      </c>
      <c r="F1413" s="7">
        <v>7.4354506923457002</v>
      </c>
      <c r="G1413" s="7">
        <f t="shared" si="308"/>
        <v>2.645816108169734</v>
      </c>
      <c r="H1413" s="15">
        <f t="shared" si="309"/>
        <v>3.4680789875409199</v>
      </c>
      <c r="I1413" s="11">
        <f t="shared" si="310"/>
        <v>9.4276211889796693E-2</v>
      </c>
      <c r="J1413" s="32">
        <f t="shared" si="311"/>
        <v>1.2679286809990921E-2</v>
      </c>
      <c r="K1413" s="32">
        <f t="shared" si="312"/>
        <v>78.868789308561745</v>
      </c>
      <c r="L1413" s="8">
        <v>0</v>
      </c>
      <c r="M1413" s="9">
        <v>1</v>
      </c>
      <c r="N1413" s="8">
        <v>0</v>
      </c>
      <c r="O1413" s="9">
        <v>0</v>
      </c>
      <c r="P1413" s="9">
        <v>0</v>
      </c>
      <c r="Q1413" s="9">
        <v>1</v>
      </c>
      <c r="R1413" s="9">
        <v>0</v>
      </c>
      <c r="S1413" s="8">
        <v>6184</v>
      </c>
      <c r="T1413" s="9">
        <v>18</v>
      </c>
      <c r="U1413" s="9">
        <f t="shared" si="313"/>
        <v>6165</v>
      </c>
      <c r="V1413" s="9">
        <f t="shared" si="314"/>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06"/>
        <v>1.75E-3</v>
      </c>
      <c r="AL1413" s="32">
        <f t="shared" si="306"/>
        <v>1.75E-3</v>
      </c>
      <c r="AM1413" s="32">
        <f t="shared" si="307"/>
        <v>0.6855</v>
      </c>
      <c r="AN1413" s="42">
        <v>0.311</v>
      </c>
      <c r="AO1413" s="41" t="s">
        <v>98</v>
      </c>
      <c r="AP1413" s="17" t="s">
        <v>98</v>
      </c>
      <c r="AQ1413">
        <v>0.54800000000000004</v>
      </c>
      <c r="AR1413" s="39">
        <f t="shared" si="302"/>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4098</v>
      </c>
      <c r="D1414" s="12">
        <v>2.3802670112758939</v>
      </c>
      <c r="E1414" s="13">
        <v>0.35975133204010667</v>
      </c>
      <c r="F1414" s="7">
        <v>6.6164230658374077</v>
      </c>
      <c r="G1414" s="7">
        <f t="shared" si="308"/>
        <v>2.0205156792357872</v>
      </c>
      <c r="H1414" s="15">
        <f t="shared" si="309"/>
        <v>2.7400183433160006</v>
      </c>
      <c r="I1414" s="11">
        <f t="shared" si="310"/>
        <v>8.3969242292343357E-2</v>
      </c>
      <c r="J1414" s="32">
        <f t="shared" si="311"/>
        <v>1.2691032821933944E-2</v>
      </c>
      <c r="K1414" s="32">
        <f t="shared" si="312"/>
        <v>78.795793378746723</v>
      </c>
      <c r="L1414" s="8">
        <v>0</v>
      </c>
      <c r="M1414" s="9">
        <v>1</v>
      </c>
      <c r="N1414" s="8">
        <v>0</v>
      </c>
      <c r="O1414" s="9">
        <v>0</v>
      </c>
      <c r="P1414" s="9">
        <v>0</v>
      </c>
      <c r="Q1414" s="9">
        <v>1</v>
      </c>
      <c r="R1414" s="9">
        <v>0</v>
      </c>
      <c r="S1414" s="8">
        <v>6184</v>
      </c>
      <c r="T1414" s="9">
        <v>18</v>
      </c>
      <c r="U1414" s="9">
        <f t="shared" si="313"/>
        <v>6165</v>
      </c>
      <c r="V1414" s="9">
        <f t="shared" si="314"/>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06"/>
        <v>1.75E-3</v>
      </c>
      <c r="AL1414" s="32">
        <f t="shared" si="306"/>
        <v>1.75E-3</v>
      </c>
      <c r="AM1414" s="32">
        <f t="shared" si="307"/>
        <v>0.6855</v>
      </c>
      <c r="AN1414" s="42">
        <v>0.311</v>
      </c>
      <c r="AO1414" s="41" t="s">
        <v>98</v>
      </c>
      <c r="AP1414" s="17" t="s">
        <v>98</v>
      </c>
      <c r="AQ1414">
        <v>0.54800000000000004</v>
      </c>
      <c r="AR1414" s="39">
        <f t="shared" si="302"/>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4098</v>
      </c>
      <c r="D1415" s="12">
        <v>1.5381701627520841</v>
      </c>
      <c r="E1415" s="13">
        <v>1.3295492698323499</v>
      </c>
      <c r="F1415" s="7">
        <v>1.156910990553994</v>
      </c>
      <c r="G1415" s="7">
        <f t="shared" si="308"/>
        <v>0.20862089291973418</v>
      </c>
      <c r="H1415" s="15">
        <f t="shared" si="309"/>
        <v>2.8677194325844342</v>
      </c>
      <c r="I1415" s="11">
        <f t="shared" si="310"/>
        <v>1.4340519436484981E-2</v>
      </c>
      <c r="J1415" s="32">
        <f t="shared" si="311"/>
        <v>1.2395525285500083E-2</v>
      </c>
      <c r="K1415" s="32">
        <f t="shared" si="312"/>
        <v>80.674273737295366</v>
      </c>
      <c r="L1415" s="8">
        <v>0</v>
      </c>
      <c r="M1415" s="9">
        <v>1</v>
      </c>
      <c r="N1415" s="8">
        <v>0</v>
      </c>
      <c r="O1415" s="9">
        <v>0</v>
      </c>
      <c r="P1415" s="9">
        <v>0</v>
      </c>
      <c r="Q1415" s="9">
        <v>1</v>
      </c>
      <c r="R1415" s="9">
        <v>0</v>
      </c>
      <c r="S1415" s="8">
        <v>6522</v>
      </c>
      <c r="T1415" s="9">
        <v>14</v>
      </c>
      <c r="U1415" s="9">
        <f t="shared" si="313"/>
        <v>6507</v>
      </c>
      <c r="V1415" s="9">
        <f t="shared" si="314"/>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07"/>
        <v>0.65100000000000002</v>
      </c>
      <c r="AN1415" s="42">
        <v>0.34649999999999997</v>
      </c>
      <c r="AO1415" s="41" t="s">
        <v>98</v>
      </c>
      <c r="AP1415" s="17" t="s">
        <v>98</v>
      </c>
      <c r="AQ1415">
        <v>0.52980000000000005</v>
      </c>
      <c r="AR1415" s="39">
        <f t="shared" si="302"/>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4098</v>
      </c>
      <c r="D1416" s="12">
        <v>4.5944549199430584</v>
      </c>
      <c r="E1416" s="13">
        <v>1.099484672376001</v>
      </c>
      <c r="F1416" s="7">
        <v>4.1787348522234344</v>
      </c>
      <c r="G1416" s="7">
        <f t="shared" si="308"/>
        <v>3.4949702475670574</v>
      </c>
      <c r="H1416" s="15">
        <f t="shared" si="309"/>
        <v>5.6939395923190599</v>
      </c>
      <c r="I1416" s="11">
        <f t="shared" si="310"/>
        <v>5.17335722779598E-2</v>
      </c>
      <c r="J1416" s="32">
        <f t="shared" si="311"/>
        <v>1.2380199775162389E-2</v>
      </c>
      <c r="K1416" s="32">
        <f t="shared" si="312"/>
        <v>80.774140818489599</v>
      </c>
      <c r="L1416" s="8">
        <v>0</v>
      </c>
      <c r="M1416" s="9">
        <v>1</v>
      </c>
      <c r="N1416" s="8">
        <v>0</v>
      </c>
      <c r="O1416" s="9">
        <v>0</v>
      </c>
      <c r="P1416" s="9">
        <v>0</v>
      </c>
      <c r="Q1416" s="9">
        <v>1</v>
      </c>
      <c r="R1416" s="9">
        <v>0</v>
      </c>
      <c r="S1416" s="8">
        <v>6522</v>
      </c>
      <c r="T1416" s="9">
        <v>14</v>
      </c>
      <c r="U1416" s="9">
        <f t="shared" si="313"/>
        <v>6507</v>
      </c>
      <c r="V1416" s="9">
        <f t="shared" si="314"/>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07"/>
        <v>0.65100000000000002</v>
      </c>
      <c r="AN1416" s="42">
        <v>0.34649999999999997</v>
      </c>
      <c r="AO1416" s="41" t="s">
        <v>98</v>
      </c>
      <c r="AP1416" s="17" t="s">
        <v>98</v>
      </c>
      <c r="AQ1416">
        <v>0.52980000000000005</v>
      </c>
      <c r="AR1416" s="39">
        <f t="shared" si="302"/>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4098</v>
      </c>
      <c r="D1417" s="12">
        <v>4.8808848170151631</v>
      </c>
      <c r="E1417" s="13">
        <v>0.58507931612797703</v>
      </c>
      <c r="F1417" s="7">
        <v>8.3422617796790224</v>
      </c>
      <c r="G1417" s="7">
        <f t="shared" si="308"/>
        <v>4.2958055008871856</v>
      </c>
      <c r="H1417" s="15">
        <f t="shared" si="309"/>
        <v>5.4659641331431406</v>
      </c>
      <c r="I1417" s="11">
        <f t="shared" si="310"/>
        <v>0.10286871622142894</v>
      </c>
      <c r="J1417" s="32">
        <f t="shared" si="311"/>
        <v>1.2331034309185503E-2</v>
      </c>
      <c r="K1417" s="32">
        <f t="shared" si="312"/>
        <v>81.096198009528734</v>
      </c>
      <c r="L1417" s="8">
        <v>0</v>
      </c>
      <c r="M1417" s="9">
        <v>1</v>
      </c>
      <c r="N1417" s="8">
        <v>0</v>
      </c>
      <c r="O1417" s="9">
        <v>0</v>
      </c>
      <c r="P1417" s="9">
        <v>0</v>
      </c>
      <c r="Q1417" s="9">
        <v>1</v>
      </c>
      <c r="R1417" s="9">
        <v>0</v>
      </c>
      <c r="S1417" s="8">
        <v>6522</v>
      </c>
      <c r="T1417" s="9">
        <v>14</v>
      </c>
      <c r="U1417" s="9">
        <f t="shared" si="313"/>
        <v>6507</v>
      </c>
      <c r="V1417" s="9">
        <f t="shared" si="314"/>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07"/>
        <v>0.65100000000000002</v>
      </c>
      <c r="AN1417" s="42">
        <v>0.34649999999999997</v>
      </c>
      <c r="AO1417" s="41" t="s">
        <v>98</v>
      </c>
      <c r="AP1417" s="17" t="s">
        <v>98</v>
      </c>
      <c r="AQ1417">
        <v>0.52980000000000005</v>
      </c>
      <c r="AR1417" s="39">
        <f t="shared" si="302"/>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4098</v>
      </c>
      <c r="D1418" s="12">
        <v>4.0007702094714936</v>
      </c>
      <c r="E1418" s="13">
        <v>0.38384999860204411</v>
      </c>
      <c r="F1418" s="7">
        <v>10.422743842756359</v>
      </c>
      <c r="G1418" s="7">
        <f t="shared" si="308"/>
        <v>3.6169202108694494</v>
      </c>
      <c r="H1418" s="15">
        <f t="shared" si="309"/>
        <v>4.3846202080735379</v>
      </c>
      <c r="I1418" s="11">
        <f t="shared" si="310"/>
        <v>0.12814342942482237</v>
      </c>
      <c r="J1418" s="32">
        <f t="shared" si="311"/>
        <v>1.2294596447736747E-2</v>
      </c>
      <c r="K1418" s="32">
        <f t="shared" si="312"/>
        <v>81.336545225450266</v>
      </c>
      <c r="L1418" s="8">
        <v>0</v>
      </c>
      <c r="M1418" s="9">
        <v>1</v>
      </c>
      <c r="N1418" s="8">
        <v>0</v>
      </c>
      <c r="O1418" s="9">
        <v>0</v>
      </c>
      <c r="P1418" s="9">
        <v>0</v>
      </c>
      <c r="Q1418" s="9">
        <v>1</v>
      </c>
      <c r="R1418" s="9">
        <v>0</v>
      </c>
      <c r="S1418" s="8">
        <v>6522</v>
      </c>
      <c r="T1418" s="9">
        <v>14</v>
      </c>
      <c r="U1418" s="9">
        <f t="shared" si="313"/>
        <v>6507</v>
      </c>
      <c r="V1418" s="9">
        <f t="shared" si="314"/>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07"/>
        <v>0.65100000000000002</v>
      </c>
      <c r="AN1418" s="42">
        <v>0.34649999999999997</v>
      </c>
      <c r="AO1418" s="41" t="s">
        <v>98</v>
      </c>
      <c r="AP1418" s="17" t="s">
        <v>98</v>
      </c>
      <c r="AQ1418">
        <v>0.52980000000000005</v>
      </c>
      <c r="AR1418" s="39">
        <f t="shared" si="302"/>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4098</v>
      </c>
      <c r="D1419" s="12">
        <v>1.390334845092611</v>
      </c>
      <c r="E1419" s="13">
        <v>1.3314878603197959</v>
      </c>
      <c r="F1419" s="7">
        <v>1.044196411042517</v>
      </c>
      <c r="G1419" s="7">
        <f t="shared" si="308"/>
        <v>5.8846984772815025E-2</v>
      </c>
      <c r="H1419" s="15">
        <f t="shared" si="309"/>
        <v>2.7218227054124071</v>
      </c>
      <c r="I1419" s="11">
        <f t="shared" si="310"/>
        <v>1.2945599030324263E-2</v>
      </c>
      <c r="J1419" s="32">
        <f t="shared" si="311"/>
        <v>1.2397666658707901E-2</v>
      </c>
      <c r="K1419" s="32">
        <f t="shared" si="312"/>
        <v>80.660339362941158</v>
      </c>
      <c r="L1419" s="8">
        <v>0</v>
      </c>
      <c r="M1419" s="9">
        <v>1</v>
      </c>
      <c r="N1419" s="8">
        <v>0</v>
      </c>
      <c r="O1419" s="9">
        <v>0</v>
      </c>
      <c r="P1419" s="9">
        <v>0</v>
      </c>
      <c r="Q1419" s="9">
        <v>1</v>
      </c>
      <c r="R1419" s="9">
        <v>0</v>
      </c>
      <c r="S1419" s="8">
        <v>6522</v>
      </c>
      <c r="T1419" s="9">
        <v>16</v>
      </c>
      <c r="U1419" s="9">
        <f t="shared" si="313"/>
        <v>6505</v>
      </c>
      <c r="V1419" s="9">
        <f t="shared" si="314"/>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07"/>
        <v>0.65100000000000002</v>
      </c>
      <c r="AN1419" s="42">
        <v>0.34649999999999997</v>
      </c>
      <c r="AO1419" s="41" t="s">
        <v>98</v>
      </c>
      <c r="AP1419" s="17" t="s">
        <v>98</v>
      </c>
      <c r="AQ1419">
        <v>0.52980000000000005</v>
      </c>
      <c r="AR1419" s="39">
        <f t="shared" si="302"/>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4098</v>
      </c>
      <c r="D1420" s="12">
        <v>4.3551627855565211</v>
      </c>
      <c r="E1420" s="13">
        <v>1.1020058512707991</v>
      </c>
      <c r="F1420" s="7">
        <v>3.95203236038564</v>
      </c>
      <c r="G1420" s="7">
        <f t="shared" si="308"/>
        <v>3.2531569342857223</v>
      </c>
      <c r="H1420" s="15">
        <f t="shared" si="309"/>
        <v>5.45716863682732</v>
      </c>
      <c r="I1420" s="11">
        <f t="shared" si="310"/>
        <v>4.8941366834996274E-2</v>
      </c>
      <c r="J1420" s="32">
        <f t="shared" si="311"/>
        <v>1.2383847694562038E-2</v>
      </c>
      <c r="K1420" s="32">
        <f t="shared" si="312"/>
        <v>80.750347118619473</v>
      </c>
      <c r="L1420" s="8">
        <v>0</v>
      </c>
      <c r="M1420" s="9">
        <v>1</v>
      </c>
      <c r="N1420" s="8">
        <v>0</v>
      </c>
      <c r="O1420" s="9">
        <v>0</v>
      </c>
      <c r="P1420" s="9">
        <v>0</v>
      </c>
      <c r="Q1420" s="9">
        <v>1</v>
      </c>
      <c r="R1420" s="9">
        <v>0</v>
      </c>
      <c r="S1420" s="8">
        <v>6522</v>
      </c>
      <c r="T1420" s="9">
        <v>16</v>
      </c>
      <c r="U1420" s="9">
        <f t="shared" si="313"/>
        <v>6505</v>
      </c>
      <c r="V1420" s="9">
        <f t="shared" si="314"/>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07"/>
        <v>0.65100000000000002</v>
      </c>
      <c r="AN1420" s="42">
        <v>0.34649999999999997</v>
      </c>
      <c r="AO1420" s="41" t="s">
        <v>98</v>
      </c>
      <c r="AP1420" s="17" t="s">
        <v>98</v>
      </c>
      <c r="AQ1420">
        <v>0.52980000000000005</v>
      </c>
      <c r="AR1420" s="39">
        <f t="shared" si="302"/>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4098</v>
      </c>
      <c r="D1421" s="12">
        <v>4.7288673984255958</v>
      </c>
      <c r="E1421" s="13">
        <v>0.58763080211086671</v>
      </c>
      <c r="F1421" s="7">
        <v>8.0473443213642391</v>
      </c>
      <c r="G1421" s="7">
        <f t="shared" si="308"/>
        <v>4.1412365963147293</v>
      </c>
      <c r="H1421" s="15">
        <f t="shared" si="309"/>
        <v>5.3164982005364623</v>
      </c>
      <c r="I1421" s="11">
        <f t="shared" si="310"/>
        <v>9.9283673977406436E-2</v>
      </c>
      <c r="J1421" s="32">
        <f t="shared" si="311"/>
        <v>1.2337445747639541E-2</v>
      </c>
      <c r="K1421" s="32">
        <f t="shared" si="312"/>
        <v>81.054054498381461</v>
      </c>
      <c r="L1421" s="8">
        <v>0</v>
      </c>
      <c r="M1421" s="9">
        <v>1</v>
      </c>
      <c r="N1421" s="8">
        <v>0</v>
      </c>
      <c r="O1421" s="9">
        <v>0</v>
      </c>
      <c r="P1421" s="9">
        <v>0</v>
      </c>
      <c r="Q1421" s="9">
        <v>1</v>
      </c>
      <c r="R1421" s="9">
        <v>0</v>
      </c>
      <c r="S1421" s="8">
        <v>6522</v>
      </c>
      <c r="T1421" s="9">
        <v>16</v>
      </c>
      <c r="U1421" s="9">
        <f t="shared" si="313"/>
        <v>6505</v>
      </c>
      <c r="V1421" s="9">
        <f t="shared" si="314"/>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07"/>
        <v>0.65100000000000002</v>
      </c>
      <c r="AN1421" s="42">
        <v>0.34649999999999997</v>
      </c>
      <c r="AO1421" s="41" t="s">
        <v>98</v>
      </c>
      <c r="AP1421" s="17" t="s">
        <v>98</v>
      </c>
      <c r="AQ1421">
        <v>0.52980000000000005</v>
      </c>
      <c r="AR1421" s="39">
        <f t="shared" si="302"/>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4098</v>
      </c>
      <c r="D1422" s="12">
        <v>3.8875037491050262</v>
      </c>
      <c r="E1422" s="13">
        <v>0.38636787655541133</v>
      </c>
      <c r="F1422" s="7">
        <v>10.061663986569791</v>
      </c>
      <c r="G1422" s="7">
        <f t="shared" si="308"/>
        <v>3.5011358725496149</v>
      </c>
      <c r="H1422" s="15">
        <f t="shared" si="309"/>
        <v>4.2738716256604379</v>
      </c>
      <c r="I1422" s="11">
        <f t="shared" si="310"/>
        <v>0.12379204348527212</v>
      </c>
      <c r="J1422" s="32">
        <f t="shared" si="311"/>
        <v>1.2303337067358691E-2</v>
      </c>
      <c r="K1422" s="32">
        <f t="shared" si="312"/>
        <v>81.278761568927933</v>
      </c>
      <c r="L1422" s="8">
        <v>0</v>
      </c>
      <c r="M1422" s="9">
        <v>1</v>
      </c>
      <c r="N1422" s="8">
        <v>0</v>
      </c>
      <c r="O1422" s="9">
        <v>0</v>
      </c>
      <c r="P1422" s="9">
        <v>0</v>
      </c>
      <c r="Q1422" s="9">
        <v>1</v>
      </c>
      <c r="R1422" s="9">
        <v>0</v>
      </c>
      <c r="S1422" s="8">
        <v>6522</v>
      </c>
      <c r="T1422" s="9">
        <v>16</v>
      </c>
      <c r="U1422" s="9">
        <f t="shared" si="313"/>
        <v>6505</v>
      </c>
      <c r="V1422" s="9">
        <f t="shared" si="314"/>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07"/>
        <v>0.65100000000000002</v>
      </c>
      <c r="AN1422" s="42">
        <v>0.34649999999999997</v>
      </c>
      <c r="AO1422" s="41" t="s">
        <v>98</v>
      </c>
      <c r="AP1422" s="17" t="s">
        <v>98</v>
      </c>
      <c r="AQ1422">
        <v>0.52980000000000005</v>
      </c>
      <c r="AR1422" s="39">
        <f t="shared" si="302"/>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4098</v>
      </c>
      <c r="D1423" s="12">
        <v>1.143462467922252</v>
      </c>
      <c r="E1423" s="13">
        <v>1.3347377745033731</v>
      </c>
      <c r="F1423" s="7">
        <v>0.8566944682057186</v>
      </c>
      <c r="G1423" s="7">
        <f t="shared" si="308"/>
        <v>-0.19127530658112102</v>
      </c>
      <c r="H1423" s="15">
        <f t="shared" si="309"/>
        <v>2.4782002424256251</v>
      </c>
      <c r="I1423" s="11">
        <f t="shared" si="310"/>
        <v>1.0622936363621202E-2</v>
      </c>
      <c r="J1423" s="32">
        <f t="shared" si="311"/>
        <v>1.2399912405025955E-2</v>
      </c>
      <c r="K1423" s="32">
        <f t="shared" si="312"/>
        <v>80.645730980702595</v>
      </c>
      <c r="L1423" s="8">
        <v>0</v>
      </c>
      <c r="M1423" s="9">
        <v>1</v>
      </c>
      <c r="N1423" s="8">
        <v>0</v>
      </c>
      <c r="O1423" s="9">
        <v>0</v>
      </c>
      <c r="P1423" s="9">
        <v>0</v>
      </c>
      <c r="Q1423" s="9">
        <v>1</v>
      </c>
      <c r="R1423" s="9">
        <v>0</v>
      </c>
      <c r="S1423" s="8">
        <v>6522</v>
      </c>
      <c r="T1423" s="9">
        <v>18</v>
      </c>
      <c r="U1423" s="9">
        <f t="shared" si="313"/>
        <v>6503</v>
      </c>
      <c r="V1423" s="9">
        <f t="shared" si="314"/>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07"/>
        <v>0.65100000000000002</v>
      </c>
      <c r="AN1423" s="42">
        <v>0.34649999999999997</v>
      </c>
      <c r="AO1423" s="41" t="s">
        <v>98</v>
      </c>
      <c r="AP1423" s="17" t="s">
        <v>98</v>
      </c>
      <c r="AQ1423">
        <v>0.52980000000000005</v>
      </c>
      <c r="AR1423" s="39">
        <f t="shared" si="302"/>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4098</v>
      </c>
      <c r="D1424" s="12">
        <v>3.97114984456024</v>
      </c>
      <c r="E1424" s="13">
        <v>1.1060760621761729</v>
      </c>
      <c r="F1424" s="7">
        <v>3.5903044829910851</v>
      </c>
      <c r="G1424" s="7">
        <f t="shared" si="308"/>
        <v>2.8650737823840671</v>
      </c>
      <c r="H1424" s="15">
        <f t="shared" si="309"/>
        <v>5.0772259067364125</v>
      </c>
      <c r="I1424" s="11">
        <f t="shared" si="310"/>
        <v>4.447791287615252E-2</v>
      </c>
      <c r="J1424" s="32">
        <f t="shared" si="311"/>
        <v>1.2388340066104349E-2</v>
      </c>
      <c r="K1424" s="32">
        <f t="shared" si="312"/>
        <v>80.721064699869927</v>
      </c>
      <c r="L1424" s="8">
        <v>0</v>
      </c>
      <c r="M1424" s="9">
        <v>1</v>
      </c>
      <c r="N1424" s="8">
        <v>0</v>
      </c>
      <c r="O1424" s="9">
        <v>0</v>
      </c>
      <c r="P1424" s="9">
        <v>0</v>
      </c>
      <c r="Q1424" s="9">
        <v>1</v>
      </c>
      <c r="R1424" s="9">
        <v>0</v>
      </c>
      <c r="S1424" s="8">
        <v>6522</v>
      </c>
      <c r="T1424" s="9">
        <v>18</v>
      </c>
      <c r="U1424" s="9">
        <f t="shared" si="313"/>
        <v>6503</v>
      </c>
      <c r="V1424" s="9">
        <f t="shared" si="314"/>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07"/>
        <v>0.65100000000000002</v>
      </c>
      <c r="AN1424" s="42">
        <v>0.34649999999999997</v>
      </c>
      <c r="AO1424" s="41" t="s">
        <v>98</v>
      </c>
      <c r="AP1424" s="17" t="s">
        <v>98</v>
      </c>
      <c r="AQ1424">
        <v>0.52980000000000005</v>
      </c>
      <c r="AR1424" s="39">
        <f t="shared" si="302"/>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4098</v>
      </c>
      <c r="D1425" s="12">
        <v>4.4228311186168989</v>
      </c>
      <c r="E1425" s="13">
        <v>0.592812539992148</v>
      </c>
      <c r="F1425" s="7">
        <v>7.4607583683629244</v>
      </c>
      <c r="G1425" s="7">
        <f t="shared" si="308"/>
        <v>3.8300185786247507</v>
      </c>
      <c r="H1425" s="15">
        <f t="shared" si="309"/>
        <v>5.0156436586090472</v>
      </c>
      <c r="I1425" s="11">
        <f t="shared" si="310"/>
        <v>9.2124537241715737E-2</v>
      </c>
      <c r="J1425" s="32">
        <f t="shared" si="311"/>
        <v>1.2347878418414743E-2</v>
      </c>
      <c r="K1425" s="32">
        <f t="shared" si="312"/>
        <v>80.985572267108779</v>
      </c>
      <c r="L1425" s="8">
        <v>0</v>
      </c>
      <c r="M1425" s="9">
        <v>1</v>
      </c>
      <c r="N1425" s="8">
        <v>0</v>
      </c>
      <c r="O1425" s="9">
        <v>0</v>
      </c>
      <c r="P1425" s="9">
        <v>0</v>
      </c>
      <c r="Q1425" s="9">
        <v>1</v>
      </c>
      <c r="R1425" s="9">
        <v>0</v>
      </c>
      <c r="S1425" s="8">
        <v>6522</v>
      </c>
      <c r="T1425" s="9">
        <v>18</v>
      </c>
      <c r="U1425" s="9">
        <f t="shared" si="313"/>
        <v>6503</v>
      </c>
      <c r="V1425" s="9">
        <f t="shared" si="314"/>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07"/>
        <v>0.65100000000000002</v>
      </c>
      <c r="AN1425" s="42">
        <v>0.34649999999999997</v>
      </c>
      <c r="AO1425" s="41" t="s">
        <v>98</v>
      </c>
      <c r="AP1425" s="17" t="s">
        <v>98</v>
      </c>
      <c r="AQ1425">
        <v>0.52980000000000005</v>
      </c>
      <c r="AR1425" s="39">
        <f t="shared" si="302"/>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4098</v>
      </c>
      <c r="D1426" s="12">
        <v>3.6932333398746349</v>
      </c>
      <c r="E1426" s="13">
        <v>0.39073145667247461</v>
      </c>
      <c r="F1426" s="7">
        <v>9.4521013775720615</v>
      </c>
      <c r="G1426" s="7">
        <f t="shared" si="308"/>
        <v>3.3025018832021602</v>
      </c>
      <c r="H1426" s="15">
        <f t="shared" si="309"/>
        <v>4.0839647965471091</v>
      </c>
      <c r="I1426" s="11">
        <f t="shared" si="310"/>
        <v>0.11641488107218169</v>
      </c>
      <c r="J1426" s="32">
        <f t="shared" si="311"/>
        <v>1.2316296283957641E-2</v>
      </c>
      <c r="K1426" s="32">
        <f t="shared" si="312"/>
        <v>81.193239992328785</v>
      </c>
      <c r="L1426" s="8">
        <v>0</v>
      </c>
      <c r="M1426" s="9">
        <v>1</v>
      </c>
      <c r="N1426" s="8">
        <v>0</v>
      </c>
      <c r="O1426" s="9">
        <v>0</v>
      </c>
      <c r="P1426" s="9">
        <v>0</v>
      </c>
      <c r="Q1426" s="9">
        <v>1</v>
      </c>
      <c r="R1426" s="9">
        <v>0</v>
      </c>
      <c r="S1426" s="8">
        <v>6522</v>
      </c>
      <c r="T1426" s="9">
        <v>18</v>
      </c>
      <c r="U1426" s="9">
        <f t="shared" si="313"/>
        <v>6503</v>
      </c>
      <c r="V1426" s="9">
        <f t="shared" si="314"/>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07"/>
        <v>0.64149999999999996</v>
      </c>
      <c r="AN1426" s="42">
        <v>0.35249999999999998</v>
      </c>
      <c r="AO1426" s="41" t="s">
        <v>98</v>
      </c>
      <c r="AP1426" s="17" t="s">
        <v>98</v>
      </c>
      <c r="AQ1426">
        <v>0.52980000000000005</v>
      </c>
      <c r="AR1426" s="39">
        <f t="shared" si="302"/>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4098</v>
      </c>
      <c r="D1427" s="12">
        <v>4.1153206785629726</v>
      </c>
      <c r="E1427" s="13">
        <v>1.056520781793536</v>
      </c>
      <c r="F1427" s="7">
        <v>3.895163019488229</v>
      </c>
      <c r="G1427" s="7">
        <f t="shared" si="308"/>
        <v>3.0587998967694365</v>
      </c>
      <c r="H1427" s="15">
        <f t="shared" si="309"/>
        <v>5.171841460356509</v>
      </c>
      <c r="I1427" s="11">
        <f t="shared" si="310"/>
        <v>4.8402349268963987E-2</v>
      </c>
      <c r="J1427" s="32">
        <f t="shared" si="311"/>
        <v>1.242627048644639E-2</v>
      </c>
      <c r="K1427" s="32">
        <f t="shared" si="312"/>
        <v>80.474668653858956</v>
      </c>
      <c r="L1427" s="8">
        <v>0</v>
      </c>
      <c r="M1427" s="9">
        <v>1</v>
      </c>
      <c r="N1427" s="8">
        <v>0</v>
      </c>
      <c r="O1427" s="9">
        <v>0</v>
      </c>
      <c r="P1427" s="9">
        <v>0</v>
      </c>
      <c r="Q1427" s="9">
        <v>1</v>
      </c>
      <c r="R1427" s="9">
        <v>0</v>
      </c>
      <c r="S1427" s="8">
        <v>6476</v>
      </c>
      <c r="T1427" s="9">
        <v>14</v>
      </c>
      <c r="U1427" s="9">
        <f t="shared" si="313"/>
        <v>6461</v>
      </c>
      <c r="V1427" s="9">
        <f t="shared" si="314"/>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07"/>
        <v>0.64149999999999996</v>
      </c>
      <c r="AN1427" s="42">
        <v>0.35249999999999998</v>
      </c>
      <c r="AO1427" s="41" t="s">
        <v>98</v>
      </c>
      <c r="AP1427" s="17" t="s">
        <v>98</v>
      </c>
      <c r="AQ1427">
        <v>0.49149999999999999</v>
      </c>
      <c r="AR1427" s="39">
        <f t="shared" si="302"/>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4098</v>
      </c>
      <c r="D1428" s="12">
        <v>3.5374328443582792</v>
      </c>
      <c r="E1428" s="13">
        <v>0.82095912236664681</v>
      </c>
      <c r="F1428" s="7">
        <v>4.3089025360490893</v>
      </c>
      <c r="G1428" s="7">
        <f t="shared" si="308"/>
        <v>2.7164737219916324</v>
      </c>
      <c r="H1428" s="15">
        <f t="shared" si="309"/>
        <v>4.358391966724926</v>
      </c>
      <c r="I1428" s="11">
        <f t="shared" si="310"/>
        <v>5.352956206726836E-2</v>
      </c>
      <c r="J1428" s="32">
        <f t="shared" si="311"/>
        <v>1.2423015285082448E-2</v>
      </c>
      <c r="K1428" s="32">
        <f t="shared" si="312"/>
        <v>80.495755422662938</v>
      </c>
      <c r="L1428" s="8">
        <v>0</v>
      </c>
      <c r="M1428" s="9">
        <v>1</v>
      </c>
      <c r="N1428" s="8">
        <v>0</v>
      </c>
      <c r="O1428" s="9">
        <v>0</v>
      </c>
      <c r="P1428" s="9">
        <v>0</v>
      </c>
      <c r="Q1428" s="9">
        <v>1</v>
      </c>
      <c r="R1428" s="9">
        <v>0</v>
      </c>
      <c r="S1428" s="8">
        <v>6476</v>
      </c>
      <c r="T1428" s="9">
        <v>14</v>
      </c>
      <c r="U1428" s="9">
        <f t="shared" si="313"/>
        <v>6461</v>
      </c>
      <c r="V1428" s="9">
        <f t="shared" si="314"/>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07"/>
        <v>0.64149999999999996</v>
      </c>
      <c r="AN1428" s="42">
        <v>0.35249999999999998</v>
      </c>
      <c r="AO1428" s="41" t="s">
        <v>98</v>
      </c>
      <c r="AP1428" s="17" t="s">
        <v>98</v>
      </c>
      <c r="AQ1428">
        <v>0.49149999999999999</v>
      </c>
      <c r="AR1428" s="39">
        <f t="shared" si="302"/>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4098</v>
      </c>
      <c r="D1429" s="12">
        <v>5.6948060928972746</v>
      </c>
      <c r="E1429" s="13">
        <v>0.44462959293887072</v>
      </c>
      <c r="F1429" s="7">
        <v>12.80797810882601</v>
      </c>
      <c r="G1429" s="7">
        <f t="shared" si="308"/>
        <v>5.2501764999584042</v>
      </c>
      <c r="H1429" s="15">
        <f t="shared" si="309"/>
        <v>6.139435685836145</v>
      </c>
      <c r="I1429" s="11">
        <f t="shared" si="310"/>
        <v>0.15735704203086562</v>
      </c>
      <c r="J1429" s="32">
        <f t="shared" si="311"/>
        <v>1.2285861257244849E-2</v>
      </c>
      <c r="K1429" s="32">
        <f t="shared" si="312"/>
        <v>81.394375132659917</v>
      </c>
      <c r="L1429" s="8">
        <v>0</v>
      </c>
      <c r="M1429" s="9">
        <v>1</v>
      </c>
      <c r="N1429" s="8">
        <v>0</v>
      </c>
      <c r="O1429" s="9">
        <v>0</v>
      </c>
      <c r="P1429" s="9">
        <v>0</v>
      </c>
      <c r="Q1429" s="9">
        <v>1</v>
      </c>
      <c r="R1429" s="9">
        <v>0</v>
      </c>
      <c r="S1429" s="8">
        <v>6476</v>
      </c>
      <c r="T1429" s="9">
        <v>14</v>
      </c>
      <c r="U1429" s="9">
        <f t="shared" si="313"/>
        <v>6461</v>
      </c>
      <c r="V1429" s="9">
        <f t="shared" si="314"/>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07"/>
        <v>0.64149999999999996</v>
      </c>
      <c r="AN1429" s="42">
        <v>0.35249999999999998</v>
      </c>
      <c r="AO1429" s="41" t="s">
        <v>98</v>
      </c>
      <c r="AP1429" s="17" t="s">
        <v>98</v>
      </c>
      <c r="AQ1429">
        <v>0.49149999999999999</v>
      </c>
      <c r="AR1429" s="39">
        <f t="shared" si="302"/>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4098</v>
      </c>
      <c r="D1430" s="12">
        <v>5.4202582729393711</v>
      </c>
      <c r="E1430" s="13">
        <v>0.37467956341453418</v>
      </c>
      <c r="F1430" s="7">
        <v>14.466383550635671</v>
      </c>
      <c r="G1430" s="7">
        <f t="shared" si="308"/>
        <v>5.045578709524837</v>
      </c>
      <c r="H1430" s="15">
        <f t="shared" si="309"/>
        <v>5.7949378363539052</v>
      </c>
      <c r="I1430" s="11">
        <f t="shared" si="310"/>
        <v>0.17712834509676798</v>
      </c>
      <c r="J1430" s="32">
        <f t="shared" si="311"/>
        <v>1.2244134442915746E-2</v>
      </c>
      <c r="K1430" s="32">
        <f t="shared" si="312"/>
        <v>81.67175921353784</v>
      </c>
      <c r="L1430" s="8">
        <v>0</v>
      </c>
      <c r="M1430" s="9">
        <v>1</v>
      </c>
      <c r="N1430" s="8">
        <v>0</v>
      </c>
      <c r="O1430" s="9">
        <v>0</v>
      </c>
      <c r="P1430" s="9">
        <v>0</v>
      </c>
      <c r="Q1430" s="9">
        <v>1</v>
      </c>
      <c r="R1430" s="9">
        <v>0</v>
      </c>
      <c r="S1430" s="8">
        <v>6476</v>
      </c>
      <c r="T1430" s="9">
        <v>14</v>
      </c>
      <c r="U1430" s="9">
        <f t="shared" si="313"/>
        <v>6461</v>
      </c>
      <c r="V1430" s="9">
        <f t="shared" si="314"/>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07"/>
        <v>0.64149999999999996</v>
      </c>
      <c r="AN1430" s="42">
        <v>0.35249999999999998</v>
      </c>
      <c r="AO1430" s="41" t="s">
        <v>98</v>
      </c>
      <c r="AP1430" s="17" t="s">
        <v>98</v>
      </c>
      <c r="AQ1430">
        <v>0.49149999999999999</v>
      </c>
      <c r="AR1430" s="39">
        <f t="shared" si="302"/>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4098</v>
      </c>
      <c r="D1431" s="12">
        <v>4.0192289915667478</v>
      </c>
      <c r="E1431" s="13">
        <v>1.105564818302234</v>
      </c>
      <c r="F1431" s="7">
        <v>3.6354530508115248</v>
      </c>
      <c r="G1431" s="7">
        <f t="shared" si="308"/>
        <v>2.9136641732645137</v>
      </c>
      <c r="H1431" s="15">
        <f t="shared" si="309"/>
        <v>5.124793809868982</v>
      </c>
      <c r="I1431" s="11">
        <f t="shared" si="310"/>
        <v>4.5188926210016848E-2</v>
      </c>
      <c r="J1431" s="32">
        <f t="shared" si="311"/>
        <v>1.2430067333679235E-2</v>
      </c>
      <c r="K1431" s="32">
        <f t="shared" si="312"/>
        <v>80.450087127887286</v>
      </c>
      <c r="L1431" s="8">
        <v>0</v>
      </c>
      <c r="M1431" s="9">
        <v>1</v>
      </c>
      <c r="N1431" s="8">
        <v>0</v>
      </c>
      <c r="O1431" s="9">
        <v>0</v>
      </c>
      <c r="P1431" s="9">
        <v>0</v>
      </c>
      <c r="Q1431" s="9">
        <v>1</v>
      </c>
      <c r="R1431" s="9">
        <v>0</v>
      </c>
      <c r="S1431" s="8">
        <v>6476</v>
      </c>
      <c r="T1431" s="9">
        <v>16</v>
      </c>
      <c r="U1431" s="9">
        <f t="shared" si="313"/>
        <v>6459</v>
      </c>
      <c r="V1431" s="9">
        <f t="shared" si="314"/>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07"/>
        <v>0.64149999999999996</v>
      </c>
      <c r="AN1431" s="42">
        <v>0.35249999999999998</v>
      </c>
      <c r="AO1431" s="41" t="s">
        <v>98</v>
      </c>
      <c r="AP1431" s="17" t="s">
        <v>98</v>
      </c>
      <c r="AQ1431">
        <v>0.49149999999999999</v>
      </c>
      <c r="AR1431" s="39">
        <f t="shared" si="302"/>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4098</v>
      </c>
      <c r="D1432" s="12">
        <v>3.585713300628468</v>
      </c>
      <c r="E1432" s="13">
        <v>0.82057648001429839</v>
      </c>
      <c r="F1432" s="7">
        <v>4.3697490580841256</v>
      </c>
      <c r="G1432" s="7">
        <f t="shared" si="308"/>
        <v>2.7651368206141695</v>
      </c>
      <c r="H1432" s="15">
        <f t="shared" si="309"/>
        <v>4.4062897806427666</v>
      </c>
      <c r="I1432" s="11">
        <f t="shared" si="310"/>
        <v>5.4291626284018374E-2</v>
      </c>
      <c r="J1432" s="32">
        <f t="shared" si="311"/>
        <v>1.2424426566001028E-2</v>
      </c>
      <c r="K1432" s="32">
        <f t="shared" si="312"/>
        <v>80.486611972617084</v>
      </c>
      <c r="L1432" s="8">
        <v>0</v>
      </c>
      <c r="M1432" s="9">
        <v>1</v>
      </c>
      <c r="N1432" s="8">
        <v>0</v>
      </c>
      <c r="O1432" s="9">
        <v>0</v>
      </c>
      <c r="P1432" s="9">
        <v>0</v>
      </c>
      <c r="Q1432" s="9">
        <v>1</v>
      </c>
      <c r="R1432" s="9">
        <v>0</v>
      </c>
      <c r="S1432" s="8">
        <v>6476</v>
      </c>
      <c r="T1432" s="9">
        <v>16</v>
      </c>
      <c r="U1432" s="9">
        <f t="shared" si="313"/>
        <v>6459</v>
      </c>
      <c r="V1432" s="9">
        <f t="shared" si="314"/>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07"/>
        <v>0.64149999999999996</v>
      </c>
      <c r="AN1432" s="42">
        <v>0.35249999999999998</v>
      </c>
      <c r="AO1432" s="41" t="s">
        <v>98</v>
      </c>
      <c r="AP1432" s="17" t="s">
        <v>98</v>
      </c>
      <c r="AQ1432">
        <v>0.49149999999999999</v>
      </c>
      <c r="AR1432" s="39">
        <f t="shared" si="302"/>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4098</v>
      </c>
      <c r="D1433" s="12">
        <v>5.6524349454410761</v>
      </c>
      <c r="E1433" s="13">
        <v>0.44516475398360011</v>
      </c>
      <c r="F1433" s="7">
        <v>12.697399995978371</v>
      </c>
      <c r="G1433" s="7">
        <f t="shared" si="308"/>
        <v>5.2072701914574759</v>
      </c>
      <c r="H1433" s="15">
        <f t="shared" si="309"/>
        <v>6.0975996994246762</v>
      </c>
      <c r="I1433" s="11">
        <f t="shared" si="310"/>
        <v>0.15605527738106767</v>
      </c>
      <c r="J1433" s="32">
        <f t="shared" si="311"/>
        <v>1.2290333251728293E-2</v>
      </c>
      <c r="K1433" s="32">
        <f t="shared" si="312"/>
        <v>81.364758751303825</v>
      </c>
      <c r="L1433" s="8">
        <v>0</v>
      </c>
      <c r="M1433" s="9">
        <v>1</v>
      </c>
      <c r="N1433" s="8">
        <v>0</v>
      </c>
      <c r="O1433" s="9">
        <v>0</v>
      </c>
      <c r="P1433" s="9">
        <v>0</v>
      </c>
      <c r="Q1433" s="9">
        <v>1</v>
      </c>
      <c r="R1433" s="9">
        <v>0</v>
      </c>
      <c r="S1433" s="8">
        <v>6476</v>
      </c>
      <c r="T1433" s="9">
        <v>16</v>
      </c>
      <c r="U1433" s="9">
        <f t="shared" si="313"/>
        <v>6459</v>
      </c>
      <c r="V1433" s="9">
        <f t="shared" si="314"/>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07"/>
        <v>0.64149999999999996</v>
      </c>
      <c r="AN1433" s="42">
        <v>0.35249999999999998</v>
      </c>
      <c r="AO1433" s="41" t="s">
        <v>98</v>
      </c>
      <c r="AP1433" s="17" t="s">
        <v>98</v>
      </c>
      <c r="AQ1433">
        <v>0.49149999999999999</v>
      </c>
      <c r="AR1433" s="39">
        <f t="shared" si="302"/>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4098</v>
      </c>
      <c r="D1434" s="12">
        <v>5.3785778047359623</v>
      </c>
      <c r="E1434" s="13">
        <v>0.37556962686570577</v>
      </c>
      <c r="F1434" s="7">
        <v>14.32112029298686</v>
      </c>
      <c r="G1434" s="7">
        <f t="shared" si="308"/>
        <v>5.0030081778702566</v>
      </c>
      <c r="H1434" s="15">
        <f t="shared" si="309"/>
        <v>5.7541474316016679</v>
      </c>
      <c r="I1434" s="11">
        <f t="shared" si="310"/>
        <v>0.17543103259660192</v>
      </c>
      <c r="J1434" s="32">
        <f t="shared" si="311"/>
        <v>1.2249812096230456E-2</v>
      </c>
      <c r="K1434" s="32">
        <f t="shared" si="312"/>
        <v>81.633905250491352</v>
      </c>
      <c r="L1434" s="8">
        <v>0</v>
      </c>
      <c r="M1434" s="9">
        <v>1</v>
      </c>
      <c r="N1434" s="8">
        <v>0</v>
      </c>
      <c r="O1434" s="9">
        <v>0</v>
      </c>
      <c r="P1434" s="9">
        <v>0</v>
      </c>
      <c r="Q1434" s="9">
        <v>1</v>
      </c>
      <c r="R1434" s="9">
        <v>0</v>
      </c>
      <c r="S1434" s="8">
        <v>6476</v>
      </c>
      <c r="T1434" s="9">
        <v>16</v>
      </c>
      <c r="U1434" s="9">
        <f t="shared" si="313"/>
        <v>6459</v>
      </c>
      <c r="V1434" s="9">
        <f t="shared" si="314"/>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07"/>
        <v>0.64149999999999996</v>
      </c>
      <c r="AN1434" s="42">
        <v>0.35249999999999998</v>
      </c>
      <c r="AO1434" s="41" t="s">
        <v>98</v>
      </c>
      <c r="AP1434" s="17" t="s">
        <v>98</v>
      </c>
      <c r="AQ1434">
        <v>0.49149999999999999</v>
      </c>
      <c r="AR1434" s="39">
        <f t="shared" si="302"/>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4098</v>
      </c>
      <c r="D1435" s="12">
        <v>4.2113237609042287</v>
      </c>
      <c r="E1435" s="13">
        <v>1.2954446323869311</v>
      </c>
      <c r="F1435" s="7">
        <v>3.250871288219106</v>
      </c>
      <c r="G1435" s="7">
        <f t="shared" si="308"/>
        <v>2.9158791285172976</v>
      </c>
      <c r="H1435" s="15">
        <f t="shared" si="309"/>
        <v>5.5067683932911597</v>
      </c>
      <c r="I1435" s="11">
        <f t="shared" si="310"/>
        <v>4.0423067564162057E-2</v>
      </c>
      <c r="J1435" s="32">
        <f t="shared" si="311"/>
        <v>1.2434533385142617E-2</v>
      </c>
      <c r="K1435" s="32">
        <f t="shared" si="312"/>
        <v>80.42119225759194</v>
      </c>
      <c r="L1435" s="8">
        <v>0</v>
      </c>
      <c r="M1435" s="9">
        <v>1</v>
      </c>
      <c r="N1435" s="8">
        <v>0</v>
      </c>
      <c r="O1435" s="9">
        <v>0</v>
      </c>
      <c r="P1435" s="9">
        <v>0</v>
      </c>
      <c r="Q1435" s="9">
        <v>1</v>
      </c>
      <c r="R1435" s="9">
        <v>0</v>
      </c>
      <c r="S1435" s="8">
        <v>6476</v>
      </c>
      <c r="T1435" s="9">
        <v>18</v>
      </c>
      <c r="U1435" s="9">
        <f t="shared" si="313"/>
        <v>6457</v>
      </c>
      <c r="V1435" s="9">
        <f t="shared" si="314"/>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07"/>
        <v>0.64149999999999996</v>
      </c>
      <c r="AN1435" s="42">
        <v>0.35249999999999998</v>
      </c>
      <c r="AO1435" s="41" t="s">
        <v>98</v>
      </c>
      <c r="AP1435" s="17" t="s">
        <v>98</v>
      </c>
      <c r="AQ1435">
        <v>0.49149999999999999</v>
      </c>
      <c r="AR1435" s="39">
        <f t="shared" si="302"/>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4098</v>
      </c>
      <c r="D1436" s="12">
        <v>3.3440854621105132</v>
      </c>
      <c r="E1436" s="13">
        <v>0.82249506219844515</v>
      </c>
      <c r="F1436" s="7">
        <v>4.0657818092817664</v>
      </c>
      <c r="G1436" s="7">
        <f t="shared" si="308"/>
        <v>2.5215903999120681</v>
      </c>
      <c r="H1436" s="15">
        <f t="shared" si="309"/>
        <v>4.1665805243089586</v>
      </c>
      <c r="I1436" s="11">
        <f t="shared" si="310"/>
        <v>5.0532812041334425E-2</v>
      </c>
      <c r="J1436" s="32">
        <f t="shared" si="311"/>
        <v>1.242880567913732E-2</v>
      </c>
      <c r="K1436" s="32">
        <f t="shared" si="312"/>
        <v>80.458253658159194</v>
      </c>
      <c r="L1436" s="8">
        <v>0</v>
      </c>
      <c r="M1436" s="9">
        <v>1</v>
      </c>
      <c r="N1436" s="8">
        <v>0</v>
      </c>
      <c r="O1436" s="9">
        <v>0</v>
      </c>
      <c r="P1436" s="9">
        <v>0</v>
      </c>
      <c r="Q1436" s="9">
        <v>1</v>
      </c>
      <c r="R1436" s="9">
        <v>0</v>
      </c>
      <c r="S1436" s="8">
        <v>6476</v>
      </c>
      <c r="T1436" s="9">
        <v>18</v>
      </c>
      <c r="U1436" s="9">
        <f t="shared" si="313"/>
        <v>6457</v>
      </c>
      <c r="V1436" s="9">
        <f t="shared" si="314"/>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07"/>
        <v>0.64149999999999996</v>
      </c>
      <c r="AN1436" s="42">
        <v>0.35249999999999998</v>
      </c>
      <c r="AO1436" s="41" t="s">
        <v>98</v>
      </c>
      <c r="AP1436" s="17" t="s">
        <v>98</v>
      </c>
      <c r="AQ1436">
        <v>0.49149999999999999</v>
      </c>
      <c r="AR1436" s="39">
        <f t="shared" si="302"/>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4098</v>
      </c>
      <c r="D1437" s="12">
        <v>5.4824385220634708</v>
      </c>
      <c r="E1437" s="13">
        <v>0.44732051877288631</v>
      </c>
      <c r="F1437" s="7">
        <v>12.25617491704425</v>
      </c>
      <c r="G1437" s="7">
        <f t="shared" si="308"/>
        <v>5.0351180032905845</v>
      </c>
      <c r="H1437" s="15">
        <f t="shared" si="309"/>
        <v>5.9297590408363572</v>
      </c>
      <c r="I1437" s="11">
        <f t="shared" si="310"/>
        <v>0.1507807050035205</v>
      </c>
      <c r="J1437" s="32">
        <f t="shared" si="311"/>
        <v>1.230242763538197E-2</v>
      </c>
      <c r="K1437" s="32">
        <f t="shared" si="312"/>
        <v>81.284769936299782</v>
      </c>
      <c r="L1437" s="8">
        <v>0</v>
      </c>
      <c r="M1437" s="9">
        <v>1</v>
      </c>
      <c r="N1437" s="8">
        <v>0</v>
      </c>
      <c r="O1437" s="9">
        <v>0</v>
      </c>
      <c r="P1437" s="9">
        <v>0</v>
      </c>
      <c r="Q1437" s="9">
        <v>1</v>
      </c>
      <c r="R1437" s="9">
        <v>0</v>
      </c>
      <c r="S1437" s="8">
        <v>6476</v>
      </c>
      <c r="T1437" s="9">
        <v>18</v>
      </c>
      <c r="U1437" s="9">
        <f t="shared" si="313"/>
        <v>6457</v>
      </c>
      <c r="V1437" s="9">
        <f t="shared" si="314"/>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07"/>
        <v>0.64149999999999996</v>
      </c>
      <c r="AN1437" s="42">
        <v>0.35249999999999998</v>
      </c>
      <c r="AO1437" s="41" t="s">
        <v>98</v>
      </c>
      <c r="AP1437" s="17" t="s">
        <v>98</v>
      </c>
      <c r="AQ1437">
        <v>0.49149999999999999</v>
      </c>
      <c r="AR1437" s="39">
        <f t="shared" ref="AR1437:AR1456" si="315">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4098</v>
      </c>
      <c r="D1438" s="12">
        <v>5.2634437270888226</v>
      </c>
      <c r="E1438" s="13">
        <v>0.37804109878044673</v>
      </c>
      <c r="F1438" s="7">
        <v>13.922940505856619</v>
      </c>
      <c r="G1438" s="7">
        <f t="shared" si="308"/>
        <v>4.885402628308376</v>
      </c>
      <c r="H1438" s="15">
        <f t="shared" si="309"/>
        <v>5.6414848258692691</v>
      </c>
      <c r="I1438" s="11">
        <f t="shared" si="310"/>
        <v>0.17072316255433975</v>
      </c>
      <c r="J1438" s="32">
        <f t="shared" si="311"/>
        <v>1.2262004745515205E-2</v>
      </c>
      <c r="K1438" s="32">
        <f t="shared" si="312"/>
        <v>81.552733077007431</v>
      </c>
      <c r="L1438" s="8">
        <v>0</v>
      </c>
      <c r="M1438" s="9">
        <v>1</v>
      </c>
      <c r="N1438" s="8">
        <v>0</v>
      </c>
      <c r="O1438" s="9">
        <v>0</v>
      </c>
      <c r="P1438" s="9">
        <v>0</v>
      </c>
      <c r="Q1438" s="9">
        <v>1</v>
      </c>
      <c r="R1438" s="9">
        <v>0</v>
      </c>
      <c r="S1438" s="8">
        <v>6476</v>
      </c>
      <c r="T1438" s="9">
        <v>18</v>
      </c>
      <c r="U1438" s="9">
        <f t="shared" si="313"/>
        <v>6457</v>
      </c>
      <c r="V1438" s="9">
        <f t="shared" si="314"/>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07"/>
        <v>0.64149999999999996</v>
      </c>
      <c r="AN1438" s="42">
        <v>0.35249999999999998</v>
      </c>
      <c r="AO1438" s="41" t="s">
        <v>98</v>
      </c>
      <c r="AP1438" s="17" t="s">
        <v>98</v>
      </c>
      <c r="AQ1438">
        <v>0.49149999999999999</v>
      </c>
      <c r="AR1438" s="39">
        <f t="shared" si="315"/>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4108</v>
      </c>
      <c r="D1439" s="12">
        <v>7.6568622986941781</v>
      </c>
      <c r="E1439" s="13">
        <v>1.393315732942547</v>
      </c>
      <c r="F1439" s="7">
        <v>5.4954251342038818</v>
      </c>
      <c r="G1439" s="7">
        <f t="shared" si="308"/>
        <v>6.2635465657516312</v>
      </c>
      <c r="H1439" s="15">
        <f t="shared" si="309"/>
        <v>9.050178031636726</v>
      </c>
      <c r="I1439" s="11">
        <f t="shared" si="310"/>
        <v>0.13833125524583884</v>
      </c>
      <c r="J1439" s="32">
        <f t="shared" si="311"/>
        <v>2.5172075293111749E-2</v>
      </c>
      <c r="K1439" s="32">
        <f t="shared" si="312"/>
        <v>39.726561610660944</v>
      </c>
      <c r="L1439" s="8">
        <v>1</v>
      </c>
      <c r="M1439" s="9">
        <v>0</v>
      </c>
      <c r="N1439" s="8">
        <v>0</v>
      </c>
      <c r="O1439" s="9">
        <v>0</v>
      </c>
      <c r="P1439" s="9">
        <v>0</v>
      </c>
      <c r="Q1439" s="9">
        <v>1</v>
      </c>
      <c r="R1439" s="9">
        <v>0</v>
      </c>
      <c r="S1439" s="8">
        <v>1566</v>
      </c>
      <c r="T1439" s="9">
        <v>17</v>
      </c>
      <c r="U1439" s="9">
        <f t="shared" si="313"/>
        <v>1548</v>
      </c>
      <c r="V1439" s="9">
        <f t="shared" si="314"/>
        <v>18</v>
      </c>
      <c r="W1439" s="7">
        <v>13</v>
      </c>
      <c r="X1439" s="7">
        <f t="shared" ref="X1439:X1447" si="316">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17">1-AM1439-AL1439-AK1439</f>
        <v>0.61099999999999999</v>
      </c>
      <c r="AO1439" s="41">
        <v>1</v>
      </c>
      <c r="AP1439" s="17">
        <v>0</v>
      </c>
      <c r="AQ1439">
        <v>1</v>
      </c>
      <c r="AR1439" s="39">
        <f t="shared" si="315"/>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4108</v>
      </c>
      <c r="D1440" s="12">
        <v>7.9704382534185436</v>
      </c>
      <c r="E1440" s="13">
        <v>0.65544968034635998</v>
      </c>
      <c r="F1440" s="7">
        <v>12.16025957813682</v>
      </c>
      <c r="G1440" s="7">
        <f t="shared" si="308"/>
        <v>7.314988573072184</v>
      </c>
      <c r="H1440" s="15">
        <f t="shared" si="309"/>
        <v>8.6258879337649041</v>
      </c>
      <c r="I1440" s="11">
        <f t="shared" si="310"/>
        <v>0.29528835601139986</v>
      </c>
      <c r="J1440" s="32">
        <f t="shared" si="311"/>
        <v>2.4283063541036976E-2</v>
      </c>
      <c r="K1440" s="32">
        <f t="shared" si="312"/>
        <v>41.180965421025142</v>
      </c>
      <c r="L1440" s="8">
        <v>1</v>
      </c>
      <c r="M1440" s="9">
        <v>0</v>
      </c>
      <c r="N1440" s="8">
        <v>0</v>
      </c>
      <c r="O1440" s="9">
        <v>0</v>
      </c>
      <c r="P1440" s="9">
        <v>0</v>
      </c>
      <c r="Q1440" s="9">
        <v>1</v>
      </c>
      <c r="R1440" s="9">
        <v>0</v>
      </c>
      <c r="S1440" s="8">
        <v>1566</v>
      </c>
      <c r="T1440" s="9">
        <v>17</v>
      </c>
      <c r="U1440" s="9">
        <f t="shared" si="313"/>
        <v>1548</v>
      </c>
      <c r="V1440" s="9">
        <f t="shared" si="314"/>
        <v>18</v>
      </c>
      <c r="W1440" s="7">
        <v>15</v>
      </c>
      <c r="X1440" s="7">
        <f t="shared" si="316"/>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17"/>
        <v>0.61099999999999999</v>
      </c>
      <c r="AO1440" s="41">
        <v>1</v>
      </c>
      <c r="AP1440" s="17">
        <v>0</v>
      </c>
      <c r="AQ1440">
        <v>1</v>
      </c>
      <c r="AR1440" s="39">
        <f t="shared" si="315"/>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4108</v>
      </c>
      <c r="D1441" s="12">
        <v>7.2512696422972533</v>
      </c>
      <c r="E1441" s="13">
        <v>0.65769503941838003</v>
      </c>
      <c r="F1441" s="7">
        <v>11.02527646963823</v>
      </c>
      <c r="G1441" s="7">
        <f t="shared" si="308"/>
        <v>6.5935746028788733</v>
      </c>
      <c r="H1441" s="15">
        <f t="shared" si="309"/>
        <v>7.9089646817156334</v>
      </c>
      <c r="I1441" s="11">
        <f t="shared" si="310"/>
        <v>0.26982917125860623</v>
      </c>
      <c r="J1441" s="32">
        <f t="shared" si="311"/>
        <v>2.447368753079986E-2</v>
      </c>
      <c r="K1441" s="32">
        <f t="shared" si="312"/>
        <v>40.860209510377679</v>
      </c>
      <c r="L1441" s="8">
        <v>1</v>
      </c>
      <c r="M1441" s="9">
        <v>0</v>
      </c>
      <c r="N1441" s="8">
        <v>0</v>
      </c>
      <c r="O1441" s="9">
        <v>0</v>
      </c>
      <c r="P1441" s="9">
        <v>0</v>
      </c>
      <c r="Q1441" s="9">
        <v>1</v>
      </c>
      <c r="R1441" s="9">
        <v>0</v>
      </c>
      <c r="S1441" s="8">
        <v>1566</v>
      </c>
      <c r="T1441" s="9">
        <v>17</v>
      </c>
      <c r="U1441" s="9">
        <f t="shared" si="313"/>
        <v>1548</v>
      </c>
      <c r="V1441" s="9">
        <f t="shared" si="314"/>
        <v>18</v>
      </c>
      <c r="W1441" s="7">
        <v>17</v>
      </c>
      <c r="X1441" s="7">
        <f t="shared" si="316"/>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17"/>
        <v>0.61099999999999999</v>
      </c>
      <c r="AO1441" s="41">
        <v>1</v>
      </c>
      <c r="AP1441" s="17">
        <v>0</v>
      </c>
      <c r="AQ1441">
        <v>1</v>
      </c>
      <c r="AR1441" s="39">
        <f t="shared" si="315"/>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4108</v>
      </c>
      <c r="D1442" s="12">
        <v>10.905365064094161</v>
      </c>
      <c r="E1442" s="13">
        <v>1.8033392693348651</v>
      </c>
      <c r="F1442" s="7">
        <v>6.047317467952908</v>
      </c>
      <c r="G1442" s="7">
        <f t="shared" si="308"/>
        <v>9.102025794759296</v>
      </c>
      <c r="H1442" s="15">
        <f t="shared" si="309"/>
        <v>12.708704333429026</v>
      </c>
      <c r="I1442" s="11">
        <f t="shared" si="310"/>
        <v>0.15220567285931066</v>
      </c>
      <c r="J1442" s="32">
        <f t="shared" si="311"/>
        <v>2.516912228701533E-2</v>
      </c>
      <c r="K1442" s="32">
        <f t="shared" si="312"/>
        <v>39.731222590781279</v>
      </c>
      <c r="L1442" s="8">
        <v>1</v>
      </c>
      <c r="M1442" s="9">
        <v>0</v>
      </c>
      <c r="N1442" s="8">
        <v>0</v>
      </c>
      <c r="O1442" s="9">
        <v>0</v>
      </c>
      <c r="P1442" s="9">
        <v>0</v>
      </c>
      <c r="Q1442" s="9">
        <v>1</v>
      </c>
      <c r="R1442" s="9">
        <v>0</v>
      </c>
      <c r="S1442" s="8">
        <v>1566</v>
      </c>
      <c r="T1442" s="9">
        <v>23</v>
      </c>
      <c r="U1442" s="9">
        <f t="shared" si="313"/>
        <v>1542</v>
      </c>
      <c r="V1442" s="9">
        <f t="shared" si="314"/>
        <v>18</v>
      </c>
      <c r="W1442" s="7">
        <v>13</v>
      </c>
      <c r="X1442" s="7">
        <f t="shared" si="316"/>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17"/>
        <v>0.61099999999999999</v>
      </c>
      <c r="AO1442" s="41">
        <v>1</v>
      </c>
      <c r="AP1442" s="17">
        <v>0</v>
      </c>
      <c r="AQ1442">
        <v>1</v>
      </c>
      <c r="AR1442" s="39">
        <f t="shared" si="315"/>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4108</v>
      </c>
      <c r="D1443" s="12">
        <v>9.046656055817671</v>
      </c>
      <c r="E1443" s="13">
        <v>0.69407348267493574</v>
      </c>
      <c r="F1443" s="7">
        <v>13.03414736571143</v>
      </c>
      <c r="G1443" s="7">
        <f t="shared" si="308"/>
        <v>8.352582573142735</v>
      </c>
      <c r="H1443" s="15">
        <f t="shared" si="309"/>
        <v>9.7407295384926069</v>
      </c>
      <c r="I1443" s="11">
        <f t="shared" si="310"/>
        <v>0.31502485948820746</v>
      </c>
      <c r="J1443" s="32">
        <f t="shared" si="311"/>
        <v>2.4169195778538967E-2</v>
      </c>
      <c r="K1443" s="32">
        <f t="shared" si="312"/>
        <v>41.374980332938918</v>
      </c>
      <c r="L1443" s="8">
        <v>1</v>
      </c>
      <c r="M1443" s="9">
        <v>0</v>
      </c>
      <c r="N1443" s="8">
        <v>0</v>
      </c>
      <c r="O1443" s="9">
        <v>0</v>
      </c>
      <c r="P1443" s="9">
        <v>0</v>
      </c>
      <c r="Q1443" s="9">
        <v>1</v>
      </c>
      <c r="R1443" s="9">
        <v>0</v>
      </c>
      <c r="S1443" s="8">
        <v>1566</v>
      </c>
      <c r="T1443" s="9">
        <v>23</v>
      </c>
      <c r="U1443" s="9">
        <f t="shared" si="313"/>
        <v>1542</v>
      </c>
      <c r="V1443" s="9">
        <f t="shared" si="314"/>
        <v>18</v>
      </c>
      <c r="W1443" s="7">
        <v>15</v>
      </c>
      <c r="X1443" s="7">
        <f t="shared" si="316"/>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17"/>
        <v>0.61099999999999999</v>
      </c>
      <c r="AO1443" s="41">
        <v>1</v>
      </c>
      <c r="AP1443" s="17">
        <v>0</v>
      </c>
      <c r="AQ1443">
        <v>1</v>
      </c>
      <c r="AR1443" s="39">
        <f t="shared" si="315"/>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4108</v>
      </c>
      <c r="D1444" s="12">
        <v>7.9218830688083663</v>
      </c>
      <c r="E1444" s="13">
        <v>0.66028156307920727</v>
      </c>
      <c r="F1444" s="7">
        <v>11.99773477221574</v>
      </c>
      <c r="G1444" s="7">
        <f t="shared" si="308"/>
        <v>7.2616015057291587</v>
      </c>
      <c r="H1444" s="15">
        <f t="shared" si="309"/>
        <v>8.5821646318875739</v>
      </c>
      <c r="I1444" s="11">
        <f t="shared" si="310"/>
        <v>0.29219815760514334</v>
      </c>
      <c r="J1444" s="32">
        <f t="shared" si="311"/>
        <v>2.4354443830664898E-2</v>
      </c>
      <c r="K1444" s="32">
        <f t="shared" si="312"/>
        <v>41.060268382761876</v>
      </c>
      <c r="L1444" s="8">
        <v>1</v>
      </c>
      <c r="M1444" s="9">
        <v>0</v>
      </c>
      <c r="N1444" s="8">
        <v>0</v>
      </c>
      <c r="O1444" s="9">
        <v>0</v>
      </c>
      <c r="P1444" s="9">
        <v>0</v>
      </c>
      <c r="Q1444" s="9">
        <v>1</v>
      </c>
      <c r="R1444" s="9">
        <v>0</v>
      </c>
      <c r="S1444" s="8">
        <v>1566</v>
      </c>
      <c r="T1444" s="9">
        <v>23</v>
      </c>
      <c r="U1444" s="9">
        <f t="shared" si="313"/>
        <v>1542</v>
      </c>
      <c r="V1444" s="9">
        <f t="shared" si="314"/>
        <v>18</v>
      </c>
      <c r="W1444" s="7">
        <v>17</v>
      </c>
      <c r="X1444" s="7">
        <f t="shared" si="316"/>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17"/>
        <v>0.61099999999999999</v>
      </c>
      <c r="AO1444" s="41">
        <v>1</v>
      </c>
      <c r="AP1444" s="17">
        <v>0</v>
      </c>
      <c r="AQ1444">
        <v>1</v>
      </c>
      <c r="AR1444" s="39">
        <f t="shared" si="315"/>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4108</v>
      </c>
      <c r="D1445" s="12">
        <v>7.2846680565308084</v>
      </c>
      <c r="E1445" s="13">
        <v>2.7030889432140688</v>
      </c>
      <c r="F1445" s="7">
        <v>2.6949420494721412</v>
      </c>
      <c r="G1445" s="7">
        <f t="shared" si="308"/>
        <v>4.5815791133167396</v>
      </c>
      <c r="H1445" s="15">
        <f t="shared" si="309"/>
        <v>9.9877569997448781</v>
      </c>
      <c r="I1445" s="11">
        <f t="shared" si="310"/>
        <v>6.8645345451684284E-2</v>
      </c>
      <c r="J1445" s="32">
        <f t="shared" si="311"/>
        <v>2.5471918947247815E-2</v>
      </c>
      <c r="K1445" s="32">
        <f t="shared" si="312"/>
        <v>39.258918893036437</v>
      </c>
      <c r="L1445" s="8">
        <v>1</v>
      </c>
      <c r="M1445" s="9">
        <v>0</v>
      </c>
      <c r="N1445" s="8">
        <v>0</v>
      </c>
      <c r="O1445" s="9">
        <v>0</v>
      </c>
      <c r="P1445" s="9">
        <v>0</v>
      </c>
      <c r="Q1445" s="9">
        <v>1</v>
      </c>
      <c r="R1445" s="9">
        <v>0</v>
      </c>
      <c r="S1445" s="8">
        <v>1566</v>
      </c>
      <c r="T1445" s="9">
        <v>31</v>
      </c>
      <c r="U1445" s="9">
        <f t="shared" si="313"/>
        <v>1534</v>
      </c>
      <c r="V1445" s="9">
        <f t="shared" si="314"/>
        <v>18</v>
      </c>
      <c r="W1445" s="7">
        <v>13</v>
      </c>
      <c r="X1445" s="7">
        <f t="shared" si="316"/>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17"/>
        <v>0.61099999999999999</v>
      </c>
      <c r="AO1445" s="41">
        <v>1</v>
      </c>
      <c r="AP1445" s="17">
        <v>0</v>
      </c>
      <c r="AQ1445">
        <v>1</v>
      </c>
      <c r="AR1445" s="39">
        <f t="shared" si="315"/>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4108</v>
      </c>
      <c r="D1446" s="12">
        <v>7.2279155884504176</v>
      </c>
      <c r="E1446" s="13">
        <v>1.1761004357280871</v>
      </c>
      <c r="F1446" s="7">
        <v>6.1456618575061066</v>
      </c>
      <c r="G1446" s="7">
        <f t="shared" si="308"/>
        <v>6.0518151527223303</v>
      </c>
      <c r="H1446" s="15">
        <f t="shared" si="309"/>
        <v>8.4040160241785049</v>
      </c>
      <c r="I1446" s="11">
        <f t="shared" si="310"/>
        <v>0.15501519808409864</v>
      </c>
      <c r="J1446" s="32">
        <f t="shared" si="311"/>
        <v>2.522351565678288E-2</v>
      </c>
      <c r="K1446" s="32">
        <f t="shared" si="312"/>
        <v>39.645544007704139</v>
      </c>
      <c r="L1446" s="8">
        <v>1</v>
      </c>
      <c r="M1446" s="9">
        <v>0</v>
      </c>
      <c r="N1446" s="8">
        <v>0</v>
      </c>
      <c r="O1446" s="9">
        <v>0</v>
      </c>
      <c r="P1446" s="9">
        <v>0</v>
      </c>
      <c r="Q1446" s="9">
        <v>1</v>
      </c>
      <c r="R1446" s="9">
        <v>0</v>
      </c>
      <c r="S1446" s="8">
        <v>1566</v>
      </c>
      <c r="T1446" s="9">
        <v>31</v>
      </c>
      <c r="U1446" s="9">
        <f t="shared" si="313"/>
        <v>1534</v>
      </c>
      <c r="V1446" s="9">
        <f t="shared" si="314"/>
        <v>18</v>
      </c>
      <c r="W1446" s="7">
        <v>15</v>
      </c>
      <c r="X1446" s="7">
        <f t="shared" si="316"/>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17"/>
        <v>0.61099999999999999</v>
      </c>
      <c r="AO1446" s="41">
        <v>1</v>
      </c>
      <c r="AP1446" s="17">
        <v>0</v>
      </c>
      <c r="AQ1446">
        <v>1</v>
      </c>
      <c r="AR1446" s="39">
        <f t="shared" si="315"/>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4108</v>
      </c>
      <c r="D1447" s="12">
        <v>7.9218830688083663</v>
      </c>
      <c r="E1447" s="13">
        <v>0.64889739819853132</v>
      </c>
      <c r="F1447" s="7">
        <v>12.208221347166891</v>
      </c>
      <c r="G1447" s="7">
        <f t="shared" si="308"/>
        <v>7.2729856706098346</v>
      </c>
      <c r="H1447" s="15">
        <f t="shared" si="309"/>
        <v>8.5707804670068981</v>
      </c>
      <c r="I1447" s="11">
        <f t="shared" si="310"/>
        <v>0.29758092523669266</v>
      </c>
      <c r="J1447" s="32">
        <f t="shared" si="311"/>
        <v>2.4375452965206188E-2</v>
      </c>
      <c r="K1447" s="32">
        <f t="shared" si="312"/>
        <v>41.024878652610553</v>
      </c>
      <c r="L1447" s="8">
        <v>1</v>
      </c>
      <c r="M1447" s="9">
        <v>0</v>
      </c>
      <c r="N1447" s="8">
        <v>0</v>
      </c>
      <c r="O1447" s="9">
        <v>0</v>
      </c>
      <c r="P1447" s="9">
        <v>0</v>
      </c>
      <c r="Q1447" s="9">
        <v>1</v>
      </c>
      <c r="R1447" s="9">
        <v>0</v>
      </c>
      <c r="S1447" s="8">
        <v>1566</v>
      </c>
      <c r="T1447" s="9">
        <v>31</v>
      </c>
      <c r="U1447" s="9">
        <f t="shared" si="313"/>
        <v>1534</v>
      </c>
      <c r="V1447" s="9">
        <f t="shared" si="314"/>
        <v>18</v>
      </c>
      <c r="W1447" s="7">
        <v>17</v>
      </c>
      <c r="X1447" s="7">
        <f t="shared" si="316"/>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17"/>
        <v>0.61099999999999999</v>
      </c>
      <c r="AO1447" s="41">
        <v>1</v>
      </c>
      <c r="AP1447" s="17">
        <v>0</v>
      </c>
      <c r="AQ1447">
        <v>1</v>
      </c>
      <c r="AR1447" s="39">
        <f t="shared" si="315"/>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4108</v>
      </c>
      <c r="D1448" s="12">
        <v>4.833200847823016</v>
      </c>
      <c r="E1448" s="13">
        <v>1.4308444155753819</v>
      </c>
      <c r="F1448" s="7">
        <v>3.3778661014513252</v>
      </c>
      <c r="G1448" s="7">
        <f t="shared" si="308"/>
        <v>3.4023564322476343</v>
      </c>
      <c r="H1448" s="15">
        <f t="shared" si="309"/>
        <v>6.2640452633983976</v>
      </c>
      <c r="I1448" s="11">
        <f t="shared" si="310"/>
        <v>9.4956960032475307E-2</v>
      </c>
      <c r="J1448" s="32">
        <f t="shared" si="311"/>
        <v>2.8111522831433835E-2</v>
      </c>
      <c r="K1448" s="32">
        <f t="shared" si="312"/>
        <v>35.572601527008587</v>
      </c>
      <c r="L1448" s="8">
        <v>1</v>
      </c>
      <c r="M1448" s="9">
        <v>0</v>
      </c>
      <c r="N1448" s="8">
        <v>0</v>
      </c>
      <c r="O1448" s="9">
        <v>0</v>
      </c>
      <c r="P1448" s="9">
        <v>0</v>
      </c>
      <c r="Q1448" s="9">
        <v>1</v>
      </c>
      <c r="R1448" s="9">
        <v>0</v>
      </c>
      <c r="S1448" s="8">
        <v>1272</v>
      </c>
      <c r="T1448" s="9">
        <v>17</v>
      </c>
      <c r="U1448" s="9">
        <f t="shared" si="313"/>
        <v>1254</v>
      </c>
      <c r="V1448" s="9">
        <f t="shared" si="314"/>
        <v>18</v>
      </c>
      <c r="W1448" s="7">
        <v>13</v>
      </c>
      <c r="X1448" s="7">
        <f t="shared" ref="X1448:X1456" si="318">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17"/>
        <v>0.70400000000000007</v>
      </c>
      <c r="AO1448" s="41">
        <v>1</v>
      </c>
      <c r="AP1448" s="17">
        <v>0</v>
      </c>
      <c r="AQ1448">
        <v>0</v>
      </c>
      <c r="AR1448" s="39">
        <f t="shared" si="315"/>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4108</v>
      </c>
      <c r="D1449" s="12">
        <v>9.046656055817671</v>
      </c>
      <c r="E1449" s="13">
        <v>0.67479366371174321</v>
      </c>
      <c r="F1449" s="7">
        <v>13.40655157616033</v>
      </c>
      <c r="G1449" s="7">
        <f t="shared" si="308"/>
        <v>8.3718623921059283</v>
      </c>
      <c r="H1449" s="15">
        <f t="shared" si="309"/>
        <v>9.7214497195294136</v>
      </c>
      <c r="I1449" s="11">
        <f t="shared" si="310"/>
        <v>0.35406463063068133</v>
      </c>
      <c r="J1449" s="32">
        <f t="shared" si="311"/>
        <v>2.640982124443416E-2</v>
      </c>
      <c r="K1449" s="32">
        <f t="shared" si="312"/>
        <v>37.864701572364822</v>
      </c>
      <c r="L1449" s="8">
        <v>1</v>
      </c>
      <c r="M1449" s="9">
        <v>0</v>
      </c>
      <c r="N1449" s="8">
        <v>0</v>
      </c>
      <c r="O1449" s="9">
        <v>0</v>
      </c>
      <c r="P1449" s="9">
        <v>0</v>
      </c>
      <c r="Q1449" s="9">
        <v>1</v>
      </c>
      <c r="R1449" s="9">
        <v>0</v>
      </c>
      <c r="S1449" s="8">
        <v>1272</v>
      </c>
      <c r="T1449" s="9">
        <v>17</v>
      </c>
      <c r="U1449" s="9">
        <f t="shared" si="313"/>
        <v>1254</v>
      </c>
      <c r="V1449" s="9">
        <f t="shared" si="314"/>
        <v>18</v>
      </c>
      <c r="W1449" s="7">
        <v>15</v>
      </c>
      <c r="X1449" s="7">
        <f t="shared" si="318"/>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17"/>
        <v>0.70400000000000007</v>
      </c>
      <c r="AO1449" s="41">
        <v>1</v>
      </c>
      <c r="AP1449" s="17">
        <v>0</v>
      </c>
      <c r="AQ1449">
        <v>0</v>
      </c>
      <c r="AR1449" s="39">
        <f t="shared" si="315"/>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4108</v>
      </c>
      <c r="D1450" s="12">
        <v>8.2383111716979087</v>
      </c>
      <c r="E1450" s="13">
        <v>0.69556128655112659</v>
      </c>
      <c r="F1450" s="7">
        <v>11.844119750463371</v>
      </c>
      <c r="G1450" s="7">
        <f t="shared" si="308"/>
        <v>7.5427498851467822</v>
      </c>
      <c r="H1450" s="15">
        <f t="shared" si="309"/>
        <v>8.9338724582490361</v>
      </c>
      <c r="I1450" s="11">
        <f t="shared" si="310"/>
        <v>0.31719570397401858</v>
      </c>
      <c r="J1450" s="32">
        <f t="shared" si="311"/>
        <v>2.6780859249722559E-2</v>
      </c>
      <c r="K1450" s="32">
        <f t="shared" si="312"/>
        <v>37.340101401352896</v>
      </c>
      <c r="L1450" s="8">
        <v>1</v>
      </c>
      <c r="M1450" s="9">
        <v>0</v>
      </c>
      <c r="N1450" s="8">
        <v>0</v>
      </c>
      <c r="O1450" s="9">
        <v>0</v>
      </c>
      <c r="P1450" s="9">
        <v>0</v>
      </c>
      <c r="Q1450" s="9">
        <v>1</v>
      </c>
      <c r="R1450" s="9">
        <v>0</v>
      </c>
      <c r="S1450" s="8">
        <v>1272</v>
      </c>
      <c r="T1450" s="9">
        <v>17</v>
      </c>
      <c r="U1450" s="9">
        <f t="shared" si="313"/>
        <v>1254</v>
      </c>
      <c r="V1450" s="9">
        <f t="shared" si="314"/>
        <v>18</v>
      </c>
      <c r="W1450" s="7">
        <v>17</v>
      </c>
      <c r="X1450" s="7">
        <f t="shared" si="318"/>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17"/>
        <v>0.70400000000000007</v>
      </c>
      <c r="AO1450" s="41">
        <v>1</v>
      </c>
      <c r="AP1450" s="17">
        <v>0</v>
      </c>
      <c r="AQ1450">
        <v>0</v>
      </c>
      <c r="AR1450" s="39">
        <f t="shared" si="315"/>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4108</v>
      </c>
      <c r="D1451" s="12">
        <v>7.4709263010233951</v>
      </c>
      <c r="E1451" s="13">
        <v>1.9540168418367889</v>
      </c>
      <c r="F1451" s="7">
        <v>3.8233684280841072</v>
      </c>
      <c r="G1451" s="7">
        <f t="shared" si="308"/>
        <v>5.5169094591866061</v>
      </c>
      <c r="H1451" s="15">
        <f t="shared" si="309"/>
        <v>9.4249431428601831</v>
      </c>
      <c r="I1451" s="11">
        <f t="shared" si="310"/>
        <v>0.10759947102340417</v>
      </c>
      <c r="J1451" s="32">
        <f t="shared" si="311"/>
        <v>2.8142585013007065E-2</v>
      </c>
      <c r="K1451" s="32">
        <f t="shared" si="312"/>
        <v>35.533338516622251</v>
      </c>
      <c r="L1451" s="8">
        <v>1</v>
      </c>
      <c r="M1451" s="9">
        <v>0</v>
      </c>
      <c r="N1451" s="8">
        <v>0</v>
      </c>
      <c r="O1451" s="9">
        <v>0</v>
      </c>
      <c r="P1451" s="9">
        <v>0</v>
      </c>
      <c r="Q1451" s="9">
        <v>1</v>
      </c>
      <c r="R1451" s="9">
        <v>0</v>
      </c>
      <c r="S1451" s="8">
        <v>1272</v>
      </c>
      <c r="T1451" s="9">
        <v>23</v>
      </c>
      <c r="U1451" s="9">
        <f t="shared" si="313"/>
        <v>1248</v>
      </c>
      <c r="V1451" s="9">
        <f t="shared" si="314"/>
        <v>18</v>
      </c>
      <c r="W1451" s="7">
        <v>13</v>
      </c>
      <c r="X1451" s="7">
        <f t="shared" si="318"/>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17"/>
        <v>0.70400000000000007</v>
      </c>
      <c r="AO1451" s="41">
        <v>1</v>
      </c>
      <c r="AP1451" s="17">
        <v>0</v>
      </c>
      <c r="AQ1451">
        <v>0</v>
      </c>
      <c r="AR1451" s="39">
        <f t="shared" si="315"/>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4108</v>
      </c>
      <c r="D1452" s="12">
        <v>10.241502538451799</v>
      </c>
      <c r="E1452" s="13">
        <v>0.72772826658761347</v>
      </c>
      <c r="F1452" s="7">
        <v>14.07325097659758</v>
      </c>
      <c r="G1452" s="7">
        <f t="shared" si="308"/>
        <v>9.513774271864186</v>
      </c>
      <c r="H1452" s="15">
        <f t="shared" si="309"/>
        <v>10.969230805039413</v>
      </c>
      <c r="I1452" s="11">
        <f t="shared" si="310"/>
        <v>0.37008528537686147</v>
      </c>
      <c r="J1452" s="32">
        <f t="shared" si="311"/>
        <v>2.6297071372654163E-2</v>
      </c>
      <c r="K1452" s="32">
        <f t="shared" si="312"/>
        <v>38.027048176926705</v>
      </c>
      <c r="L1452" s="8">
        <v>1</v>
      </c>
      <c r="M1452" s="9">
        <v>0</v>
      </c>
      <c r="N1452" s="8">
        <v>0</v>
      </c>
      <c r="O1452" s="9">
        <v>0</v>
      </c>
      <c r="P1452" s="9">
        <v>0</v>
      </c>
      <c r="Q1452" s="9">
        <v>1</v>
      </c>
      <c r="R1452" s="9">
        <v>0</v>
      </c>
      <c r="S1452" s="8">
        <v>1272</v>
      </c>
      <c r="T1452" s="9">
        <v>23</v>
      </c>
      <c r="U1452" s="9">
        <f t="shared" si="313"/>
        <v>1248</v>
      </c>
      <c r="V1452" s="9">
        <f t="shared" si="314"/>
        <v>18</v>
      </c>
      <c r="W1452" s="7">
        <v>15</v>
      </c>
      <c r="X1452" s="7">
        <f t="shared" si="318"/>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17"/>
        <v>0.70400000000000007</v>
      </c>
      <c r="AO1452" s="41">
        <v>1</v>
      </c>
      <c r="AP1452" s="17">
        <v>0</v>
      </c>
      <c r="AQ1452">
        <v>0</v>
      </c>
      <c r="AR1452" s="39">
        <f t="shared" si="315"/>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4108</v>
      </c>
      <c r="D1453" s="12">
        <v>8.9338220753653275</v>
      </c>
      <c r="E1453" s="13">
        <v>0.69536850317408538</v>
      </c>
      <c r="F1453" s="7">
        <v>12.847608188443861</v>
      </c>
      <c r="G1453" s="7">
        <f t="shared" si="308"/>
        <v>8.2384535721912417</v>
      </c>
      <c r="H1453" s="15">
        <f t="shared" si="309"/>
        <v>9.6291905785394132</v>
      </c>
      <c r="I1453" s="11">
        <f t="shared" si="310"/>
        <v>0.34177620477034354</v>
      </c>
      <c r="J1453" s="32">
        <f t="shared" si="311"/>
        <v>2.6602321596152324E-2</v>
      </c>
      <c r="K1453" s="32">
        <f t="shared" si="312"/>
        <v>37.590704119020835</v>
      </c>
      <c r="L1453" s="8">
        <v>1</v>
      </c>
      <c r="M1453" s="9">
        <v>0</v>
      </c>
      <c r="N1453" s="8">
        <v>0</v>
      </c>
      <c r="O1453" s="9">
        <v>0</v>
      </c>
      <c r="P1453" s="9">
        <v>0</v>
      </c>
      <c r="Q1453" s="9">
        <v>1</v>
      </c>
      <c r="R1453" s="9">
        <v>0</v>
      </c>
      <c r="S1453" s="8">
        <v>1272</v>
      </c>
      <c r="T1453" s="9">
        <v>23</v>
      </c>
      <c r="U1453" s="9">
        <f t="shared" si="313"/>
        <v>1248</v>
      </c>
      <c r="V1453" s="9">
        <f t="shared" si="314"/>
        <v>18</v>
      </c>
      <c r="W1453" s="7">
        <v>17</v>
      </c>
      <c r="X1453" s="7">
        <f t="shared" si="318"/>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17"/>
        <v>0.70400000000000007</v>
      </c>
      <c r="AO1453" s="41">
        <v>1</v>
      </c>
      <c r="AP1453" s="17">
        <v>0</v>
      </c>
      <c r="AQ1453">
        <v>0</v>
      </c>
      <c r="AR1453" s="39">
        <f t="shared" si="315"/>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4108</v>
      </c>
      <c r="D1454" s="12">
        <v>7.5174404457248878</v>
      </c>
      <c r="E1454" s="13">
        <v>2.6972368277906771</v>
      </c>
      <c r="F1454" s="7">
        <v>2.7870895014741701</v>
      </c>
      <c r="G1454" s="7">
        <f t="shared" si="308"/>
        <v>4.8202036179342107</v>
      </c>
      <c r="H1454" s="15">
        <f t="shared" si="309"/>
        <v>10.214677273515566</v>
      </c>
      <c r="I1454" s="11">
        <f t="shared" si="310"/>
        <v>7.8901274155312645E-2</v>
      </c>
      <c r="J1454" s="32">
        <f t="shared" si="311"/>
        <v>2.8309558811649049E-2</v>
      </c>
      <c r="K1454" s="32">
        <f t="shared" si="312"/>
        <v>35.323757839296029</v>
      </c>
      <c r="L1454" s="8">
        <v>1</v>
      </c>
      <c r="M1454" s="9">
        <v>0</v>
      </c>
      <c r="N1454" s="8">
        <v>0</v>
      </c>
      <c r="O1454" s="9">
        <v>0</v>
      </c>
      <c r="P1454" s="9">
        <v>0</v>
      </c>
      <c r="Q1454" s="9">
        <v>1</v>
      </c>
      <c r="R1454" s="9">
        <v>0</v>
      </c>
      <c r="S1454" s="8">
        <v>1272</v>
      </c>
      <c r="T1454" s="9">
        <v>31</v>
      </c>
      <c r="U1454" s="9">
        <f t="shared" si="313"/>
        <v>1240</v>
      </c>
      <c r="V1454" s="9">
        <f t="shared" si="314"/>
        <v>18</v>
      </c>
      <c r="W1454" s="7">
        <v>13</v>
      </c>
      <c r="X1454" s="7">
        <f t="shared" si="318"/>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17"/>
        <v>0.70400000000000007</v>
      </c>
      <c r="AO1454" s="41">
        <v>1</v>
      </c>
      <c r="AP1454" s="17">
        <v>0</v>
      </c>
      <c r="AQ1454">
        <v>0</v>
      </c>
      <c r="AR1454" s="39">
        <f t="shared" si="315"/>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4108</v>
      </c>
      <c r="D1455" s="12">
        <v>10.390477881717411</v>
      </c>
      <c r="E1455" s="13">
        <v>1.1150553321385599</v>
      </c>
      <c r="F1455" s="7">
        <v>9.3183518182811227</v>
      </c>
      <c r="G1455" s="7">
        <f t="shared" si="308"/>
        <v>9.2754225495788507</v>
      </c>
      <c r="H1455" s="15">
        <f t="shared" si="309"/>
        <v>11.505533213855971</v>
      </c>
      <c r="I1455" s="11">
        <f t="shared" si="310"/>
        <v>0.25581805173742811</v>
      </c>
      <c r="J1455" s="32">
        <f t="shared" si="311"/>
        <v>2.7453143723931289E-2</v>
      </c>
      <c r="K1455" s="32">
        <f t="shared" si="312"/>
        <v>36.425700825231395</v>
      </c>
      <c r="L1455" s="8">
        <v>1</v>
      </c>
      <c r="M1455" s="9">
        <v>0</v>
      </c>
      <c r="N1455" s="8">
        <v>0</v>
      </c>
      <c r="O1455" s="9">
        <v>0</v>
      </c>
      <c r="P1455" s="9">
        <v>0</v>
      </c>
      <c r="Q1455" s="9">
        <v>1</v>
      </c>
      <c r="R1455" s="9">
        <v>0</v>
      </c>
      <c r="S1455" s="8">
        <v>1272</v>
      </c>
      <c r="T1455" s="9">
        <v>31</v>
      </c>
      <c r="U1455" s="9">
        <f t="shared" si="313"/>
        <v>1240</v>
      </c>
      <c r="V1455" s="9">
        <f t="shared" si="314"/>
        <v>18</v>
      </c>
      <c r="W1455" s="7">
        <v>15</v>
      </c>
      <c r="X1455" s="7">
        <f t="shared" si="318"/>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17"/>
        <v>0.70400000000000007</v>
      </c>
      <c r="AO1455" s="41">
        <v>1</v>
      </c>
      <c r="AP1455" s="17">
        <v>0</v>
      </c>
      <c r="AQ1455">
        <v>0</v>
      </c>
      <c r="AR1455" s="39">
        <f t="shared" si="315"/>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4108</v>
      </c>
      <c r="D1456" s="12">
        <v>8.9555415120525339</v>
      </c>
      <c r="E1456" s="13">
        <v>0.69467569802464246</v>
      </c>
      <c r="F1456" s="7">
        <v>12.891686779195281</v>
      </c>
      <c r="G1456" s="7">
        <f t="shared" si="308"/>
        <v>8.2608658140278912</v>
      </c>
      <c r="H1456" s="15">
        <f t="shared" si="309"/>
        <v>9.6502172100771766</v>
      </c>
      <c r="I1456" s="11">
        <f t="shared" si="310"/>
        <v>0.34378496520664775</v>
      </c>
      <c r="J1456" s="32">
        <f t="shared" si="311"/>
        <v>2.6667182587886872E-2</v>
      </c>
      <c r="K1456" s="32">
        <f t="shared" si="312"/>
        <v>37.499274499820373</v>
      </c>
      <c r="L1456" s="8">
        <v>1</v>
      </c>
      <c r="M1456" s="9">
        <v>0</v>
      </c>
      <c r="N1456" s="8">
        <v>0</v>
      </c>
      <c r="O1456" s="9">
        <v>0</v>
      </c>
      <c r="P1456" s="9">
        <v>0</v>
      </c>
      <c r="Q1456" s="9">
        <v>1</v>
      </c>
      <c r="R1456" s="9">
        <v>0</v>
      </c>
      <c r="S1456" s="8">
        <v>1272</v>
      </c>
      <c r="T1456" s="9">
        <v>31</v>
      </c>
      <c r="U1456" s="9">
        <f t="shared" si="313"/>
        <v>1240</v>
      </c>
      <c r="V1456" s="9">
        <f t="shared" si="314"/>
        <v>18</v>
      </c>
      <c r="W1456" s="7">
        <v>17</v>
      </c>
      <c r="X1456" s="7">
        <f t="shared" si="318"/>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17"/>
        <v>0.70400000000000007</v>
      </c>
      <c r="AO1456" s="41">
        <v>1</v>
      </c>
      <c r="AP1456" s="17">
        <v>0</v>
      </c>
      <c r="AQ1456">
        <v>0</v>
      </c>
      <c r="AR1456" s="39">
        <f t="shared" si="315"/>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4116</v>
      </c>
      <c r="D1457" s="12">
        <v>2.8</v>
      </c>
      <c r="E1457" s="13">
        <v>0.3</v>
      </c>
      <c r="F1457" s="7">
        <f t="shared" ref="F1457:F1476" si="319">D1457/E1457</f>
        <v>9.3333333333333339</v>
      </c>
      <c r="G1457" s="7">
        <f t="shared" si="308"/>
        <v>2.5</v>
      </c>
      <c r="H1457" s="15">
        <f t="shared" si="309"/>
        <v>3.0999999999999996</v>
      </c>
      <c r="I1457" s="11">
        <f t="shared" si="310"/>
        <v>0.14415190435277792</v>
      </c>
      <c r="J1457" s="32">
        <f t="shared" si="311"/>
        <v>1.544484689494049E-2</v>
      </c>
      <c r="K1457" s="32">
        <f t="shared" si="312"/>
        <v>64.746514277689968</v>
      </c>
      <c r="L1457" s="8">
        <v>0</v>
      </c>
      <c r="M1457" s="9">
        <v>1</v>
      </c>
      <c r="N1457" s="8">
        <v>0</v>
      </c>
      <c r="O1457" s="9">
        <v>0</v>
      </c>
      <c r="P1457" s="9">
        <v>0</v>
      </c>
      <c r="Q1457" s="9">
        <v>0</v>
      </c>
      <c r="R1457" s="9">
        <v>1</v>
      </c>
      <c r="S1457" s="8">
        <v>4111</v>
      </c>
      <c r="T1457" s="9">
        <v>5</v>
      </c>
      <c r="U1457" s="9">
        <f t="shared" si="313"/>
        <v>4105</v>
      </c>
      <c r="V1457" s="9">
        <f t="shared" si="314"/>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20">1-AP1457</f>
        <v>0.72199999999999998</v>
      </c>
      <c r="AP1457" s="17">
        <v>0.27800000000000002</v>
      </c>
      <c r="AQ1457" s="38">
        <f t="shared" ref="AQ1457:AQ1476" si="321">1-AR1457</f>
        <v>0.51800000000000002</v>
      </c>
      <c r="AR1457" s="39">
        <v>0.48199999999999998</v>
      </c>
      <c r="AS1457" s="38">
        <v>0.33943833943833951</v>
      </c>
      <c r="AT1457" s="39">
        <f t="shared" ref="AT1457:AT1476" si="322">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4116</v>
      </c>
      <c r="D1458" s="12">
        <v>3.9</v>
      </c>
      <c r="E1458" s="13">
        <v>0.4</v>
      </c>
      <c r="F1458" s="7">
        <f t="shared" si="319"/>
        <v>9.75</v>
      </c>
      <c r="G1458" s="7">
        <f t="shared" si="308"/>
        <v>3.5</v>
      </c>
      <c r="H1458" s="15">
        <f t="shared" si="309"/>
        <v>4.3</v>
      </c>
      <c r="I1458" s="11">
        <f t="shared" si="310"/>
        <v>0.15682899347119775</v>
      </c>
      <c r="J1458" s="32">
        <f t="shared" si="311"/>
        <v>1.6085024971404897E-2</v>
      </c>
      <c r="K1458" s="32">
        <f t="shared" si="312"/>
        <v>62.169626828540636</v>
      </c>
      <c r="L1458" s="8">
        <v>0</v>
      </c>
      <c r="M1458" s="9">
        <v>1</v>
      </c>
      <c r="N1458" s="8">
        <v>0</v>
      </c>
      <c r="O1458" s="9">
        <v>0</v>
      </c>
      <c r="P1458" s="9">
        <v>0</v>
      </c>
      <c r="Q1458" s="9">
        <v>0</v>
      </c>
      <c r="R1458" s="9">
        <v>1</v>
      </c>
      <c r="S1458" s="8">
        <v>3776</v>
      </c>
      <c r="T1458" s="9">
        <v>5</v>
      </c>
      <c r="U1458" s="9">
        <f t="shared" si="313"/>
        <v>3770</v>
      </c>
      <c r="V1458" s="9">
        <f t="shared" si="314"/>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20"/>
        <v>0.72199999999999998</v>
      </c>
      <c r="AP1458" s="17">
        <v>0.27800000000000002</v>
      </c>
      <c r="AQ1458" s="38">
        <f t="shared" si="321"/>
        <v>0.52500000000000002</v>
      </c>
      <c r="AR1458" s="39">
        <v>0.47499999999999998</v>
      </c>
      <c r="AS1458" s="38">
        <v>0.33943833943833951</v>
      </c>
      <c r="AT1458" s="39">
        <f t="shared" si="322"/>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X1458+W1458+6</f>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4116</v>
      </c>
      <c r="D1459" s="12">
        <v>8.1</v>
      </c>
      <c r="E1459" s="13">
        <v>0.7</v>
      </c>
      <c r="F1459" s="7">
        <f t="shared" si="319"/>
        <v>11.571428571428571</v>
      </c>
      <c r="G1459" s="7">
        <f t="shared" si="308"/>
        <v>7.3999999999999995</v>
      </c>
      <c r="H1459" s="15">
        <f t="shared" si="309"/>
        <v>8.7999999999999989</v>
      </c>
      <c r="I1459" s="11">
        <f t="shared" si="310"/>
        <v>0.19219367272872254</v>
      </c>
      <c r="J1459" s="32">
        <f t="shared" si="311"/>
        <v>1.6609329741988366E-2</v>
      </c>
      <c r="K1459" s="32">
        <f t="shared" si="312"/>
        <v>60.207125485142321</v>
      </c>
      <c r="L1459" s="8">
        <v>0</v>
      </c>
      <c r="M1459" s="9">
        <v>1</v>
      </c>
      <c r="N1459" s="8">
        <v>0</v>
      </c>
      <c r="O1459" s="9">
        <v>0</v>
      </c>
      <c r="P1459" s="9">
        <v>0</v>
      </c>
      <c r="Q1459" s="9">
        <v>0</v>
      </c>
      <c r="R1459" s="9">
        <v>1</v>
      </c>
      <c r="S1459" s="8">
        <v>3497</v>
      </c>
      <c r="T1459" s="9">
        <v>5</v>
      </c>
      <c r="U1459" s="9">
        <f t="shared" si="313"/>
        <v>3491</v>
      </c>
      <c r="V1459" s="9">
        <f t="shared" si="314"/>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20"/>
        <v>0.72199999999999998</v>
      </c>
      <c r="AP1459" s="17">
        <v>0.27800000000000002</v>
      </c>
      <c r="AQ1459" s="38">
        <f t="shared" si="321"/>
        <v>0.495</v>
      </c>
      <c r="AR1459" s="39">
        <v>0.505</v>
      </c>
      <c r="AS1459" s="38">
        <v>0.33943833943833951</v>
      </c>
      <c r="AT1459" s="39">
        <f t="shared" si="322"/>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X1459+W1459+6</f>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4116</v>
      </c>
      <c r="D1460" s="12">
        <v>9.1</v>
      </c>
      <c r="E1460" s="13">
        <v>0.6</v>
      </c>
      <c r="F1460" s="7">
        <f t="shared" si="319"/>
        <v>15.166666666666666</v>
      </c>
      <c r="G1460" s="7">
        <f t="shared" si="308"/>
        <v>8.5</v>
      </c>
      <c r="H1460" s="15">
        <f t="shared" si="309"/>
        <v>9.6999999999999993</v>
      </c>
      <c r="I1460" s="11">
        <f t="shared" si="310"/>
        <v>0.25433584351173949</v>
      </c>
      <c r="J1460" s="32">
        <f t="shared" si="311"/>
        <v>1.6769396275499306E-2</v>
      </c>
      <c r="K1460" s="32">
        <f t="shared" si="312"/>
        <v>59.632438972238738</v>
      </c>
      <c r="L1460" s="8">
        <v>0</v>
      </c>
      <c r="M1460" s="9">
        <v>1</v>
      </c>
      <c r="N1460" s="8">
        <v>0</v>
      </c>
      <c r="O1460" s="9">
        <v>0</v>
      </c>
      <c r="P1460" s="9">
        <v>0</v>
      </c>
      <c r="Q1460" s="9">
        <v>0</v>
      </c>
      <c r="R1460" s="9">
        <v>1</v>
      </c>
      <c r="S1460" s="8">
        <v>3332</v>
      </c>
      <c r="T1460" s="9">
        <v>5</v>
      </c>
      <c r="U1460" s="9">
        <f t="shared" si="313"/>
        <v>3326</v>
      </c>
      <c r="V1460" s="9">
        <f t="shared" si="314"/>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20"/>
        <v>0.70500000000000007</v>
      </c>
      <c r="AP1460" s="17">
        <v>0.29499999999999998</v>
      </c>
      <c r="AQ1460" s="38">
        <f t="shared" si="321"/>
        <v>0.499</v>
      </c>
      <c r="AR1460" s="39">
        <v>0.501</v>
      </c>
      <c r="AS1460" s="38">
        <v>0.36330049261083741</v>
      </c>
      <c r="AT1460" s="39">
        <f t="shared" si="322"/>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X1460+W1460+6</f>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4116</v>
      </c>
      <c r="D1461" s="12">
        <v>9.3000000000000007</v>
      </c>
      <c r="E1461" s="13">
        <v>0.7</v>
      </c>
      <c r="F1461" s="7">
        <f t="shared" si="319"/>
        <v>13.285714285714288</v>
      </c>
      <c r="G1461" s="7">
        <f t="shared" si="308"/>
        <v>8.6000000000000014</v>
      </c>
      <c r="H1461" s="15">
        <f t="shared" si="309"/>
        <v>10</v>
      </c>
      <c r="I1461" s="11">
        <f t="shared" si="310"/>
        <v>0.22990240854722813</v>
      </c>
      <c r="J1461" s="32">
        <f t="shared" si="311"/>
        <v>1.7304482363769854E-2</v>
      </c>
      <c r="K1461" s="32">
        <f t="shared" si="312"/>
        <v>57.788495430160083</v>
      </c>
      <c r="L1461" s="8">
        <v>0</v>
      </c>
      <c r="M1461" s="9">
        <v>1</v>
      </c>
      <c r="N1461" s="8">
        <v>0</v>
      </c>
      <c r="O1461" s="9">
        <v>0</v>
      </c>
      <c r="P1461" s="9">
        <v>0</v>
      </c>
      <c r="Q1461" s="9">
        <v>0</v>
      </c>
      <c r="R1461" s="9">
        <v>1</v>
      </c>
      <c r="S1461" s="8">
        <v>3169</v>
      </c>
      <c r="T1461" s="9">
        <v>5</v>
      </c>
      <c r="U1461" s="9">
        <f t="shared" si="313"/>
        <v>3163</v>
      </c>
      <c r="V1461" s="9">
        <f t="shared" si="314"/>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20"/>
        <v>0.66300000000000003</v>
      </c>
      <c r="AP1461" s="17">
        <v>0.33700000000000002</v>
      </c>
      <c r="AQ1461" s="38">
        <f t="shared" si="321"/>
        <v>0.50900000000000001</v>
      </c>
      <c r="AR1461" s="39">
        <v>0.49099999999999999</v>
      </c>
      <c r="AS1461" s="38">
        <v>0.40947752126366949</v>
      </c>
      <c r="AT1461" s="39">
        <f t="shared" si="322"/>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X1461+W1461+6</f>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4116</v>
      </c>
      <c r="D1462" s="12">
        <v>9.1999999999999993</v>
      </c>
      <c r="E1462" s="13">
        <v>0.6</v>
      </c>
      <c r="F1462" s="7">
        <f t="shared" si="319"/>
        <v>15.333333333333332</v>
      </c>
      <c r="G1462" s="7">
        <f t="shared" si="308"/>
        <v>8.6</v>
      </c>
      <c r="H1462" s="15">
        <f t="shared" si="309"/>
        <v>9.7999999999999989</v>
      </c>
      <c r="I1462" s="11">
        <f t="shared" si="310"/>
        <v>0.25662307853753452</v>
      </c>
      <c r="J1462" s="32">
        <f t="shared" si="311"/>
        <v>1.6736287730708774E-2</v>
      </c>
      <c r="K1462" s="32">
        <f t="shared" si="312"/>
        <v>59.750406786155942</v>
      </c>
      <c r="L1462" s="8">
        <v>0</v>
      </c>
      <c r="M1462" s="9">
        <v>1</v>
      </c>
      <c r="N1462" s="8">
        <v>0</v>
      </c>
      <c r="O1462" s="9">
        <v>0</v>
      </c>
      <c r="P1462" s="9">
        <v>0</v>
      </c>
      <c r="Q1462" s="9">
        <v>0</v>
      </c>
      <c r="R1462" s="9">
        <v>1</v>
      </c>
      <c r="S1462" s="8">
        <v>3341</v>
      </c>
      <c r="T1462" s="9">
        <v>5</v>
      </c>
      <c r="U1462" s="9">
        <f t="shared" si="313"/>
        <v>3335</v>
      </c>
      <c r="V1462" s="9">
        <f t="shared" si="314"/>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20"/>
        <v>0.59000000000000008</v>
      </c>
      <c r="AP1462" s="17">
        <v>0.41</v>
      </c>
      <c r="AQ1462" s="38">
        <f t="shared" si="321"/>
        <v>0.497</v>
      </c>
      <c r="AR1462" s="39">
        <v>0.503</v>
      </c>
      <c r="AS1462" s="38">
        <v>0.46750285062713792</v>
      </c>
      <c r="AT1462" s="39">
        <f t="shared" si="322"/>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X1462+W1462+6</f>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4116</v>
      </c>
      <c r="D1463" s="12">
        <v>3.4</v>
      </c>
      <c r="E1463" s="13">
        <v>0.4</v>
      </c>
      <c r="F1463" s="7">
        <f t="shared" si="319"/>
        <v>8.5</v>
      </c>
      <c r="G1463" s="7">
        <f t="shared" si="308"/>
        <v>3</v>
      </c>
      <c r="H1463" s="15">
        <f t="shared" si="309"/>
        <v>3.8</v>
      </c>
      <c r="I1463" s="11">
        <f t="shared" si="310"/>
        <v>0.13027298026199041</v>
      </c>
      <c r="J1463" s="32">
        <f t="shared" si="311"/>
        <v>1.5326232971998874E-2</v>
      </c>
      <c r="K1463" s="32">
        <f t="shared" si="312"/>
        <v>65.247605320042211</v>
      </c>
      <c r="L1463" s="8">
        <v>0</v>
      </c>
      <c r="M1463" s="9">
        <v>1</v>
      </c>
      <c r="N1463" s="8">
        <v>0</v>
      </c>
      <c r="O1463" s="9">
        <v>0</v>
      </c>
      <c r="P1463" s="9">
        <v>0</v>
      </c>
      <c r="Q1463" s="9">
        <v>0</v>
      </c>
      <c r="R1463" s="9">
        <v>1</v>
      </c>
      <c r="S1463" s="8">
        <v>4191</v>
      </c>
      <c r="T1463" s="9">
        <v>5</v>
      </c>
      <c r="U1463" s="9">
        <f t="shared" si="313"/>
        <v>4185</v>
      </c>
      <c r="V1463" s="9">
        <f t="shared" si="314"/>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20"/>
        <v>0.89600000000000002</v>
      </c>
      <c r="AP1463" s="17">
        <v>0.104</v>
      </c>
      <c r="AQ1463" s="38">
        <f t="shared" si="321"/>
        <v>0.504</v>
      </c>
      <c r="AR1463" s="39">
        <v>0.496</v>
      </c>
      <c r="AS1463" s="38">
        <v>0.1051567239635996</v>
      </c>
      <c r="AT1463" s="39">
        <f t="shared" si="322"/>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X1463+W1463+6</f>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4116</v>
      </c>
      <c r="D1464" s="12">
        <v>3.9</v>
      </c>
      <c r="E1464" s="13">
        <v>0.5</v>
      </c>
      <c r="F1464" s="7">
        <f t="shared" si="319"/>
        <v>7.8</v>
      </c>
      <c r="G1464" s="7">
        <f t="shared" si="308"/>
        <v>3.4</v>
      </c>
      <c r="H1464" s="15">
        <f t="shared" si="309"/>
        <v>4.4000000000000004</v>
      </c>
      <c r="I1464" s="11">
        <f t="shared" si="310"/>
        <v>0.13031094540577859</v>
      </c>
      <c r="J1464" s="32">
        <f t="shared" si="311"/>
        <v>1.6706531462279309E-2</v>
      </c>
      <c r="K1464" s="32">
        <f t="shared" si="312"/>
        <v>59.856829184312794</v>
      </c>
      <c r="L1464" s="8">
        <v>0</v>
      </c>
      <c r="M1464" s="9">
        <v>1</v>
      </c>
      <c r="N1464" s="8">
        <v>0</v>
      </c>
      <c r="O1464" s="9">
        <v>0</v>
      </c>
      <c r="P1464" s="9">
        <v>0</v>
      </c>
      <c r="Q1464" s="9">
        <v>0</v>
      </c>
      <c r="R1464" s="9">
        <v>1</v>
      </c>
      <c r="S1464" s="8">
        <v>3528</v>
      </c>
      <c r="T1464" s="9">
        <v>5</v>
      </c>
      <c r="U1464" s="9">
        <f t="shared" si="313"/>
        <v>3522</v>
      </c>
      <c r="V1464" s="9">
        <f t="shared" si="314"/>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20"/>
        <v>0.84599999999999997</v>
      </c>
      <c r="AP1464" s="17">
        <v>0.154</v>
      </c>
      <c r="AQ1464" s="38">
        <f t="shared" si="321"/>
        <v>0.51700000000000002</v>
      </c>
      <c r="AR1464" s="39">
        <v>0.48299999999999998</v>
      </c>
      <c r="AS1464" s="38">
        <v>0.15682281059063141</v>
      </c>
      <c r="AT1464" s="39">
        <f t="shared" si="322"/>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X1464+W1464+6</f>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4116</v>
      </c>
      <c r="D1465" s="12">
        <v>3.7</v>
      </c>
      <c r="E1465" s="13">
        <v>0.5</v>
      </c>
      <c r="F1465" s="7">
        <f t="shared" si="319"/>
        <v>7.4</v>
      </c>
      <c r="G1465" s="7">
        <f t="shared" si="308"/>
        <v>3.2</v>
      </c>
      <c r="H1465" s="15">
        <f t="shared" si="309"/>
        <v>4.2</v>
      </c>
      <c r="I1465" s="11">
        <f t="shared" si="310"/>
        <v>0.1352230439227779</v>
      </c>
      <c r="J1465" s="32">
        <f t="shared" si="311"/>
        <v>1.8273384313888905E-2</v>
      </c>
      <c r="K1465" s="32">
        <f t="shared" si="312"/>
        <v>54.724400407861943</v>
      </c>
      <c r="L1465" s="8">
        <v>0</v>
      </c>
      <c r="M1465" s="9">
        <v>1</v>
      </c>
      <c r="N1465" s="8">
        <v>0</v>
      </c>
      <c r="O1465" s="9">
        <v>0</v>
      </c>
      <c r="P1465" s="9">
        <v>0</v>
      </c>
      <c r="Q1465" s="9">
        <v>0</v>
      </c>
      <c r="R1465" s="9">
        <v>1</v>
      </c>
      <c r="S1465" s="8">
        <v>2946</v>
      </c>
      <c r="T1465" s="9">
        <v>5</v>
      </c>
      <c r="U1465" s="9">
        <f t="shared" si="313"/>
        <v>2940</v>
      </c>
      <c r="V1465" s="9">
        <f t="shared" si="314"/>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20"/>
        <v>0.77600000000000002</v>
      </c>
      <c r="AP1465" s="17">
        <v>0.224</v>
      </c>
      <c r="AQ1465" s="38">
        <f t="shared" si="321"/>
        <v>0.46299999999999997</v>
      </c>
      <c r="AR1465" s="39">
        <v>0.53700000000000003</v>
      </c>
      <c r="AS1465" s="38">
        <v>0.23140495867768601</v>
      </c>
      <c r="AT1465" s="39">
        <f t="shared" si="322"/>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X1465+W1465+6</f>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4116</v>
      </c>
      <c r="D1466" s="12">
        <v>3.9</v>
      </c>
      <c r="E1466" s="13">
        <v>0.5</v>
      </c>
      <c r="F1466" s="7">
        <f t="shared" si="319"/>
        <v>7.8</v>
      </c>
      <c r="G1466" s="7">
        <f t="shared" si="308"/>
        <v>3.4</v>
      </c>
      <c r="H1466" s="15">
        <f t="shared" si="309"/>
        <v>4.4000000000000004</v>
      </c>
      <c r="I1466" s="11">
        <f t="shared" si="310"/>
        <v>0.14567763254841509</v>
      </c>
      <c r="J1466" s="32">
        <f t="shared" si="311"/>
        <v>1.8676619557489116E-2</v>
      </c>
      <c r="K1466" s="32">
        <f t="shared" si="312"/>
        <v>53.5428800121921</v>
      </c>
      <c r="L1466" s="8">
        <v>0</v>
      </c>
      <c r="M1466" s="9">
        <v>1</v>
      </c>
      <c r="N1466" s="8">
        <v>0</v>
      </c>
      <c r="O1466" s="9">
        <v>0</v>
      </c>
      <c r="P1466" s="9">
        <v>0</v>
      </c>
      <c r="Q1466" s="9">
        <v>0</v>
      </c>
      <c r="R1466" s="9">
        <v>1</v>
      </c>
      <c r="S1466" s="8">
        <v>2812</v>
      </c>
      <c r="T1466" s="9">
        <v>5</v>
      </c>
      <c r="U1466" s="9">
        <f t="shared" si="313"/>
        <v>2806</v>
      </c>
      <c r="V1466" s="9">
        <f t="shared" si="314"/>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20"/>
        <v>0.75800000000000001</v>
      </c>
      <c r="AP1466" s="17">
        <v>0.24199999999999999</v>
      </c>
      <c r="AQ1466" s="38">
        <f t="shared" si="321"/>
        <v>0.46099999999999997</v>
      </c>
      <c r="AR1466" s="39">
        <v>0.53900000000000003</v>
      </c>
      <c r="AS1466" s="38">
        <v>0.25077720207253879</v>
      </c>
      <c r="AT1466" s="39">
        <f t="shared" si="322"/>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X1466+W1466+6</f>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4116</v>
      </c>
      <c r="D1467" s="12">
        <v>3.7</v>
      </c>
      <c r="E1467" s="13">
        <v>0.5</v>
      </c>
      <c r="F1467" s="7">
        <f t="shared" si="319"/>
        <v>7.4</v>
      </c>
      <c r="G1467" s="7">
        <f t="shared" si="308"/>
        <v>3.2</v>
      </c>
      <c r="H1467" s="15">
        <f t="shared" si="309"/>
        <v>4.2</v>
      </c>
      <c r="I1467" s="11">
        <f t="shared" si="310"/>
        <v>0.13569966077307918</v>
      </c>
      <c r="J1467" s="32">
        <f t="shared" si="311"/>
        <v>1.8337791996362051E-2</v>
      </c>
      <c r="K1467" s="32">
        <f t="shared" si="312"/>
        <v>54.532192327101612</v>
      </c>
      <c r="L1467" s="8">
        <v>0</v>
      </c>
      <c r="M1467" s="9">
        <v>1</v>
      </c>
      <c r="N1467" s="8">
        <v>0</v>
      </c>
      <c r="O1467" s="9">
        <v>0</v>
      </c>
      <c r="P1467" s="9">
        <v>0</v>
      </c>
      <c r="Q1467" s="9">
        <v>0</v>
      </c>
      <c r="R1467" s="9">
        <v>1</v>
      </c>
      <c r="S1467" s="8">
        <v>2925</v>
      </c>
      <c r="T1467" s="9">
        <v>5</v>
      </c>
      <c r="U1467" s="9">
        <f t="shared" si="313"/>
        <v>2919</v>
      </c>
      <c r="V1467" s="9">
        <f t="shared" si="314"/>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20"/>
        <v>0.72399999999999998</v>
      </c>
      <c r="AP1467" s="17">
        <v>0.27600000000000002</v>
      </c>
      <c r="AQ1467" s="38">
        <f t="shared" si="321"/>
        <v>0.46199999999999997</v>
      </c>
      <c r="AR1467" s="39">
        <v>0.53800000000000003</v>
      </c>
      <c r="AS1467" s="38">
        <v>0.28779979144942652</v>
      </c>
      <c r="AT1467" s="39">
        <f t="shared" si="322"/>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X1467+W1467+6</f>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4116</v>
      </c>
      <c r="D1468" s="12">
        <v>4.5</v>
      </c>
      <c r="E1468" s="13">
        <v>0.5</v>
      </c>
      <c r="F1468" s="7">
        <f t="shared" si="319"/>
        <v>9</v>
      </c>
      <c r="G1468" s="7">
        <f t="shared" si="308"/>
        <v>4</v>
      </c>
      <c r="H1468" s="15">
        <f t="shared" si="309"/>
        <v>5</v>
      </c>
      <c r="I1468" s="11">
        <f t="shared" si="310"/>
        <v>0.15517241379310345</v>
      </c>
      <c r="J1468" s="32">
        <f t="shared" si="311"/>
        <v>1.7241379310344827E-2</v>
      </c>
      <c r="K1468" s="32">
        <f t="shared" si="312"/>
        <v>58</v>
      </c>
      <c r="L1468" s="8">
        <v>0</v>
      </c>
      <c r="M1468" s="9">
        <v>1</v>
      </c>
      <c r="N1468" s="8">
        <v>0</v>
      </c>
      <c r="O1468" s="9">
        <v>0</v>
      </c>
      <c r="P1468" s="9">
        <v>0</v>
      </c>
      <c r="Q1468" s="9">
        <v>0</v>
      </c>
      <c r="R1468" s="9">
        <v>1</v>
      </c>
      <c r="S1468" s="8">
        <v>3289</v>
      </c>
      <c r="T1468" s="9">
        <v>5</v>
      </c>
      <c r="U1468" s="9">
        <f t="shared" si="313"/>
        <v>3283</v>
      </c>
      <c r="V1468" s="9">
        <f t="shared" si="314"/>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20"/>
        <v>0.70199999999999996</v>
      </c>
      <c r="AP1468" s="17">
        <v>0.29799999999999999</v>
      </c>
      <c r="AQ1468" s="38">
        <f t="shared" si="321"/>
        <v>0.47</v>
      </c>
      <c r="AR1468" s="39">
        <v>0.53</v>
      </c>
      <c r="AS1468" s="38">
        <v>0.31368421052631579</v>
      </c>
      <c r="AT1468" s="39">
        <f t="shared" si="322"/>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X1468+W1468+6</f>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4116</v>
      </c>
      <c r="D1469" s="12">
        <v>7.9</v>
      </c>
      <c r="E1469" s="13">
        <v>0.7</v>
      </c>
      <c r="F1469" s="7">
        <f t="shared" si="319"/>
        <v>11.285714285714286</v>
      </c>
      <c r="G1469" s="7">
        <f t="shared" si="308"/>
        <v>7.2</v>
      </c>
      <c r="H1469" s="15">
        <f t="shared" si="309"/>
        <v>8.6</v>
      </c>
      <c r="I1469" s="11">
        <f t="shared" si="310"/>
        <v>0.19007581550375655</v>
      </c>
      <c r="J1469" s="32">
        <f t="shared" si="311"/>
        <v>1.6842160867421466E-2</v>
      </c>
      <c r="K1469" s="32">
        <f t="shared" si="312"/>
        <v>59.374803973897677</v>
      </c>
      <c r="L1469" s="8">
        <v>0</v>
      </c>
      <c r="M1469" s="9">
        <v>1</v>
      </c>
      <c r="N1469" s="8">
        <v>0</v>
      </c>
      <c r="O1469" s="9">
        <v>0</v>
      </c>
      <c r="P1469" s="9">
        <v>0</v>
      </c>
      <c r="Q1469" s="9">
        <v>0</v>
      </c>
      <c r="R1469" s="9">
        <v>1</v>
      </c>
      <c r="S1469" s="8">
        <v>3413</v>
      </c>
      <c r="T1469" s="9">
        <v>14</v>
      </c>
      <c r="U1469" s="9">
        <f t="shared" si="313"/>
        <v>3398</v>
      </c>
      <c r="V1469" s="9">
        <f t="shared" si="314"/>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20"/>
        <v>0.72199999999999998</v>
      </c>
      <c r="AP1469" s="17">
        <v>0.27800000000000002</v>
      </c>
      <c r="AQ1469" s="38">
        <f t="shared" si="321"/>
        <v>0.495</v>
      </c>
      <c r="AR1469" s="39">
        <v>0.505</v>
      </c>
      <c r="AS1469" s="38">
        <v>0.33943833943833951</v>
      </c>
      <c r="AT1469" s="39">
        <f t="shared" si="322"/>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X1469+W1469+6</f>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4116</v>
      </c>
      <c r="D1470" s="12">
        <v>9.1</v>
      </c>
      <c r="E1470" s="13">
        <v>0.6</v>
      </c>
      <c r="F1470" s="7">
        <f t="shared" si="319"/>
        <v>15.166666666666666</v>
      </c>
      <c r="G1470" s="7">
        <f t="shared" si="308"/>
        <v>8.5</v>
      </c>
      <c r="H1470" s="15">
        <f t="shared" si="309"/>
        <v>9.6999999999999993</v>
      </c>
      <c r="I1470" s="11">
        <f t="shared" si="310"/>
        <v>0.25672945575259404</v>
      </c>
      <c r="J1470" s="32">
        <f t="shared" si="311"/>
        <v>1.69272168628084E-2</v>
      </c>
      <c r="K1470" s="32">
        <f t="shared" si="312"/>
        <v>59.076457051669728</v>
      </c>
      <c r="L1470" s="8">
        <v>0</v>
      </c>
      <c r="M1470" s="9">
        <v>1</v>
      </c>
      <c r="N1470" s="8">
        <v>0</v>
      </c>
      <c r="O1470" s="9">
        <v>0</v>
      </c>
      <c r="P1470" s="9">
        <v>0</v>
      </c>
      <c r="Q1470" s="9">
        <v>0</v>
      </c>
      <c r="R1470" s="9">
        <v>1</v>
      </c>
      <c r="S1470" s="8">
        <v>3275</v>
      </c>
      <c r="T1470" s="9">
        <v>14</v>
      </c>
      <c r="U1470" s="9">
        <f t="shared" si="313"/>
        <v>3260</v>
      </c>
      <c r="V1470" s="9">
        <f t="shared" si="314"/>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20"/>
        <v>0.70500000000000007</v>
      </c>
      <c r="AP1470" s="17">
        <v>0.29499999999999998</v>
      </c>
      <c r="AQ1470" s="38">
        <f t="shared" si="321"/>
        <v>0.499</v>
      </c>
      <c r="AR1470" s="39">
        <v>0.501</v>
      </c>
      <c r="AS1470" s="38">
        <v>0.36330049261083741</v>
      </c>
      <c r="AT1470" s="39">
        <f t="shared" si="322"/>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X1470+W1470+6</f>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4116</v>
      </c>
      <c r="D1471" s="12">
        <v>9.4</v>
      </c>
      <c r="E1471" s="13">
        <v>0.7</v>
      </c>
      <c r="F1471" s="7">
        <f t="shared" si="319"/>
        <v>13.428571428571431</v>
      </c>
      <c r="G1471" s="7">
        <f t="shared" si="308"/>
        <v>8.7000000000000011</v>
      </c>
      <c r="H1471" s="15">
        <f t="shared" si="309"/>
        <v>10.1</v>
      </c>
      <c r="I1471" s="11">
        <f t="shared" si="310"/>
        <v>0.23360833544640278</v>
      </c>
      <c r="J1471" s="32">
        <f t="shared" si="311"/>
        <v>1.7396365405583186E-2</v>
      </c>
      <c r="K1471" s="32">
        <f t="shared" si="312"/>
        <v>57.483271745893553</v>
      </c>
      <c r="L1471" s="8">
        <v>0</v>
      </c>
      <c r="M1471" s="9">
        <v>1</v>
      </c>
      <c r="N1471" s="8">
        <v>0</v>
      </c>
      <c r="O1471" s="9">
        <v>0</v>
      </c>
      <c r="P1471" s="9">
        <v>0</v>
      </c>
      <c r="Q1471" s="9">
        <v>0</v>
      </c>
      <c r="R1471" s="9">
        <v>1</v>
      </c>
      <c r="S1471" s="8">
        <v>3139</v>
      </c>
      <c r="T1471" s="9">
        <v>14</v>
      </c>
      <c r="U1471" s="9">
        <f t="shared" si="313"/>
        <v>3124</v>
      </c>
      <c r="V1471" s="9">
        <f t="shared" si="314"/>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20"/>
        <v>0.66300000000000003</v>
      </c>
      <c r="AP1471" s="17">
        <v>0.33700000000000002</v>
      </c>
      <c r="AQ1471" s="38">
        <f t="shared" si="321"/>
        <v>0.50900000000000001</v>
      </c>
      <c r="AR1471" s="39">
        <v>0.49099999999999999</v>
      </c>
      <c r="AS1471" s="38">
        <v>0.40947752126366949</v>
      </c>
      <c r="AT1471" s="39">
        <f t="shared" si="322"/>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X1471+W1471+6</f>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4116</v>
      </c>
      <c r="D1472" s="12">
        <v>9.6999999999999993</v>
      </c>
      <c r="E1472" s="13">
        <v>0.6</v>
      </c>
      <c r="F1472" s="7">
        <f t="shared" si="319"/>
        <v>16.166666666666668</v>
      </c>
      <c r="G1472" s="7">
        <f t="shared" si="308"/>
        <v>9.1</v>
      </c>
      <c r="H1472" s="15">
        <f t="shared" si="309"/>
        <v>10.299999999999999</v>
      </c>
      <c r="I1472" s="11">
        <f t="shared" si="310"/>
        <v>0.27208895874288952</v>
      </c>
      <c r="J1472" s="32">
        <f t="shared" si="311"/>
        <v>1.6830244870694198E-2</v>
      </c>
      <c r="K1472" s="32">
        <f t="shared" si="312"/>
        <v>59.416841981976042</v>
      </c>
      <c r="L1472" s="8">
        <v>0</v>
      </c>
      <c r="M1472" s="9">
        <v>1</v>
      </c>
      <c r="N1472" s="8">
        <v>0</v>
      </c>
      <c r="O1472" s="9">
        <v>0</v>
      </c>
      <c r="P1472" s="9">
        <v>0</v>
      </c>
      <c r="Q1472" s="9">
        <v>0</v>
      </c>
      <c r="R1472" s="9">
        <v>1</v>
      </c>
      <c r="S1472" s="8">
        <v>3284</v>
      </c>
      <c r="T1472" s="9">
        <v>14</v>
      </c>
      <c r="U1472" s="9">
        <f t="shared" si="313"/>
        <v>3269</v>
      </c>
      <c r="V1472" s="9">
        <f t="shared" si="314"/>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20"/>
        <v>0.59000000000000008</v>
      </c>
      <c r="AP1472" s="17">
        <v>0.41</v>
      </c>
      <c r="AQ1472" s="38">
        <f t="shared" si="321"/>
        <v>0.497</v>
      </c>
      <c r="AR1472" s="39">
        <v>0.503</v>
      </c>
      <c r="AS1472" s="38">
        <v>0.46750285062713792</v>
      </c>
      <c r="AT1472" s="39">
        <f t="shared" si="322"/>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X1472+W1472+6</f>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4116</v>
      </c>
      <c r="D1473" s="12">
        <v>3.6</v>
      </c>
      <c r="E1473" s="13">
        <v>0.5</v>
      </c>
      <c r="F1473" s="7">
        <f t="shared" si="319"/>
        <v>7.2</v>
      </c>
      <c r="G1473" s="7">
        <f t="shared" si="308"/>
        <v>3.1</v>
      </c>
      <c r="H1473" s="15">
        <f t="shared" si="309"/>
        <v>4.0999999999999996</v>
      </c>
      <c r="I1473" s="11">
        <f t="shared" si="310"/>
        <v>0.13214145973828678</v>
      </c>
      <c r="J1473" s="32">
        <f t="shared" si="311"/>
        <v>1.8352980519206499E-2</v>
      </c>
      <c r="K1473" s="32">
        <f t="shared" si="312"/>
        <v>54.487062684641018</v>
      </c>
      <c r="L1473" s="8">
        <v>0</v>
      </c>
      <c r="M1473" s="9">
        <v>1</v>
      </c>
      <c r="N1473" s="8">
        <v>0</v>
      </c>
      <c r="O1473" s="9">
        <v>0</v>
      </c>
      <c r="P1473" s="9">
        <v>0</v>
      </c>
      <c r="Q1473" s="9">
        <v>0</v>
      </c>
      <c r="R1473" s="9">
        <v>1</v>
      </c>
      <c r="S1473" s="8">
        <v>2932</v>
      </c>
      <c r="T1473" s="9">
        <v>14</v>
      </c>
      <c r="U1473" s="9">
        <f t="shared" si="313"/>
        <v>2917</v>
      </c>
      <c r="V1473" s="9">
        <f t="shared" si="314"/>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20"/>
        <v>0.77600000000000002</v>
      </c>
      <c r="AP1473" s="17">
        <v>0.224</v>
      </c>
      <c r="AQ1473" s="38">
        <f t="shared" si="321"/>
        <v>0.46299999999999997</v>
      </c>
      <c r="AR1473" s="39">
        <v>0.53700000000000003</v>
      </c>
      <c r="AS1473" s="38">
        <v>0.23140495867768601</v>
      </c>
      <c r="AT1473" s="39">
        <f t="shared" si="322"/>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X1473+W1473+6</f>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4116</v>
      </c>
      <c r="D1474" s="12">
        <v>4</v>
      </c>
      <c r="E1474" s="13">
        <v>0.5</v>
      </c>
      <c r="F1474" s="7">
        <f t="shared" si="319"/>
        <v>8</v>
      </c>
      <c r="G1474" s="7">
        <f t="shared" ref="G1474:G1537" si="323">D1474-E1474</f>
        <v>3.5</v>
      </c>
      <c r="H1474" s="15">
        <f t="shared" ref="H1474:H1537" si="324">D1474+E1474</f>
        <v>4.5</v>
      </c>
      <c r="I1474" s="11">
        <f t="shared" ref="I1474:I1537" si="325">IFERROR(F1474/SQRT(F1474^2+U1474), "X")</f>
        <v>0.14982744664145906</v>
      </c>
      <c r="J1474" s="32">
        <f t="shared" ref="J1474:J1537" si="326">IFERROR(SQRT((1-I1474^2)/U1474), "X")</f>
        <v>1.8728430830182382E-2</v>
      </c>
      <c r="K1474" s="32">
        <f t="shared" ref="K1474:K1537" si="327">IFERROR(1/J1474, "X")</f>
        <v>53.394756296849977</v>
      </c>
      <c r="L1474" s="8">
        <v>0</v>
      </c>
      <c r="M1474" s="9">
        <v>1</v>
      </c>
      <c r="N1474" s="8">
        <v>0</v>
      </c>
      <c r="O1474" s="9">
        <v>0</v>
      </c>
      <c r="P1474" s="9">
        <v>0</v>
      </c>
      <c r="Q1474" s="9">
        <v>0</v>
      </c>
      <c r="R1474" s="9">
        <v>1</v>
      </c>
      <c r="S1474" s="8">
        <v>2802</v>
      </c>
      <c r="T1474" s="9">
        <v>14</v>
      </c>
      <c r="U1474" s="9">
        <f t="shared" ref="U1474:U1537" si="328">S1474-T1474-1</f>
        <v>2787</v>
      </c>
      <c r="V1474" s="9">
        <f t="shared" ref="V1474:V1537" si="329">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20"/>
        <v>0.75800000000000001</v>
      </c>
      <c r="AP1474" s="17">
        <v>0.24199999999999999</v>
      </c>
      <c r="AQ1474" s="38">
        <f t="shared" si="321"/>
        <v>0.46099999999999997</v>
      </c>
      <c r="AR1474" s="39">
        <v>0.53900000000000003</v>
      </c>
      <c r="AS1474" s="38">
        <v>0.25077720207253879</v>
      </c>
      <c r="AT1474" s="39">
        <f t="shared" si="322"/>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X1474+W1474+6</f>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4116</v>
      </c>
      <c r="D1475" s="12">
        <v>3.8</v>
      </c>
      <c r="E1475" s="13">
        <v>0.5</v>
      </c>
      <c r="F1475" s="7">
        <f t="shared" si="319"/>
        <v>7.6</v>
      </c>
      <c r="G1475" s="7">
        <f t="shared" si="323"/>
        <v>3.3</v>
      </c>
      <c r="H1475" s="15">
        <f t="shared" si="324"/>
        <v>4.3</v>
      </c>
      <c r="I1475" s="11">
        <f t="shared" si="325"/>
        <v>0.13972004694896253</v>
      </c>
      <c r="J1475" s="32">
        <f t="shared" si="326"/>
        <v>1.8384216703810862E-2</v>
      </c>
      <c r="K1475" s="32">
        <f t="shared" si="327"/>
        <v>54.394485014567422</v>
      </c>
      <c r="L1475" s="8">
        <v>0</v>
      </c>
      <c r="M1475" s="9">
        <v>1</v>
      </c>
      <c r="N1475" s="8">
        <v>0</v>
      </c>
      <c r="O1475" s="9">
        <v>0</v>
      </c>
      <c r="P1475" s="9">
        <v>0</v>
      </c>
      <c r="Q1475" s="9">
        <v>0</v>
      </c>
      <c r="R1475" s="9">
        <v>1</v>
      </c>
      <c r="S1475" s="8">
        <v>2916</v>
      </c>
      <c r="T1475" s="9">
        <v>14</v>
      </c>
      <c r="U1475" s="9">
        <f t="shared" si="328"/>
        <v>2901</v>
      </c>
      <c r="V1475" s="9">
        <f t="shared" si="329"/>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20"/>
        <v>0.72399999999999998</v>
      </c>
      <c r="AP1475" s="17">
        <v>0.27600000000000002</v>
      </c>
      <c r="AQ1475" s="38">
        <f t="shared" si="321"/>
        <v>0.46199999999999997</v>
      </c>
      <c r="AR1475" s="39">
        <v>0.53800000000000003</v>
      </c>
      <c r="AS1475" s="38">
        <v>0.28779979144942652</v>
      </c>
      <c r="AT1475" s="39">
        <f t="shared" si="322"/>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X1475+W1475+6</f>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4116</v>
      </c>
      <c r="D1476" s="12">
        <v>4.8</v>
      </c>
      <c r="E1476" s="13">
        <v>0.5</v>
      </c>
      <c r="F1476" s="7">
        <f t="shared" si="319"/>
        <v>9.6</v>
      </c>
      <c r="G1476" s="7">
        <f t="shared" si="323"/>
        <v>4.3</v>
      </c>
      <c r="H1476" s="15">
        <f t="shared" si="324"/>
        <v>5.3</v>
      </c>
      <c r="I1476" s="11">
        <f t="shared" si="325"/>
        <v>0.16573514602600783</v>
      </c>
      <c r="J1476" s="32">
        <f t="shared" si="326"/>
        <v>1.7264077711042481E-2</v>
      </c>
      <c r="K1476" s="32">
        <f t="shared" si="327"/>
        <v>57.923742972981302</v>
      </c>
      <c r="L1476" s="8">
        <v>0</v>
      </c>
      <c r="M1476" s="9">
        <v>1</v>
      </c>
      <c r="N1476" s="8">
        <v>0</v>
      </c>
      <c r="O1476" s="9">
        <v>0</v>
      </c>
      <c r="P1476" s="9">
        <v>0</v>
      </c>
      <c r="Q1476" s="9">
        <v>0</v>
      </c>
      <c r="R1476" s="9">
        <v>1</v>
      </c>
      <c r="S1476" s="8">
        <v>3278</v>
      </c>
      <c r="T1476" s="9">
        <v>14</v>
      </c>
      <c r="U1476" s="9">
        <f t="shared" si="328"/>
        <v>3263</v>
      </c>
      <c r="V1476" s="9">
        <f t="shared" si="329"/>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20"/>
        <v>0.70199999999999996</v>
      </c>
      <c r="AP1476" s="17">
        <v>0.29799999999999999</v>
      </c>
      <c r="AQ1476" s="38">
        <f t="shared" si="321"/>
        <v>0.47</v>
      </c>
      <c r="AR1476" s="39">
        <v>0.53</v>
      </c>
      <c r="AS1476" s="38">
        <v>0.31368421052631579</v>
      </c>
      <c r="AT1476" s="39">
        <f t="shared" si="322"/>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X1476+W1476+6</f>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4124</v>
      </c>
      <c r="D1477" s="12">
        <v>8.9878754520200665E-2</v>
      </c>
      <c r="E1477" s="13">
        <v>0.33908488218948651</v>
      </c>
      <c r="F1477" s="7">
        <v>0.26506270034762219</v>
      </c>
      <c r="G1477" s="7">
        <f t="shared" si="323"/>
        <v>-0.24920612766928585</v>
      </c>
      <c r="H1477" s="15">
        <f t="shared" si="324"/>
        <v>0.42896363670968718</v>
      </c>
      <c r="I1477" s="11">
        <f t="shared" si="325"/>
        <v>1.8944618348316882E-3</v>
      </c>
      <c r="J1477" s="32">
        <f t="shared" si="326"/>
        <v>7.1472215153137548E-3</v>
      </c>
      <c r="K1477" s="32">
        <f t="shared" si="327"/>
        <v>139.91451053495172</v>
      </c>
      <c r="L1477" s="8">
        <v>0</v>
      </c>
      <c r="M1477" s="9">
        <v>1</v>
      </c>
      <c r="N1477" s="8">
        <v>0</v>
      </c>
      <c r="O1477" s="9">
        <v>0</v>
      </c>
      <c r="P1477" s="9">
        <v>0</v>
      </c>
      <c r="Q1477" s="9">
        <v>1</v>
      </c>
      <c r="R1477" s="9">
        <v>0</v>
      </c>
      <c r="S1477" s="8">
        <v>19597</v>
      </c>
      <c r="T1477" s="9">
        <v>20</v>
      </c>
      <c r="U1477" s="9">
        <f t="shared" si="328"/>
        <v>19576</v>
      </c>
      <c r="V1477" s="9">
        <f t="shared" si="329"/>
        <v>20</v>
      </c>
      <c r="W1477" s="7">
        <v>16</v>
      </c>
      <c r="X1477" s="7">
        <f>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30">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4124</v>
      </c>
      <c r="D1478" s="12">
        <v>1.740792815250503</v>
      </c>
      <c r="E1478" s="13">
        <v>0.53204994890312218</v>
      </c>
      <c r="F1478" s="7">
        <v>3.2718597545950958</v>
      </c>
      <c r="G1478" s="7">
        <f t="shared" si="323"/>
        <v>1.2087428663473809</v>
      </c>
      <c r="H1478" s="15">
        <f t="shared" si="324"/>
        <v>2.2728427641536251</v>
      </c>
      <c r="I1478" s="11">
        <f t="shared" si="325"/>
        <v>2.3378357084701238E-2</v>
      </c>
      <c r="J1478" s="32">
        <f t="shared" si="326"/>
        <v>7.145280922224123E-3</v>
      </c>
      <c r="K1478" s="32">
        <f t="shared" si="327"/>
        <v>139.95251003913341</v>
      </c>
      <c r="L1478" s="8">
        <v>0</v>
      </c>
      <c r="M1478" s="9">
        <v>1</v>
      </c>
      <c r="N1478" s="8">
        <v>0</v>
      </c>
      <c r="O1478" s="9">
        <v>0</v>
      </c>
      <c r="P1478" s="9">
        <v>0</v>
      </c>
      <c r="Q1478" s="9">
        <v>1</v>
      </c>
      <c r="R1478" s="9">
        <v>0</v>
      </c>
      <c r="S1478" s="8">
        <v>19597</v>
      </c>
      <c r="T1478" s="9">
        <v>20</v>
      </c>
      <c r="U1478" s="9">
        <f t="shared" si="328"/>
        <v>19576</v>
      </c>
      <c r="V1478" s="9">
        <f t="shared" si="329"/>
        <v>20</v>
      </c>
      <c r="W1478" s="7">
        <v>18</v>
      </c>
      <c r="X1478" s="7">
        <f>BM1478-W1478-6</f>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30"/>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4124</v>
      </c>
      <c r="D1479" s="12">
        <v>-2.0204102886728799</v>
      </c>
      <c r="E1479" s="13">
        <v>0.50010415581823231</v>
      </c>
      <c r="F1479" s="7">
        <v>-4.0399790027084226</v>
      </c>
      <c r="G1479" s="7">
        <f t="shared" si="323"/>
        <v>-2.5205144444911123</v>
      </c>
      <c r="H1479" s="15">
        <f t="shared" si="324"/>
        <v>-1.5203061328546474</v>
      </c>
      <c r="I1479" s="11">
        <f t="shared" si="325"/>
        <v>-2.8862647099870412E-2</v>
      </c>
      <c r="J1479" s="32">
        <f t="shared" si="326"/>
        <v>7.1442567103741743E-3</v>
      </c>
      <c r="K1479" s="32">
        <f t="shared" si="327"/>
        <v>139.97257385053089</v>
      </c>
      <c r="L1479" s="8">
        <v>0</v>
      </c>
      <c r="M1479" s="9">
        <v>1</v>
      </c>
      <c r="N1479" s="8">
        <v>0</v>
      </c>
      <c r="O1479" s="9">
        <v>0</v>
      </c>
      <c r="P1479" s="9">
        <v>0</v>
      </c>
      <c r="Q1479" s="9">
        <v>1</v>
      </c>
      <c r="R1479" s="9">
        <v>0</v>
      </c>
      <c r="S1479" s="8">
        <v>19597</v>
      </c>
      <c r="T1479" s="9">
        <v>20</v>
      </c>
      <c r="U1479" s="9">
        <f t="shared" si="328"/>
        <v>19576</v>
      </c>
      <c r="V1479" s="9">
        <f t="shared" si="329"/>
        <v>20</v>
      </c>
      <c r="W1479" s="7">
        <v>13</v>
      </c>
      <c r="X1479" s="7">
        <f>BM1479-W1479-6</f>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30"/>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4124</v>
      </c>
      <c r="D1480" s="12">
        <v>5.4675246754662288</v>
      </c>
      <c r="E1480" s="13">
        <v>0.25998217914828409</v>
      </c>
      <c r="F1480" s="7">
        <v>21.030382518440842</v>
      </c>
      <c r="G1480" s="7">
        <f t="shared" si="323"/>
        <v>5.2075424963179451</v>
      </c>
      <c r="H1480" s="15">
        <f t="shared" si="324"/>
        <v>5.7275068546145125</v>
      </c>
      <c r="I1480" s="11">
        <f t="shared" si="325"/>
        <v>0.16301017167041409</v>
      </c>
      <c r="J1480" s="32">
        <f t="shared" si="326"/>
        <v>7.7511748313410806E-3</v>
      </c>
      <c r="K1480" s="32">
        <f t="shared" si="327"/>
        <v>129.01270088201372</v>
      </c>
      <c r="L1480" s="8">
        <v>0</v>
      </c>
      <c r="M1480" s="9">
        <v>1</v>
      </c>
      <c r="N1480" s="8">
        <v>0</v>
      </c>
      <c r="O1480" s="9">
        <v>0</v>
      </c>
      <c r="P1480" s="9">
        <v>0</v>
      </c>
      <c r="Q1480" s="9">
        <v>1</v>
      </c>
      <c r="R1480" s="9">
        <v>0</v>
      </c>
      <c r="S1480" s="8">
        <v>16223</v>
      </c>
      <c r="T1480" s="9">
        <v>20</v>
      </c>
      <c r="U1480" s="9">
        <f t="shared" si="328"/>
        <v>16202</v>
      </c>
      <c r="V1480" s="9">
        <f t="shared" si="329"/>
        <v>20</v>
      </c>
      <c r="W1480" s="7">
        <v>16</v>
      </c>
      <c r="X1480" s="7">
        <f>BM1480-W1480-6</f>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30"/>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4124</v>
      </c>
      <c r="D1481" s="12">
        <v>5.0248538778627783</v>
      </c>
      <c r="E1481" s="13">
        <v>0.35608277581540659</v>
      </c>
      <c r="F1481" s="7">
        <v>14.11147693498004</v>
      </c>
      <c r="G1481" s="7">
        <f t="shared" si="323"/>
        <v>4.6687711020473719</v>
      </c>
      <c r="H1481" s="15">
        <f t="shared" si="324"/>
        <v>5.3809366536781846</v>
      </c>
      <c r="I1481" s="11">
        <f t="shared" si="325"/>
        <v>0.11018831317821509</v>
      </c>
      <c r="J1481" s="32">
        <f t="shared" si="326"/>
        <v>7.8084181893871294E-3</v>
      </c>
      <c r="K1481" s="32">
        <f t="shared" si="327"/>
        <v>128.06691134436903</v>
      </c>
      <c r="L1481" s="8">
        <v>0</v>
      </c>
      <c r="M1481" s="9">
        <v>1</v>
      </c>
      <c r="N1481" s="8">
        <v>0</v>
      </c>
      <c r="O1481" s="9">
        <v>0</v>
      </c>
      <c r="P1481" s="9">
        <v>0</v>
      </c>
      <c r="Q1481" s="9">
        <v>1</v>
      </c>
      <c r="R1481" s="9">
        <v>0</v>
      </c>
      <c r="S1481" s="8">
        <v>16223</v>
      </c>
      <c r="T1481" s="9">
        <v>20</v>
      </c>
      <c r="U1481" s="9">
        <f t="shared" si="328"/>
        <v>16202</v>
      </c>
      <c r="V1481" s="9">
        <f t="shared" si="329"/>
        <v>20</v>
      </c>
      <c r="W1481" s="7">
        <v>18</v>
      </c>
      <c r="X1481" s="7">
        <f>BM1481-W1481-6</f>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30"/>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4124</v>
      </c>
      <c r="D1482" s="12">
        <v>3.2666451474046898</v>
      </c>
      <c r="E1482" s="13">
        <v>0.4406069349406333</v>
      </c>
      <c r="F1482" s="7">
        <v>7.413966709000694</v>
      </c>
      <c r="G1482" s="7">
        <f t="shared" si="323"/>
        <v>2.8260382124640566</v>
      </c>
      <c r="H1482" s="15">
        <f t="shared" si="324"/>
        <v>3.707252082345323</v>
      </c>
      <c r="I1482" s="11">
        <f t="shared" si="325"/>
        <v>5.8147476361141079E-2</v>
      </c>
      <c r="J1482" s="32">
        <f t="shared" si="326"/>
        <v>7.8429643190262716E-3</v>
      </c>
      <c r="K1482" s="32">
        <f t="shared" si="327"/>
        <v>127.50281135081755</v>
      </c>
      <c r="L1482" s="8">
        <v>0</v>
      </c>
      <c r="M1482" s="9">
        <v>1</v>
      </c>
      <c r="N1482" s="8">
        <v>0</v>
      </c>
      <c r="O1482" s="9">
        <v>0</v>
      </c>
      <c r="P1482" s="9">
        <v>0</v>
      </c>
      <c r="Q1482" s="9">
        <v>1</v>
      </c>
      <c r="R1482" s="9">
        <v>0</v>
      </c>
      <c r="S1482" s="8">
        <v>16223</v>
      </c>
      <c r="T1482" s="9">
        <v>20</v>
      </c>
      <c r="U1482" s="9">
        <f t="shared" si="328"/>
        <v>16202</v>
      </c>
      <c r="V1482" s="9">
        <f t="shared" si="329"/>
        <v>20</v>
      </c>
      <c r="W1482" s="7">
        <v>13</v>
      </c>
      <c r="X1482" s="7">
        <f>BM1482-W1482-6</f>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30"/>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4124</v>
      </c>
      <c r="D1483" s="12">
        <v>-1.3599930290932321</v>
      </c>
      <c r="E1483" s="13">
        <v>0.39072570628594111</v>
      </c>
      <c r="F1483" s="7">
        <v>-3.4806848057700122</v>
      </c>
      <c r="G1483" s="7">
        <f t="shared" si="323"/>
        <v>-1.7507187353791731</v>
      </c>
      <c r="H1483" s="15">
        <f t="shared" si="324"/>
        <v>-0.969267322807291</v>
      </c>
      <c r="I1483" s="11">
        <f t="shared" si="325"/>
        <v>-2.4869575540677289E-2</v>
      </c>
      <c r="J1483" s="32">
        <f t="shared" si="326"/>
        <v>7.1450237319536716E-3</v>
      </c>
      <c r="K1483" s="32">
        <f t="shared" si="327"/>
        <v>139.95754773043544</v>
      </c>
      <c r="L1483" s="8">
        <v>0</v>
      </c>
      <c r="M1483" s="9">
        <v>1</v>
      </c>
      <c r="N1483" s="8">
        <v>0</v>
      </c>
      <c r="O1483" s="9">
        <v>0</v>
      </c>
      <c r="P1483" s="9">
        <v>0</v>
      </c>
      <c r="Q1483" s="9">
        <v>1</v>
      </c>
      <c r="R1483" s="9">
        <v>0</v>
      </c>
      <c r="S1483" s="8">
        <v>19597</v>
      </c>
      <c r="T1483" s="9">
        <v>20</v>
      </c>
      <c r="U1483" s="9">
        <f t="shared" si="328"/>
        <v>19576</v>
      </c>
      <c r="V1483" s="9">
        <f t="shared" si="329"/>
        <v>20</v>
      </c>
      <c r="W1483" s="7">
        <v>16</v>
      </c>
      <c r="X1483" s="7">
        <f>BM1483-W1483-6</f>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30"/>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4124</v>
      </c>
      <c r="D1484" s="12">
        <v>0.64775270735424328</v>
      </c>
      <c r="E1484" s="13">
        <v>0.57771196840200101</v>
      </c>
      <c r="F1484" s="7">
        <v>1.1212381650080421</v>
      </c>
      <c r="G1484" s="7">
        <f t="shared" si="323"/>
        <v>7.0040738952242276E-2</v>
      </c>
      <c r="H1484" s="15">
        <f t="shared" si="324"/>
        <v>1.2254646757562444</v>
      </c>
      <c r="I1484" s="11">
        <f t="shared" si="325"/>
        <v>8.0134946073081529E-3</v>
      </c>
      <c r="J1484" s="32">
        <f t="shared" si="326"/>
        <v>7.1470048535590787E-3</v>
      </c>
      <c r="K1484" s="32">
        <f t="shared" si="327"/>
        <v>139.91875204926134</v>
      </c>
      <c r="L1484" s="8">
        <v>0</v>
      </c>
      <c r="M1484" s="9">
        <v>1</v>
      </c>
      <c r="N1484" s="8">
        <v>0</v>
      </c>
      <c r="O1484" s="9">
        <v>0</v>
      </c>
      <c r="P1484" s="9">
        <v>0</v>
      </c>
      <c r="Q1484" s="9">
        <v>1</v>
      </c>
      <c r="R1484" s="9">
        <v>0</v>
      </c>
      <c r="S1484" s="8">
        <v>19597</v>
      </c>
      <c r="T1484" s="9">
        <v>20</v>
      </c>
      <c r="U1484" s="9">
        <f t="shared" si="328"/>
        <v>19576</v>
      </c>
      <c r="V1484" s="9">
        <f t="shared" si="329"/>
        <v>20</v>
      </c>
      <c r="W1484" s="7">
        <v>18</v>
      </c>
      <c r="X1484" s="7">
        <f>BM1484-W1484-6</f>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30"/>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4124</v>
      </c>
      <c r="D1485" s="12">
        <v>-3.1237903301331689</v>
      </c>
      <c r="E1485" s="13">
        <v>0.5212838133541049</v>
      </c>
      <c r="F1485" s="7">
        <v>-5.9924943957759096</v>
      </c>
      <c r="G1485" s="7">
        <f t="shared" si="323"/>
        <v>-3.6450741434872738</v>
      </c>
      <c r="H1485" s="15">
        <f t="shared" si="324"/>
        <v>-2.602506516779064</v>
      </c>
      <c r="I1485" s="11">
        <f t="shared" si="325"/>
        <v>-4.2790532485693249E-2</v>
      </c>
      <c r="J1485" s="32">
        <f t="shared" si="326"/>
        <v>7.1406879438812923E-3</v>
      </c>
      <c r="K1485" s="32">
        <f t="shared" si="327"/>
        <v>140.04252921553297</v>
      </c>
      <c r="L1485" s="8">
        <v>0</v>
      </c>
      <c r="M1485" s="9">
        <v>1</v>
      </c>
      <c r="N1485" s="8">
        <v>0</v>
      </c>
      <c r="O1485" s="9">
        <v>0</v>
      </c>
      <c r="P1485" s="9">
        <v>0</v>
      </c>
      <c r="Q1485" s="9">
        <v>1</v>
      </c>
      <c r="R1485" s="9">
        <v>0</v>
      </c>
      <c r="S1485" s="8">
        <v>19597</v>
      </c>
      <c r="T1485" s="9">
        <v>20</v>
      </c>
      <c r="U1485" s="9">
        <f t="shared" si="328"/>
        <v>19576</v>
      </c>
      <c r="V1485" s="9">
        <f t="shared" si="329"/>
        <v>20</v>
      </c>
      <c r="W1485" s="7">
        <v>13</v>
      </c>
      <c r="X1485" s="7">
        <f>BM1485-W1485-6</f>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30"/>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4124</v>
      </c>
      <c r="D1486" s="12">
        <v>4.1583558054389291</v>
      </c>
      <c r="E1486" s="13">
        <v>0.29424514278087038</v>
      </c>
      <c r="F1486" s="7">
        <v>14.132283599106779</v>
      </c>
      <c r="G1486" s="7">
        <f t="shared" si="323"/>
        <v>3.8641106626580588</v>
      </c>
      <c r="H1486" s="15">
        <f t="shared" si="324"/>
        <v>4.4526009482197999</v>
      </c>
      <c r="I1486" s="11">
        <f t="shared" si="325"/>
        <v>0.11034880341217332</v>
      </c>
      <c r="J1486" s="32">
        <f t="shared" si="326"/>
        <v>7.8082783039499599E-3</v>
      </c>
      <c r="K1486" s="32">
        <f t="shared" si="327"/>
        <v>128.06920566524016</v>
      </c>
      <c r="L1486" s="8">
        <v>0</v>
      </c>
      <c r="M1486" s="9">
        <v>1</v>
      </c>
      <c r="N1486" s="8">
        <v>0</v>
      </c>
      <c r="O1486" s="9">
        <v>0</v>
      </c>
      <c r="P1486" s="9">
        <v>0</v>
      </c>
      <c r="Q1486" s="9">
        <v>1</v>
      </c>
      <c r="R1486" s="9">
        <v>0</v>
      </c>
      <c r="S1486" s="8">
        <v>16223</v>
      </c>
      <c r="T1486" s="9">
        <v>20</v>
      </c>
      <c r="U1486" s="9">
        <f t="shared" si="328"/>
        <v>16202</v>
      </c>
      <c r="V1486" s="9">
        <f t="shared" si="329"/>
        <v>20</v>
      </c>
      <c r="W1486" s="7">
        <v>16</v>
      </c>
      <c r="X1486" s="7">
        <f>BM1486-W1486-6</f>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30"/>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4124</v>
      </c>
      <c r="D1487" s="12">
        <v>4.0804067271065447</v>
      </c>
      <c r="E1487" s="13">
        <v>0.38345125721518952</v>
      </c>
      <c r="F1487" s="7">
        <v>10.64126574193668</v>
      </c>
      <c r="G1487" s="7">
        <f t="shared" si="323"/>
        <v>3.6969554698913552</v>
      </c>
      <c r="H1487" s="15">
        <f t="shared" si="324"/>
        <v>4.4638579843217343</v>
      </c>
      <c r="I1487" s="11">
        <f t="shared" si="325"/>
        <v>8.3309897781025211E-2</v>
      </c>
      <c r="J1487" s="32">
        <f t="shared" si="326"/>
        <v>7.8289462740043416E-3</v>
      </c>
      <c r="K1487" s="32">
        <f t="shared" si="327"/>
        <v>127.7311102926398</v>
      </c>
      <c r="L1487" s="8">
        <v>0</v>
      </c>
      <c r="M1487" s="9">
        <v>1</v>
      </c>
      <c r="N1487" s="8">
        <v>0</v>
      </c>
      <c r="O1487" s="9">
        <v>0</v>
      </c>
      <c r="P1487" s="9">
        <v>0</v>
      </c>
      <c r="Q1487" s="9">
        <v>1</v>
      </c>
      <c r="R1487" s="9">
        <v>0</v>
      </c>
      <c r="S1487" s="8">
        <v>16223</v>
      </c>
      <c r="T1487" s="9">
        <v>20</v>
      </c>
      <c r="U1487" s="9">
        <f t="shared" si="328"/>
        <v>16202</v>
      </c>
      <c r="V1487" s="9">
        <f t="shared" si="329"/>
        <v>20</v>
      </c>
      <c r="W1487" s="7">
        <v>18</v>
      </c>
      <c r="X1487" s="7">
        <f>BM1487-W1487-6</f>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30"/>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4124</v>
      </c>
      <c r="D1488" s="12">
        <v>2.4743870437876851</v>
      </c>
      <c r="E1488" s="13">
        <v>0.45865119427273793</v>
      </c>
      <c r="F1488" s="7">
        <v>5.3949211834304851</v>
      </c>
      <c r="G1488" s="7">
        <f t="shared" si="323"/>
        <v>2.0157358495149471</v>
      </c>
      <c r="H1488" s="15">
        <f t="shared" si="324"/>
        <v>2.9330382380604232</v>
      </c>
      <c r="I1488" s="11">
        <f t="shared" si="325"/>
        <v>4.2345869845224565E-2</v>
      </c>
      <c r="J1488" s="32">
        <f t="shared" si="326"/>
        <v>7.8492101006558124E-3</v>
      </c>
      <c r="K1488" s="32">
        <f t="shared" si="327"/>
        <v>127.40135468108423</v>
      </c>
      <c r="L1488" s="8">
        <v>0</v>
      </c>
      <c r="M1488" s="9">
        <v>1</v>
      </c>
      <c r="N1488" s="8">
        <v>0</v>
      </c>
      <c r="O1488" s="9">
        <v>0</v>
      </c>
      <c r="P1488" s="9">
        <v>0</v>
      </c>
      <c r="Q1488" s="9">
        <v>1</v>
      </c>
      <c r="R1488" s="9">
        <v>0</v>
      </c>
      <c r="S1488" s="8">
        <v>16223</v>
      </c>
      <c r="T1488" s="9">
        <v>20</v>
      </c>
      <c r="U1488" s="9">
        <f t="shared" si="328"/>
        <v>16202</v>
      </c>
      <c r="V1488" s="9">
        <f t="shared" si="329"/>
        <v>20</v>
      </c>
      <c r="W1488" s="7">
        <v>13</v>
      </c>
      <c r="X1488" s="7">
        <f>BM1488-W1488-6</f>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30"/>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4124</v>
      </c>
      <c r="D1489" s="12">
        <v>0.67194397515000226</v>
      </c>
      <c r="E1489" s="13">
        <v>0.57701818672916583</v>
      </c>
      <c r="F1489" s="7">
        <v>1.16451091248774</v>
      </c>
      <c r="G1489" s="7">
        <f t="shared" si="323"/>
        <v>9.4925788420836432E-2</v>
      </c>
      <c r="H1489" s="15">
        <f t="shared" si="324"/>
        <v>1.248962161879168</v>
      </c>
      <c r="I1489" s="11">
        <f t="shared" si="325"/>
        <v>8.3227441189997926E-3</v>
      </c>
      <c r="J1489" s="32">
        <f t="shared" si="326"/>
        <v>7.1469867991360821E-3</v>
      </c>
      <c r="K1489" s="32">
        <f t="shared" si="327"/>
        <v>139.91910550623638</v>
      </c>
      <c r="L1489" s="8">
        <v>0</v>
      </c>
      <c r="M1489" s="9">
        <v>1</v>
      </c>
      <c r="N1489" s="8">
        <v>0</v>
      </c>
      <c r="O1489" s="9">
        <v>0</v>
      </c>
      <c r="P1489" s="9">
        <v>0</v>
      </c>
      <c r="Q1489" s="9">
        <v>1</v>
      </c>
      <c r="R1489" s="9">
        <v>0</v>
      </c>
      <c r="S1489" s="8">
        <v>19597</v>
      </c>
      <c r="T1489" s="9">
        <v>20</v>
      </c>
      <c r="U1489" s="9">
        <f t="shared" si="328"/>
        <v>19576</v>
      </c>
      <c r="V1489" s="9">
        <f t="shared" si="329"/>
        <v>20</v>
      </c>
      <c r="W1489" s="7">
        <v>18</v>
      </c>
      <c r="X1489" s="7">
        <f>BM1489-W1489-6</f>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30"/>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4124</v>
      </c>
      <c r="D1490" s="12">
        <v>-3.0567176128227009</v>
      </c>
      <c r="E1490" s="13">
        <v>0.52092314966508346</v>
      </c>
      <c r="F1490" s="7">
        <v>-5.8678859152025664</v>
      </c>
      <c r="G1490" s="7">
        <f t="shared" si="323"/>
        <v>-3.5776407624877846</v>
      </c>
      <c r="H1490" s="15">
        <f t="shared" si="324"/>
        <v>-2.5357944631576173</v>
      </c>
      <c r="I1490" s="11">
        <f t="shared" si="325"/>
        <v>-4.1902321067008801E-2</v>
      </c>
      <c r="J1490" s="32">
        <f t="shared" si="326"/>
        <v>7.1409570111865888E-3</v>
      </c>
      <c r="K1490" s="32">
        <f t="shared" si="327"/>
        <v>140.03725249059207</v>
      </c>
      <c r="L1490" s="8">
        <v>0</v>
      </c>
      <c r="M1490" s="9">
        <v>1</v>
      </c>
      <c r="N1490" s="8">
        <v>0</v>
      </c>
      <c r="O1490" s="9">
        <v>0</v>
      </c>
      <c r="P1490" s="9">
        <v>0</v>
      </c>
      <c r="Q1490" s="9">
        <v>1</v>
      </c>
      <c r="R1490" s="9">
        <v>0</v>
      </c>
      <c r="S1490" s="8">
        <v>19597</v>
      </c>
      <c r="T1490" s="9">
        <v>20</v>
      </c>
      <c r="U1490" s="9">
        <f t="shared" si="328"/>
        <v>19576</v>
      </c>
      <c r="V1490" s="9">
        <f t="shared" si="329"/>
        <v>20</v>
      </c>
      <c r="W1490" s="7">
        <v>13</v>
      </c>
      <c r="X1490" s="7">
        <f>BM1490-W1490-6</f>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30"/>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4124</v>
      </c>
      <c r="D1491" s="12">
        <v>0.78926178657732216</v>
      </c>
      <c r="E1491" s="13">
        <v>0.44547385889326357</v>
      </c>
      <c r="F1491" s="7">
        <v>1.771735357352205</v>
      </c>
      <c r="G1491" s="7">
        <f t="shared" si="323"/>
        <v>0.34378792768405858</v>
      </c>
      <c r="H1491" s="15">
        <f t="shared" si="324"/>
        <v>1.2347356454705858</v>
      </c>
      <c r="I1491" s="11">
        <f t="shared" si="325"/>
        <v>1.3917860246283258E-2</v>
      </c>
      <c r="J1491" s="32">
        <f t="shared" si="326"/>
        <v>7.8554961318167763E-3</v>
      </c>
      <c r="K1491" s="32">
        <f t="shared" si="327"/>
        <v>127.29940709279242</v>
      </c>
      <c r="L1491" s="8">
        <v>0</v>
      </c>
      <c r="M1491" s="9">
        <v>1</v>
      </c>
      <c r="N1491" s="8">
        <v>0</v>
      </c>
      <c r="O1491" s="9">
        <v>0</v>
      </c>
      <c r="P1491" s="9">
        <v>0</v>
      </c>
      <c r="Q1491" s="9">
        <v>1</v>
      </c>
      <c r="R1491" s="9">
        <v>0</v>
      </c>
      <c r="S1491" s="8">
        <v>16223</v>
      </c>
      <c r="T1491" s="9">
        <v>20</v>
      </c>
      <c r="U1491" s="9">
        <f t="shared" si="328"/>
        <v>16202</v>
      </c>
      <c r="V1491" s="9">
        <f t="shared" si="329"/>
        <v>20</v>
      </c>
      <c r="W1491" s="7">
        <v>18</v>
      </c>
      <c r="X1491" s="7">
        <f>BM1491-W1491-6</f>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30"/>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4124</v>
      </c>
      <c r="D1492" s="12">
        <v>0.20479030465558881</v>
      </c>
      <c r="E1492" s="13">
        <v>0.46404967126446411</v>
      </c>
      <c r="F1492" s="7">
        <v>0.44131117278365189</v>
      </c>
      <c r="G1492" s="7">
        <f t="shared" si="323"/>
        <v>-0.25925936660887527</v>
      </c>
      <c r="H1492" s="15">
        <f t="shared" si="324"/>
        <v>0.66883997592005295</v>
      </c>
      <c r="I1492" s="11">
        <f t="shared" si="325"/>
        <v>3.4670331854108607E-3</v>
      </c>
      <c r="J1492" s="32">
        <f t="shared" si="326"/>
        <v>7.8562098565098781E-3</v>
      </c>
      <c r="K1492" s="32">
        <f t="shared" si="327"/>
        <v>127.28784213565422</v>
      </c>
      <c r="L1492" s="8">
        <v>0</v>
      </c>
      <c r="M1492" s="9">
        <v>1</v>
      </c>
      <c r="N1492" s="8">
        <v>0</v>
      </c>
      <c r="O1492" s="9">
        <v>0</v>
      </c>
      <c r="P1492" s="9">
        <v>0</v>
      </c>
      <c r="Q1492" s="9">
        <v>1</v>
      </c>
      <c r="R1492" s="9">
        <v>0</v>
      </c>
      <c r="S1492" s="8">
        <v>16223</v>
      </c>
      <c r="T1492" s="9">
        <v>20</v>
      </c>
      <c r="U1492" s="9">
        <f t="shared" si="328"/>
        <v>16202</v>
      </c>
      <c r="V1492" s="9">
        <f t="shared" si="329"/>
        <v>20</v>
      </c>
      <c r="W1492" s="7">
        <v>13</v>
      </c>
      <c r="X1492" s="7">
        <f>BM1492-W1492-6</f>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30"/>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4124</v>
      </c>
      <c r="D1493" s="12">
        <v>1.258093300309993</v>
      </c>
      <c r="E1493" s="13">
        <v>0.57929762379185901</v>
      </c>
      <c r="F1493" s="7">
        <v>2.1717563626016601</v>
      </c>
      <c r="G1493" s="7">
        <f t="shared" si="323"/>
        <v>0.67879567651813399</v>
      </c>
      <c r="H1493" s="15">
        <f t="shared" si="324"/>
        <v>1.837390924101852</v>
      </c>
      <c r="I1493" s="11">
        <f t="shared" si="325"/>
        <v>1.552018209718832E-2</v>
      </c>
      <c r="J1493" s="32">
        <f t="shared" si="326"/>
        <v>7.1463734903467191E-3</v>
      </c>
      <c r="K1493" s="32">
        <f t="shared" si="327"/>
        <v>139.93111350124568</v>
      </c>
      <c r="L1493" s="8">
        <v>0</v>
      </c>
      <c r="M1493" s="9">
        <v>1</v>
      </c>
      <c r="N1493" s="8">
        <v>0</v>
      </c>
      <c r="O1493" s="9">
        <v>0</v>
      </c>
      <c r="P1493" s="9">
        <v>0</v>
      </c>
      <c r="Q1493" s="9">
        <v>1</v>
      </c>
      <c r="R1493" s="9">
        <v>0</v>
      </c>
      <c r="S1493" s="8">
        <v>19597</v>
      </c>
      <c r="T1493" s="9">
        <v>20</v>
      </c>
      <c r="U1493" s="9">
        <f t="shared" si="328"/>
        <v>19576</v>
      </c>
      <c r="V1493" s="9">
        <f t="shared" si="329"/>
        <v>20</v>
      </c>
      <c r="W1493" s="7">
        <v>18</v>
      </c>
      <c r="X1493" s="7">
        <f>BM1493-W1493-6</f>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30"/>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4124</v>
      </c>
      <c r="D1494" s="12">
        <v>-2.2247475073574718</v>
      </c>
      <c r="E1494" s="13">
        <v>0.53183191732399704</v>
      </c>
      <c r="F1494" s="7">
        <v>-4.1831778704664213</v>
      </c>
      <c r="G1494" s="7">
        <f t="shared" si="323"/>
        <v>-2.756579424681469</v>
      </c>
      <c r="H1494" s="15">
        <f t="shared" si="324"/>
        <v>-1.6929155900334747</v>
      </c>
      <c r="I1494" s="11">
        <f t="shared" si="325"/>
        <v>-2.9884798510279257E-2</v>
      </c>
      <c r="J1494" s="32">
        <f t="shared" si="326"/>
        <v>7.1440420263427914E-3</v>
      </c>
      <c r="K1494" s="32">
        <f t="shared" si="327"/>
        <v>139.97678013547804</v>
      </c>
      <c r="L1494" s="8">
        <v>0</v>
      </c>
      <c r="M1494" s="9">
        <v>1</v>
      </c>
      <c r="N1494" s="8">
        <v>0</v>
      </c>
      <c r="O1494" s="9">
        <v>0</v>
      </c>
      <c r="P1494" s="9">
        <v>0</v>
      </c>
      <c r="Q1494" s="9">
        <v>1</v>
      </c>
      <c r="R1494" s="9">
        <v>0</v>
      </c>
      <c r="S1494" s="8">
        <v>19597</v>
      </c>
      <c r="T1494" s="9">
        <v>20</v>
      </c>
      <c r="U1494" s="9">
        <f t="shared" si="328"/>
        <v>19576</v>
      </c>
      <c r="V1494" s="9">
        <f t="shared" si="329"/>
        <v>20</v>
      </c>
      <c r="W1494" s="7">
        <v>13</v>
      </c>
      <c r="X1494" s="7">
        <f>BM1494-W1494-6</f>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30"/>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4124</v>
      </c>
      <c r="D1495" s="12">
        <v>3.9380026140558582</v>
      </c>
      <c r="E1495" s="13">
        <v>0.39982496246682342</v>
      </c>
      <c r="F1495" s="7">
        <v>9.8493165353141876</v>
      </c>
      <c r="G1495" s="7">
        <f t="shared" si="323"/>
        <v>3.5381776515890349</v>
      </c>
      <c r="H1495" s="15">
        <f t="shared" si="324"/>
        <v>4.3378275765226819</v>
      </c>
      <c r="I1495" s="11">
        <f t="shared" si="325"/>
        <v>7.7148146174169902E-2</v>
      </c>
      <c r="J1495" s="32">
        <f t="shared" si="326"/>
        <v>7.8328426036019284E-3</v>
      </c>
      <c r="K1495" s="32">
        <f t="shared" si="327"/>
        <v>127.66757237534054</v>
      </c>
      <c r="L1495" s="8">
        <v>0</v>
      </c>
      <c r="M1495" s="9">
        <v>1</v>
      </c>
      <c r="N1495" s="8">
        <v>0</v>
      </c>
      <c r="O1495" s="9">
        <v>0</v>
      </c>
      <c r="P1495" s="9">
        <v>0</v>
      </c>
      <c r="Q1495" s="9">
        <v>1</v>
      </c>
      <c r="R1495" s="9">
        <v>0</v>
      </c>
      <c r="S1495" s="8">
        <v>16223</v>
      </c>
      <c r="T1495" s="9">
        <v>20</v>
      </c>
      <c r="U1495" s="9">
        <f t="shared" si="328"/>
        <v>16202</v>
      </c>
      <c r="V1495" s="9">
        <f t="shared" si="329"/>
        <v>20</v>
      </c>
      <c r="W1495" s="7">
        <v>18</v>
      </c>
      <c r="X1495" s="7">
        <f>BM1495-W1495-6</f>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30"/>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4124</v>
      </c>
      <c r="D1496" s="12">
        <v>2.8056418685278079</v>
      </c>
      <c r="E1496" s="13">
        <v>0.46690044561352401</v>
      </c>
      <c r="F1496" s="7">
        <v>6.0090794405670227</v>
      </c>
      <c r="G1496" s="7">
        <f t="shared" si="323"/>
        <v>2.3387414229142838</v>
      </c>
      <c r="H1496" s="15">
        <f t="shared" si="324"/>
        <v>3.2725423141413321</v>
      </c>
      <c r="I1496" s="11">
        <f t="shared" si="325"/>
        <v>4.7156353952198492E-2</v>
      </c>
      <c r="J1496" s="32">
        <f t="shared" si="326"/>
        <v>7.8475171477760952E-3</v>
      </c>
      <c r="K1496" s="32">
        <f t="shared" si="327"/>
        <v>127.42883910529454</v>
      </c>
      <c r="L1496" s="8">
        <v>0</v>
      </c>
      <c r="M1496" s="9">
        <v>1</v>
      </c>
      <c r="N1496" s="8">
        <v>0</v>
      </c>
      <c r="O1496" s="9">
        <v>0</v>
      </c>
      <c r="P1496" s="9">
        <v>0</v>
      </c>
      <c r="Q1496" s="9">
        <v>1</v>
      </c>
      <c r="R1496" s="9">
        <v>0</v>
      </c>
      <c r="S1496" s="8">
        <v>16223</v>
      </c>
      <c r="T1496" s="9">
        <v>20</v>
      </c>
      <c r="U1496" s="9">
        <f t="shared" si="328"/>
        <v>16202</v>
      </c>
      <c r="V1496" s="9">
        <f t="shared" si="329"/>
        <v>20</v>
      </c>
      <c r="W1496" s="7">
        <v>13</v>
      </c>
      <c r="X1496" s="7">
        <f>BM1496-W1496-6</f>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30"/>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4125</v>
      </c>
      <c r="D1497" s="12">
        <v>6.13</v>
      </c>
      <c r="E1497" s="13">
        <v>0.1</v>
      </c>
      <c r="F1497" s="7">
        <f>D1497-E1497</f>
        <v>6.03</v>
      </c>
      <c r="G1497" s="7">
        <f t="shared" si="323"/>
        <v>6.03</v>
      </c>
      <c r="H1497" s="15">
        <f t="shared" si="324"/>
        <v>6.2299999999999995</v>
      </c>
      <c r="I1497" s="11">
        <f t="shared" si="325"/>
        <v>3.2522284557324282E-2</v>
      </c>
      <c r="J1497" s="32">
        <f t="shared" si="326"/>
        <v>5.3934136910985539E-3</v>
      </c>
      <c r="K1497" s="32">
        <f t="shared" si="327"/>
        <v>185.4113289418961</v>
      </c>
      <c r="L1497" s="8">
        <v>0</v>
      </c>
      <c r="M1497" s="9">
        <v>1</v>
      </c>
      <c r="N1497" s="8">
        <v>0</v>
      </c>
      <c r="O1497" s="9">
        <v>0</v>
      </c>
      <c r="P1497" s="9">
        <v>0</v>
      </c>
      <c r="Q1497" s="9">
        <v>0</v>
      </c>
      <c r="R1497" s="9">
        <v>1</v>
      </c>
      <c r="S1497" s="8">
        <v>34363</v>
      </c>
      <c r="T1497" s="9">
        <v>21</v>
      </c>
      <c r="U1497" s="9">
        <f t="shared" si="328"/>
        <v>34341</v>
      </c>
      <c r="V1497" s="9">
        <f t="shared" si="329"/>
        <v>3</v>
      </c>
      <c r="W1497" s="7">
        <v>10.15</v>
      </c>
      <c r="X1497" s="7">
        <f>BM1497-W1497-6</f>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4125</v>
      </c>
      <c r="D1498" s="12">
        <v>15.25</v>
      </c>
      <c r="E1498" s="13">
        <v>1.5</v>
      </c>
      <c r="F1498" s="7">
        <f>D1498-E1498</f>
        <v>13.75</v>
      </c>
      <c r="G1498" s="7">
        <f t="shared" si="323"/>
        <v>13.75</v>
      </c>
      <c r="H1498" s="15">
        <f t="shared" si="324"/>
        <v>16.75</v>
      </c>
      <c r="I1498" s="11">
        <f t="shared" si="325"/>
        <v>7.3995279667558991E-2</v>
      </c>
      <c r="J1498" s="32">
        <f t="shared" si="326"/>
        <v>5.3814748849133811E-3</v>
      </c>
      <c r="K1498" s="32">
        <f t="shared" si="327"/>
        <v>185.82266411823935</v>
      </c>
      <c r="L1498" s="8">
        <v>0</v>
      </c>
      <c r="M1498" s="9">
        <v>1</v>
      </c>
      <c r="N1498" s="8">
        <v>0</v>
      </c>
      <c r="O1498" s="9">
        <v>0</v>
      </c>
      <c r="P1498" s="9">
        <v>0</v>
      </c>
      <c r="Q1498" s="9">
        <v>0</v>
      </c>
      <c r="R1498" s="9">
        <v>1</v>
      </c>
      <c r="S1498" s="8">
        <v>34363</v>
      </c>
      <c r="T1498" s="9">
        <v>21</v>
      </c>
      <c r="U1498" s="9">
        <f t="shared" si="328"/>
        <v>34341</v>
      </c>
      <c r="V1498" s="9">
        <f t="shared" si="329"/>
        <v>3</v>
      </c>
      <c r="W1498" s="7">
        <v>10.15</v>
      </c>
      <c r="X1498" s="7">
        <f>BM1498-W1498-6</f>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4125</v>
      </c>
      <c r="D1499" s="12">
        <v>16.88</v>
      </c>
      <c r="E1499" s="13">
        <v>0.7</v>
      </c>
      <c r="F1499" s="7">
        <f>D1499-E1499</f>
        <v>16.18</v>
      </c>
      <c r="G1499" s="7">
        <f t="shared" si="323"/>
        <v>16.18</v>
      </c>
      <c r="H1499" s="15">
        <f t="shared" si="324"/>
        <v>17.579999999999998</v>
      </c>
      <c r="I1499" s="11">
        <f t="shared" si="325"/>
        <v>8.6980709059255062E-2</v>
      </c>
      <c r="J1499" s="32">
        <f t="shared" si="326"/>
        <v>5.3758163819069881E-3</v>
      </c>
      <c r="K1499" s="32">
        <f t="shared" si="327"/>
        <v>186.01825824364659</v>
      </c>
      <c r="L1499" s="8">
        <v>0</v>
      </c>
      <c r="M1499" s="9">
        <v>1</v>
      </c>
      <c r="N1499" s="8">
        <v>0</v>
      </c>
      <c r="O1499" s="9">
        <v>0</v>
      </c>
      <c r="P1499" s="9">
        <v>0</v>
      </c>
      <c r="Q1499" s="9">
        <v>0</v>
      </c>
      <c r="R1499" s="9">
        <v>1</v>
      </c>
      <c r="S1499" s="8">
        <v>34363</v>
      </c>
      <c r="T1499" s="9">
        <v>21</v>
      </c>
      <c r="U1499" s="9">
        <f t="shared" si="328"/>
        <v>34341</v>
      </c>
      <c r="V1499" s="9">
        <f t="shared" si="329"/>
        <v>3</v>
      </c>
      <c r="W1499" s="7">
        <v>10.15</v>
      </c>
      <c r="X1499" s="7">
        <f>BM1499-W1499-6</f>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4128</v>
      </c>
      <c r="D1500" s="12">
        <v>4.95</v>
      </c>
      <c r="E1500" s="13">
        <v>0.05</v>
      </c>
      <c r="F1500" s="7">
        <f t="shared" ref="F1500:F1535" si="331">D1500/E1500</f>
        <v>99</v>
      </c>
      <c r="G1500" s="7">
        <f t="shared" si="323"/>
        <v>4.9000000000000004</v>
      </c>
      <c r="H1500" s="15">
        <f t="shared" si="324"/>
        <v>5</v>
      </c>
      <c r="I1500" s="11">
        <f t="shared" si="325"/>
        <v>0.35346324209475505</v>
      </c>
      <c r="J1500" s="32">
        <f t="shared" si="326"/>
        <v>3.5703357787348999E-3</v>
      </c>
      <c r="K1500" s="32">
        <f t="shared" si="327"/>
        <v>280.08570117019536</v>
      </c>
      <c r="L1500" s="8">
        <v>0</v>
      </c>
      <c r="M1500" s="9">
        <v>1</v>
      </c>
      <c r="N1500" s="8">
        <v>0</v>
      </c>
      <c r="O1500" s="9">
        <v>0</v>
      </c>
      <c r="P1500" s="9">
        <v>0</v>
      </c>
      <c r="Q1500" s="9">
        <v>0</v>
      </c>
      <c r="R1500" s="9">
        <v>1</v>
      </c>
      <c r="S1500" s="8">
        <v>68676</v>
      </c>
      <c r="T1500" s="9">
        <v>28</v>
      </c>
      <c r="U1500" s="9">
        <f t="shared" si="328"/>
        <v>68647</v>
      </c>
      <c r="V1500" s="9">
        <f t="shared" si="329"/>
        <v>8</v>
      </c>
      <c r="W1500" s="7">
        <v>9.43</v>
      </c>
      <c r="X1500" s="7">
        <f>BM1500-W1500-6</f>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32">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4128</v>
      </c>
      <c r="D1501" s="12">
        <v>21.03</v>
      </c>
      <c r="E1501" s="13">
        <v>1.85</v>
      </c>
      <c r="F1501" s="7">
        <f t="shared" si="331"/>
        <v>11.367567567567567</v>
      </c>
      <c r="G1501" s="7">
        <f t="shared" si="323"/>
        <v>19.18</v>
      </c>
      <c r="H1501" s="15">
        <f t="shared" si="324"/>
        <v>22.880000000000003</v>
      </c>
      <c r="I1501" s="11">
        <f t="shared" si="325"/>
        <v>4.334593623564844E-2</v>
      </c>
      <c r="J1501" s="32">
        <f t="shared" si="326"/>
        <v>3.8131232542058784E-3</v>
      </c>
      <c r="K1501" s="32">
        <f t="shared" si="327"/>
        <v>262.25220989040918</v>
      </c>
      <c r="L1501" s="8">
        <v>0</v>
      </c>
      <c r="M1501" s="9">
        <v>1</v>
      </c>
      <c r="N1501" s="8">
        <v>0</v>
      </c>
      <c r="O1501" s="9">
        <v>0</v>
      </c>
      <c r="P1501" s="9">
        <v>0</v>
      </c>
      <c r="Q1501" s="9">
        <v>0</v>
      </c>
      <c r="R1501" s="9">
        <v>1</v>
      </c>
      <c r="S1501" s="8">
        <v>68676</v>
      </c>
      <c r="T1501" s="9">
        <v>28</v>
      </c>
      <c r="U1501" s="9">
        <f t="shared" si="328"/>
        <v>68647</v>
      </c>
      <c r="V1501" s="9">
        <f t="shared" si="329"/>
        <v>8</v>
      </c>
      <c r="W1501" s="7">
        <v>9.43</v>
      </c>
      <c r="X1501" s="7">
        <f>BM1501-W1501-6</f>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32"/>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4128</v>
      </c>
      <c r="D1502" s="12">
        <v>23.4</v>
      </c>
      <c r="E1502" s="13">
        <v>2.5299999999999998</v>
      </c>
      <c r="F1502" s="7">
        <f t="shared" si="331"/>
        <v>9.2490118577075098</v>
      </c>
      <c r="G1502" s="7">
        <f t="shared" si="323"/>
        <v>20.869999999999997</v>
      </c>
      <c r="H1502" s="15">
        <f t="shared" si="324"/>
        <v>25.93</v>
      </c>
      <c r="I1502" s="11">
        <f t="shared" si="325"/>
        <v>3.5278826146235058E-2</v>
      </c>
      <c r="J1502" s="32">
        <f t="shared" si="326"/>
        <v>3.8143346217937909E-3</v>
      </c>
      <c r="K1502" s="32">
        <f t="shared" si="327"/>
        <v>262.16892306363087</v>
      </c>
      <c r="L1502" s="8">
        <v>0</v>
      </c>
      <c r="M1502" s="9">
        <v>1</v>
      </c>
      <c r="N1502" s="8">
        <v>0</v>
      </c>
      <c r="O1502" s="9">
        <v>0</v>
      </c>
      <c r="P1502" s="9">
        <v>0</v>
      </c>
      <c r="Q1502" s="9">
        <v>0</v>
      </c>
      <c r="R1502" s="9">
        <v>1</v>
      </c>
      <c r="S1502" s="8">
        <v>68676</v>
      </c>
      <c r="T1502" s="9">
        <v>28</v>
      </c>
      <c r="U1502" s="9">
        <f t="shared" si="328"/>
        <v>68647</v>
      </c>
      <c r="V1502" s="9">
        <f t="shared" si="329"/>
        <v>8</v>
      </c>
      <c r="W1502" s="7">
        <v>9.43</v>
      </c>
      <c r="X1502" s="7">
        <f>BM1502-W1502-6</f>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32"/>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4128</v>
      </c>
      <c r="D1503" s="12">
        <v>20.62</v>
      </c>
      <c r="E1503" s="13">
        <v>1.93</v>
      </c>
      <c r="F1503" s="7">
        <f t="shared" si="331"/>
        <v>10.683937823834198</v>
      </c>
      <c r="G1503" s="7">
        <f t="shared" si="323"/>
        <v>18.690000000000001</v>
      </c>
      <c r="H1503" s="15">
        <f t="shared" si="324"/>
        <v>22.55</v>
      </c>
      <c r="I1503" s="11">
        <f t="shared" si="325"/>
        <v>4.0743637307668647E-2</v>
      </c>
      <c r="J1503" s="32">
        <f t="shared" si="326"/>
        <v>3.8135412222987625E-3</v>
      </c>
      <c r="K1503" s="32">
        <f t="shared" si="327"/>
        <v>262.22346677485513</v>
      </c>
      <c r="L1503" s="8">
        <v>0</v>
      </c>
      <c r="M1503" s="9">
        <v>1</v>
      </c>
      <c r="N1503" s="8">
        <v>0</v>
      </c>
      <c r="O1503" s="9">
        <v>0</v>
      </c>
      <c r="P1503" s="9">
        <v>0</v>
      </c>
      <c r="Q1503" s="9">
        <v>0</v>
      </c>
      <c r="R1503" s="9">
        <v>1</v>
      </c>
      <c r="S1503" s="8">
        <v>68676</v>
      </c>
      <c r="T1503" s="9">
        <v>28</v>
      </c>
      <c r="U1503" s="9">
        <f t="shared" si="328"/>
        <v>68647</v>
      </c>
      <c r="V1503" s="9">
        <f t="shared" si="329"/>
        <v>8</v>
      </c>
      <c r="W1503" s="7">
        <v>9.43</v>
      </c>
      <c r="X1503" s="7">
        <f>BM1503-W1503-6</f>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32"/>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4128</v>
      </c>
      <c r="D1504" s="12">
        <v>9.84</v>
      </c>
      <c r="E1504" s="13">
        <v>0.17</v>
      </c>
      <c r="F1504" s="7">
        <f t="shared" si="331"/>
        <v>57.882352941176464</v>
      </c>
      <c r="G1504" s="7">
        <f t="shared" si="323"/>
        <v>9.67</v>
      </c>
      <c r="H1504" s="15">
        <f t="shared" si="324"/>
        <v>10.01</v>
      </c>
      <c r="I1504" s="11">
        <f t="shared" si="325"/>
        <v>0.21571873784333989</v>
      </c>
      <c r="J1504" s="32">
        <f t="shared" si="326"/>
        <v>3.7268481131471328E-3</v>
      </c>
      <c r="K1504" s="32">
        <f t="shared" si="327"/>
        <v>268.32325054308455</v>
      </c>
      <c r="L1504" s="8">
        <v>0</v>
      </c>
      <c r="M1504" s="9">
        <v>1</v>
      </c>
      <c r="N1504" s="8">
        <v>0</v>
      </c>
      <c r="O1504" s="9">
        <v>0</v>
      </c>
      <c r="P1504" s="9">
        <v>0</v>
      </c>
      <c r="Q1504" s="9">
        <v>0</v>
      </c>
      <c r="R1504" s="9">
        <v>1</v>
      </c>
      <c r="S1504" s="8">
        <v>68676</v>
      </c>
      <c r="T1504" s="9">
        <v>28</v>
      </c>
      <c r="U1504" s="9">
        <f t="shared" si="328"/>
        <v>68647</v>
      </c>
      <c r="V1504" s="9">
        <f t="shared" si="329"/>
        <v>8</v>
      </c>
      <c r="W1504" s="7">
        <v>9.43</v>
      </c>
      <c r="X1504" s="7">
        <f>BM1504-W1504-6</f>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32"/>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4128</v>
      </c>
      <c r="D1505" s="12">
        <v>9.4</v>
      </c>
      <c r="E1505" s="13">
        <v>3.66</v>
      </c>
      <c r="F1505" s="7">
        <f t="shared" si="331"/>
        <v>2.5683060109289619</v>
      </c>
      <c r="G1505" s="7">
        <f t="shared" si="323"/>
        <v>5.74</v>
      </c>
      <c r="H1505" s="15">
        <f t="shared" si="324"/>
        <v>13.06</v>
      </c>
      <c r="I1505" s="11">
        <f t="shared" si="325"/>
        <v>9.8020095784855151E-3</v>
      </c>
      <c r="J1505" s="32">
        <f t="shared" si="326"/>
        <v>3.8165271337507432E-3</v>
      </c>
      <c r="K1505" s="32">
        <f t="shared" si="327"/>
        <v>262.01831271070688</v>
      </c>
      <c r="L1505" s="8">
        <v>0</v>
      </c>
      <c r="M1505" s="9">
        <v>1</v>
      </c>
      <c r="N1505" s="8">
        <v>0</v>
      </c>
      <c r="O1505" s="9">
        <v>0</v>
      </c>
      <c r="P1505" s="9">
        <v>0</v>
      </c>
      <c r="Q1505" s="9">
        <v>0</v>
      </c>
      <c r="R1505" s="9">
        <v>1</v>
      </c>
      <c r="S1505" s="8">
        <v>68676</v>
      </c>
      <c r="T1505" s="9">
        <v>28</v>
      </c>
      <c r="U1505" s="9">
        <f t="shared" si="328"/>
        <v>68647</v>
      </c>
      <c r="V1505" s="9">
        <f t="shared" si="329"/>
        <v>8</v>
      </c>
      <c r="W1505" s="7">
        <v>9.43</v>
      </c>
      <c r="X1505" s="7">
        <f>BM1505-W1505-6</f>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32"/>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4128</v>
      </c>
      <c r="D1506" s="12">
        <v>13.33</v>
      </c>
      <c r="E1506" s="13">
        <v>5.04</v>
      </c>
      <c r="F1506" s="7">
        <f t="shared" si="331"/>
        <v>2.6448412698412698</v>
      </c>
      <c r="G1506" s="7">
        <f t="shared" si="323"/>
        <v>8.2899999999999991</v>
      </c>
      <c r="H1506" s="15">
        <f t="shared" si="324"/>
        <v>18.37</v>
      </c>
      <c r="I1506" s="11">
        <f t="shared" si="325"/>
        <v>1.009407913930861E-2</v>
      </c>
      <c r="J1506" s="32">
        <f t="shared" si="326"/>
        <v>3.8165160436695717E-3</v>
      </c>
      <c r="K1506" s="32">
        <f t="shared" si="327"/>
        <v>262.01907408687379</v>
      </c>
      <c r="L1506" s="8">
        <v>0</v>
      </c>
      <c r="M1506" s="9">
        <v>1</v>
      </c>
      <c r="N1506" s="8">
        <v>0</v>
      </c>
      <c r="O1506" s="9">
        <v>0</v>
      </c>
      <c r="P1506" s="9">
        <v>0</v>
      </c>
      <c r="Q1506" s="9">
        <v>0</v>
      </c>
      <c r="R1506" s="9">
        <v>1</v>
      </c>
      <c r="S1506" s="8">
        <v>68676</v>
      </c>
      <c r="T1506" s="9">
        <v>28</v>
      </c>
      <c r="U1506" s="9">
        <f t="shared" si="328"/>
        <v>68647</v>
      </c>
      <c r="V1506" s="9">
        <f t="shared" si="329"/>
        <v>8</v>
      </c>
      <c r="W1506" s="7">
        <v>9.43</v>
      </c>
      <c r="X1506" s="7">
        <f>BM1506-W1506-6</f>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32"/>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4128</v>
      </c>
      <c r="D1507" s="12">
        <v>0.38</v>
      </c>
      <c r="E1507" s="13">
        <v>5.71</v>
      </c>
      <c r="F1507" s="7">
        <f t="shared" si="331"/>
        <v>6.6549912434325745E-2</v>
      </c>
      <c r="G1507" s="7">
        <f t="shared" si="323"/>
        <v>-5.33</v>
      </c>
      <c r="H1507" s="15">
        <f t="shared" si="324"/>
        <v>6.09</v>
      </c>
      <c r="I1507" s="11">
        <f t="shared" si="325"/>
        <v>2.5400174082052532E-4</v>
      </c>
      <c r="J1507" s="32">
        <f t="shared" si="326"/>
        <v>3.8167103686452624E-3</v>
      </c>
      <c r="K1507" s="32">
        <f t="shared" si="327"/>
        <v>262.00573358018494</v>
      </c>
      <c r="L1507" s="8">
        <v>0</v>
      </c>
      <c r="M1507" s="9">
        <v>1</v>
      </c>
      <c r="N1507" s="8">
        <v>0</v>
      </c>
      <c r="O1507" s="9">
        <v>0</v>
      </c>
      <c r="P1507" s="9">
        <v>0</v>
      </c>
      <c r="Q1507" s="9">
        <v>0</v>
      </c>
      <c r="R1507" s="9">
        <v>1</v>
      </c>
      <c r="S1507" s="8">
        <v>68676</v>
      </c>
      <c r="T1507" s="9">
        <v>28</v>
      </c>
      <c r="U1507" s="9">
        <f t="shared" si="328"/>
        <v>68647</v>
      </c>
      <c r="V1507" s="9">
        <f t="shared" si="329"/>
        <v>8</v>
      </c>
      <c r="W1507" s="7">
        <v>9.43</v>
      </c>
      <c r="X1507" s="7">
        <f>BM1507-W1507-6</f>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32"/>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4131</v>
      </c>
      <c r="D1508" s="12">
        <v>10.9</v>
      </c>
      <c r="E1508" s="13">
        <v>0.2</v>
      </c>
      <c r="F1508" s="7">
        <f t="shared" si="331"/>
        <v>54.5</v>
      </c>
      <c r="G1508" s="7">
        <f t="shared" si="323"/>
        <v>10.700000000000001</v>
      </c>
      <c r="H1508" s="15">
        <f t="shared" si="324"/>
        <v>11.1</v>
      </c>
      <c r="I1508" s="11">
        <f t="shared" si="325"/>
        <v>0.48757497423835405</v>
      </c>
      <c r="J1508" s="32">
        <f t="shared" si="326"/>
        <v>8.9463298025386061E-3</v>
      </c>
      <c r="K1508" s="32">
        <f t="shared" si="327"/>
        <v>111.77768113536798</v>
      </c>
      <c r="L1508" s="8">
        <v>0</v>
      </c>
      <c r="M1508" s="9">
        <v>1</v>
      </c>
      <c r="N1508" s="8">
        <v>0</v>
      </c>
      <c r="O1508" s="9">
        <v>0</v>
      </c>
      <c r="P1508" s="9">
        <v>0</v>
      </c>
      <c r="Q1508" s="9">
        <v>0</v>
      </c>
      <c r="R1508" s="9">
        <v>1</v>
      </c>
      <c r="S1508" s="8">
        <v>9550</v>
      </c>
      <c r="T1508" s="9">
        <v>25</v>
      </c>
      <c r="U1508" s="9">
        <f t="shared" si="328"/>
        <v>9524</v>
      </c>
      <c r="V1508" s="9">
        <f t="shared" si="329"/>
        <v>16</v>
      </c>
      <c r="W1508" s="7">
        <f t="shared" ref="W1508:W1523" si="333">AK1508*0+AL1508*6+AM1508*12+AN1508*15</f>
        <v>11.3163</v>
      </c>
      <c r="X1508" s="7">
        <f>BM1508-W1508-6</f>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34">1-AL1508-AK1508-AN1508</f>
        <v>0.67910000000000004</v>
      </c>
      <c r="AN1508" s="42">
        <v>0.1837</v>
      </c>
      <c r="AO1508" s="41">
        <v>0.50700000000000001</v>
      </c>
      <c r="AP1508" s="17">
        <f t="shared" ref="AP1508:AP1519" si="335">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4131</v>
      </c>
      <c r="D1509" s="12">
        <v>10.9</v>
      </c>
      <c r="E1509" s="13">
        <v>0.2</v>
      </c>
      <c r="F1509" s="7">
        <f t="shared" si="331"/>
        <v>54.5</v>
      </c>
      <c r="G1509" s="7">
        <f t="shared" si="323"/>
        <v>10.700000000000001</v>
      </c>
      <c r="H1509" s="15">
        <f t="shared" si="324"/>
        <v>11.1</v>
      </c>
      <c r="I1509" s="11">
        <f t="shared" si="325"/>
        <v>0.48757497423835405</v>
      </c>
      <c r="J1509" s="32">
        <f t="shared" si="326"/>
        <v>8.9463298025386061E-3</v>
      </c>
      <c r="K1509" s="32">
        <f t="shared" si="327"/>
        <v>111.77768113536798</v>
      </c>
      <c r="L1509" s="8">
        <v>0</v>
      </c>
      <c r="M1509" s="9">
        <v>1</v>
      </c>
      <c r="N1509" s="8">
        <v>0</v>
      </c>
      <c r="O1509" s="9">
        <v>0</v>
      </c>
      <c r="P1509" s="9">
        <v>0</v>
      </c>
      <c r="Q1509" s="9">
        <v>0</v>
      </c>
      <c r="R1509" s="9">
        <v>1</v>
      </c>
      <c r="S1509" s="8">
        <v>9550</v>
      </c>
      <c r="T1509" s="9">
        <v>25</v>
      </c>
      <c r="U1509" s="9">
        <f t="shared" si="328"/>
        <v>9524</v>
      </c>
      <c r="V1509" s="9">
        <f t="shared" si="329"/>
        <v>16</v>
      </c>
      <c r="W1509" s="7">
        <f t="shared" si="333"/>
        <v>11.3163</v>
      </c>
      <c r="X1509" s="7">
        <f>BM1509-W1509-6</f>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34"/>
        <v>0.67910000000000004</v>
      </c>
      <c r="AN1509" s="42">
        <v>0.1837</v>
      </c>
      <c r="AO1509" s="41">
        <v>0.50700000000000001</v>
      </c>
      <c r="AP1509" s="17">
        <f t="shared" si="335"/>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4131</v>
      </c>
      <c r="D1510" s="12">
        <v>10.3</v>
      </c>
      <c r="E1510" s="13">
        <v>0.2</v>
      </c>
      <c r="F1510" s="7">
        <f t="shared" si="331"/>
        <v>51.5</v>
      </c>
      <c r="G1510" s="7">
        <f t="shared" si="323"/>
        <v>10.100000000000001</v>
      </c>
      <c r="H1510" s="15">
        <f t="shared" si="324"/>
        <v>10.5</v>
      </c>
      <c r="I1510" s="11">
        <f t="shared" si="325"/>
        <v>0.46671359407385749</v>
      </c>
      <c r="J1510" s="32">
        <f t="shared" si="326"/>
        <v>9.062399884929271E-3</v>
      </c>
      <c r="K1510" s="32">
        <f t="shared" si="327"/>
        <v>110.34604659887006</v>
      </c>
      <c r="L1510" s="8">
        <v>0</v>
      </c>
      <c r="M1510" s="9">
        <v>1</v>
      </c>
      <c r="N1510" s="8">
        <v>0</v>
      </c>
      <c r="O1510" s="9">
        <v>0</v>
      </c>
      <c r="P1510" s="9">
        <v>0</v>
      </c>
      <c r="Q1510" s="9">
        <v>0</v>
      </c>
      <c r="R1510" s="9">
        <v>1</v>
      </c>
      <c r="S1510" s="8">
        <v>9550</v>
      </c>
      <c r="T1510" s="9">
        <v>25</v>
      </c>
      <c r="U1510" s="9">
        <f t="shared" si="328"/>
        <v>9524</v>
      </c>
      <c r="V1510" s="9">
        <f t="shared" si="329"/>
        <v>16</v>
      </c>
      <c r="W1510" s="7">
        <f t="shared" si="333"/>
        <v>11.3163</v>
      </c>
      <c r="X1510" s="7">
        <f>BM1510-W1510-6</f>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34"/>
        <v>0.67910000000000004</v>
      </c>
      <c r="AN1510" s="42">
        <v>0.1837</v>
      </c>
      <c r="AO1510" s="41">
        <v>0.50700000000000001</v>
      </c>
      <c r="AP1510" s="17">
        <f t="shared" si="335"/>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4131</v>
      </c>
      <c r="D1511" s="12">
        <v>10.199999999999999</v>
      </c>
      <c r="E1511" s="13">
        <v>0.3</v>
      </c>
      <c r="F1511" s="7">
        <f t="shared" si="331"/>
        <v>34</v>
      </c>
      <c r="G1511" s="7">
        <f t="shared" si="323"/>
        <v>9.8999999999999986</v>
      </c>
      <c r="H1511" s="15">
        <f t="shared" si="324"/>
        <v>10.5</v>
      </c>
      <c r="I1511" s="11">
        <f t="shared" si="325"/>
        <v>0.32899802487937801</v>
      </c>
      <c r="J1511" s="32">
        <f t="shared" si="326"/>
        <v>9.6764124964522948E-3</v>
      </c>
      <c r="K1511" s="32">
        <f t="shared" si="327"/>
        <v>103.3440854621105</v>
      </c>
      <c r="L1511" s="8">
        <v>0</v>
      </c>
      <c r="M1511" s="9">
        <v>1</v>
      </c>
      <c r="N1511" s="8">
        <v>0</v>
      </c>
      <c r="O1511" s="9">
        <v>0</v>
      </c>
      <c r="P1511" s="9">
        <v>0</v>
      </c>
      <c r="Q1511" s="9">
        <v>0</v>
      </c>
      <c r="R1511" s="9">
        <v>1</v>
      </c>
      <c r="S1511" s="8">
        <v>9550</v>
      </c>
      <c r="T1511" s="9">
        <v>25</v>
      </c>
      <c r="U1511" s="9">
        <f t="shared" si="328"/>
        <v>9524</v>
      </c>
      <c r="V1511" s="9">
        <f t="shared" si="329"/>
        <v>16</v>
      </c>
      <c r="W1511" s="7">
        <f t="shared" si="333"/>
        <v>11.3163</v>
      </c>
      <c r="X1511" s="7">
        <f>BM1511-W1511-6</f>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34"/>
        <v>0.67910000000000004</v>
      </c>
      <c r="AN1511" s="42">
        <v>0.1837</v>
      </c>
      <c r="AO1511" s="41">
        <v>0.50700000000000001</v>
      </c>
      <c r="AP1511" s="17">
        <f t="shared" si="335"/>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4131</v>
      </c>
      <c r="D1512" s="12">
        <v>6.41</v>
      </c>
      <c r="E1512" s="13">
        <v>0.2</v>
      </c>
      <c r="F1512" s="7">
        <f t="shared" si="331"/>
        <v>32.049999999999997</v>
      </c>
      <c r="G1512" s="7">
        <f t="shared" si="323"/>
        <v>6.21</v>
      </c>
      <c r="H1512" s="15">
        <f t="shared" si="324"/>
        <v>6.61</v>
      </c>
      <c r="I1512" s="11">
        <f t="shared" si="325"/>
        <v>0.30555417124511469</v>
      </c>
      <c r="J1512" s="32">
        <f t="shared" si="326"/>
        <v>9.5336714897071659E-3</v>
      </c>
      <c r="K1512" s="32">
        <f t="shared" si="327"/>
        <v>104.89138429823491</v>
      </c>
      <c r="L1512" s="8">
        <v>0</v>
      </c>
      <c r="M1512" s="9">
        <v>1</v>
      </c>
      <c r="N1512" s="8">
        <v>0</v>
      </c>
      <c r="O1512" s="9">
        <v>0</v>
      </c>
      <c r="P1512" s="9">
        <v>0</v>
      </c>
      <c r="Q1512" s="9">
        <v>0</v>
      </c>
      <c r="R1512" s="9">
        <v>1</v>
      </c>
      <c r="S1512" s="8">
        <v>10001</v>
      </c>
      <c r="T1512" s="9">
        <v>25</v>
      </c>
      <c r="U1512" s="9">
        <f t="shared" si="328"/>
        <v>9975</v>
      </c>
      <c r="V1512" s="9">
        <f t="shared" si="329"/>
        <v>16</v>
      </c>
      <c r="W1512" s="7">
        <f t="shared" si="333"/>
        <v>11.3163</v>
      </c>
      <c r="X1512" s="7">
        <f>BM1512-W1512-6</f>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34"/>
        <v>0.67910000000000004</v>
      </c>
      <c r="AN1512" s="42">
        <v>0.1837</v>
      </c>
      <c r="AO1512" s="41">
        <v>1</v>
      </c>
      <c r="AP1512" s="17">
        <f t="shared" si="335"/>
        <v>0</v>
      </c>
      <c r="AQ1512" s="32">
        <v>1</v>
      </c>
      <c r="AR1512" s="39">
        <f t="shared" ref="AR1512:AR1535" si="336">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4131</v>
      </c>
      <c r="D1513" s="12">
        <v>10.27</v>
      </c>
      <c r="E1513" s="13">
        <v>0.2</v>
      </c>
      <c r="F1513" s="7">
        <f t="shared" si="331"/>
        <v>51.349999999999994</v>
      </c>
      <c r="G1513" s="7">
        <f t="shared" si="323"/>
        <v>10.07</v>
      </c>
      <c r="H1513" s="15">
        <f t="shared" si="324"/>
        <v>10.469999999999999</v>
      </c>
      <c r="I1513" s="11">
        <f t="shared" si="325"/>
        <v>0.46564932009160293</v>
      </c>
      <c r="J1513" s="32">
        <f t="shared" si="326"/>
        <v>9.0681464477429998E-3</v>
      </c>
      <c r="K1513" s="32">
        <f t="shared" si="327"/>
        <v>110.27611935500812</v>
      </c>
      <c r="L1513" s="8">
        <v>0</v>
      </c>
      <c r="M1513" s="9">
        <v>1</v>
      </c>
      <c r="N1513" s="8">
        <v>0</v>
      </c>
      <c r="O1513" s="9">
        <v>0</v>
      </c>
      <c r="P1513" s="9">
        <v>0</v>
      </c>
      <c r="Q1513" s="9">
        <v>0</v>
      </c>
      <c r="R1513" s="9">
        <v>1</v>
      </c>
      <c r="S1513" s="8">
        <v>9550</v>
      </c>
      <c r="T1513" s="9">
        <v>25</v>
      </c>
      <c r="U1513" s="9">
        <f t="shared" si="328"/>
        <v>9524</v>
      </c>
      <c r="V1513" s="9">
        <f t="shared" si="329"/>
        <v>16</v>
      </c>
      <c r="W1513" s="7">
        <f t="shared" si="333"/>
        <v>11.3163</v>
      </c>
      <c r="X1513" s="7">
        <f>BM1513-W1513-6</f>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34"/>
        <v>0.67910000000000004</v>
      </c>
      <c r="AN1513" s="42">
        <v>0.1837</v>
      </c>
      <c r="AO1513" s="41">
        <v>1</v>
      </c>
      <c r="AP1513" s="17">
        <f t="shared" si="335"/>
        <v>0</v>
      </c>
      <c r="AQ1513" s="32">
        <v>0</v>
      </c>
      <c r="AR1513" s="39">
        <f t="shared" si="336"/>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4131</v>
      </c>
      <c r="D1514" s="12">
        <v>6.91</v>
      </c>
      <c r="E1514" s="13">
        <v>0.3</v>
      </c>
      <c r="F1514" s="7">
        <f t="shared" si="331"/>
        <v>23.033333333333335</v>
      </c>
      <c r="G1514" s="7">
        <f t="shared" si="323"/>
        <v>6.61</v>
      </c>
      <c r="H1514" s="15">
        <f t="shared" si="324"/>
        <v>7.21</v>
      </c>
      <c r="I1514" s="11">
        <f t="shared" si="325"/>
        <v>0.22472309996116707</v>
      </c>
      <c r="J1514" s="32">
        <f t="shared" si="326"/>
        <v>9.7564298101809142E-3</v>
      </c>
      <c r="K1514" s="32">
        <f t="shared" si="327"/>
        <v>102.49650942566018</v>
      </c>
      <c r="L1514" s="8">
        <v>0</v>
      </c>
      <c r="M1514" s="9">
        <v>1</v>
      </c>
      <c r="N1514" s="8">
        <v>0</v>
      </c>
      <c r="O1514" s="9">
        <v>0</v>
      </c>
      <c r="P1514" s="9">
        <v>0</v>
      </c>
      <c r="Q1514" s="9">
        <v>0</v>
      </c>
      <c r="R1514" s="9">
        <v>1</v>
      </c>
      <c r="S1514" s="8">
        <v>10001</v>
      </c>
      <c r="T1514" s="9">
        <v>25</v>
      </c>
      <c r="U1514" s="9">
        <f t="shared" si="328"/>
        <v>9975</v>
      </c>
      <c r="V1514" s="9">
        <f t="shared" si="329"/>
        <v>16</v>
      </c>
      <c r="W1514" s="7">
        <f t="shared" si="333"/>
        <v>11.3163</v>
      </c>
      <c r="X1514" s="7">
        <f>BM1514-W1514-6</f>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34"/>
        <v>0.67910000000000004</v>
      </c>
      <c r="AN1514" s="42">
        <v>0.1837</v>
      </c>
      <c r="AO1514" s="41">
        <v>1</v>
      </c>
      <c r="AP1514" s="17">
        <f t="shared" si="335"/>
        <v>0</v>
      </c>
      <c r="AQ1514" s="32">
        <v>1</v>
      </c>
      <c r="AR1514" s="39">
        <f t="shared" si="336"/>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4131</v>
      </c>
      <c r="D1515" s="12">
        <v>10.32</v>
      </c>
      <c r="E1515" s="13">
        <v>0.2</v>
      </c>
      <c r="F1515" s="7">
        <f t="shared" si="331"/>
        <v>51.6</v>
      </c>
      <c r="G1515" s="7">
        <f t="shared" si="323"/>
        <v>10.120000000000001</v>
      </c>
      <c r="H1515" s="15">
        <f t="shared" si="324"/>
        <v>10.52</v>
      </c>
      <c r="I1515" s="11">
        <f t="shared" si="325"/>
        <v>0.46742198575187444</v>
      </c>
      <c r="J1515" s="32">
        <f t="shared" si="326"/>
        <v>9.0585656153464034E-3</v>
      </c>
      <c r="K1515" s="32">
        <f t="shared" si="327"/>
        <v>110.39275338535587</v>
      </c>
      <c r="L1515" s="8">
        <v>0</v>
      </c>
      <c r="M1515" s="9">
        <v>1</v>
      </c>
      <c r="N1515" s="8">
        <v>0</v>
      </c>
      <c r="O1515" s="9">
        <v>0</v>
      </c>
      <c r="P1515" s="9">
        <v>0</v>
      </c>
      <c r="Q1515" s="9">
        <v>0</v>
      </c>
      <c r="R1515" s="9">
        <v>1</v>
      </c>
      <c r="S1515" s="8">
        <v>9550</v>
      </c>
      <c r="T1515" s="9">
        <v>25</v>
      </c>
      <c r="U1515" s="9">
        <f t="shared" si="328"/>
        <v>9524</v>
      </c>
      <c r="V1515" s="9">
        <f t="shared" si="329"/>
        <v>16</v>
      </c>
      <c r="W1515" s="7">
        <f t="shared" si="333"/>
        <v>11.3163</v>
      </c>
      <c r="X1515" s="7">
        <f>BM1515-W1515-6</f>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34"/>
        <v>0.67910000000000004</v>
      </c>
      <c r="AN1515" s="42">
        <v>0.1837</v>
      </c>
      <c r="AO1515" s="41">
        <v>1</v>
      </c>
      <c r="AP1515" s="17">
        <f t="shared" si="335"/>
        <v>0</v>
      </c>
      <c r="AQ1515" s="32">
        <v>0</v>
      </c>
      <c r="AR1515" s="39">
        <f t="shared" si="336"/>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4131</v>
      </c>
      <c r="D1516" s="12">
        <v>5.14</v>
      </c>
      <c r="E1516" s="13">
        <v>0.8</v>
      </c>
      <c r="F1516" s="7">
        <f t="shared" si="331"/>
        <v>6.4249999999999989</v>
      </c>
      <c r="G1516" s="7">
        <f t="shared" si="323"/>
        <v>4.34</v>
      </c>
      <c r="H1516" s="15">
        <f t="shared" si="324"/>
        <v>5.9399999999999995</v>
      </c>
      <c r="I1516" s="11">
        <f t="shared" si="325"/>
        <v>0.15437039236807831</v>
      </c>
      <c r="J1516" s="32">
        <f t="shared" si="326"/>
        <v>2.4026520212930481E-2</v>
      </c>
      <c r="K1516" s="32">
        <f t="shared" si="327"/>
        <v>41.620675451030344</v>
      </c>
      <c r="L1516" s="8">
        <v>0</v>
      </c>
      <c r="M1516" s="9">
        <v>1</v>
      </c>
      <c r="N1516" s="8">
        <v>0</v>
      </c>
      <c r="O1516" s="9">
        <v>0</v>
      </c>
      <c r="P1516" s="9">
        <v>0</v>
      </c>
      <c r="Q1516" s="9">
        <v>0</v>
      </c>
      <c r="R1516" s="9">
        <v>1</v>
      </c>
      <c r="S1516" s="8">
        <v>1717</v>
      </c>
      <c r="T1516" s="9">
        <v>25</v>
      </c>
      <c r="U1516" s="9">
        <f t="shared" si="328"/>
        <v>1691</v>
      </c>
      <c r="V1516" s="9">
        <f t="shared" si="329"/>
        <v>16</v>
      </c>
      <c r="W1516" s="7">
        <f t="shared" si="333"/>
        <v>11.3163</v>
      </c>
      <c r="X1516" s="7">
        <f>BM1516-W1516-6</f>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34"/>
        <v>0.67910000000000004</v>
      </c>
      <c r="AN1516" s="42">
        <v>0.1837</v>
      </c>
      <c r="AO1516" s="41">
        <v>0</v>
      </c>
      <c r="AP1516" s="17">
        <f t="shared" si="335"/>
        <v>1</v>
      </c>
      <c r="AQ1516" s="32">
        <v>1</v>
      </c>
      <c r="AR1516" s="39">
        <f t="shared" si="336"/>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4131</v>
      </c>
      <c r="D1517" s="12">
        <v>7.63</v>
      </c>
      <c r="E1517" s="13">
        <v>1.5</v>
      </c>
      <c r="F1517" s="7">
        <f t="shared" si="331"/>
        <v>5.0866666666666669</v>
      </c>
      <c r="G1517" s="7">
        <f t="shared" si="323"/>
        <v>6.13</v>
      </c>
      <c r="H1517" s="15">
        <f t="shared" si="324"/>
        <v>9.129999999999999</v>
      </c>
      <c r="I1517" s="11">
        <f t="shared" si="325"/>
        <v>0.21440139961648083</v>
      </c>
      <c r="J1517" s="32">
        <f t="shared" si="326"/>
        <v>4.2149685376765555E-2</v>
      </c>
      <c r="K1517" s="32">
        <f t="shared" si="327"/>
        <v>23.724969500038938</v>
      </c>
      <c r="L1517" s="8">
        <v>0</v>
      </c>
      <c r="M1517" s="9">
        <v>1</v>
      </c>
      <c r="N1517" s="8">
        <v>0</v>
      </c>
      <c r="O1517" s="9">
        <v>0</v>
      </c>
      <c r="P1517" s="9">
        <v>0</v>
      </c>
      <c r="Q1517" s="9">
        <v>0</v>
      </c>
      <c r="R1517" s="9">
        <v>1</v>
      </c>
      <c r="S1517" s="8">
        <v>563</v>
      </c>
      <c r="T1517" s="9">
        <v>25</v>
      </c>
      <c r="U1517" s="9">
        <f t="shared" si="328"/>
        <v>537</v>
      </c>
      <c r="V1517" s="9">
        <f t="shared" si="329"/>
        <v>16</v>
      </c>
      <c r="W1517" s="7">
        <f t="shared" si="333"/>
        <v>11.3163</v>
      </c>
      <c r="X1517" s="7">
        <f>BM1517-W1517-6</f>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34"/>
        <v>0.67910000000000004</v>
      </c>
      <c r="AN1517" s="42">
        <v>0.1837</v>
      </c>
      <c r="AO1517" s="41">
        <v>0</v>
      </c>
      <c r="AP1517" s="17">
        <f t="shared" si="335"/>
        <v>1</v>
      </c>
      <c r="AQ1517" s="32">
        <v>0</v>
      </c>
      <c r="AR1517" s="39">
        <f t="shared" si="336"/>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4131</v>
      </c>
      <c r="D1518" s="12">
        <v>5.52</v>
      </c>
      <c r="E1518" s="13">
        <v>2.2000000000000002</v>
      </c>
      <c r="F1518" s="7">
        <f t="shared" si="331"/>
        <v>2.5090909090909088</v>
      </c>
      <c r="G1518" s="7">
        <f t="shared" si="323"/>
        <v>3.3199999999999994</v>
      </c>
      <c r="H1518" s="15">
        <f t="shared" si="324"/>
        <v>7.72</v>
      </c>
      <c r="I1518" s="11">
        <f t="shared" si="325"/>
        <v>6.0902856446787106E-2</v>
      </c>
      <c r="J1518" s="32">
        <f t="shared" si="326"/>
        <v>2.4272877569371677E-2</v>
      </c>
      <c r="K1518" s="32">
        <f t="shared" si="327"/>
        <v>41.198246773255811</v>
      </c>
      <c r="L1518" s="8">
        <v>0</v>
      </c>
      <c r="M1518" s="9">
        <v>1</v>
      </c>
      <c r="N1518" s="8">
        <v>0</v>
      </c>
      <c r="O1518" s="9">
        <v>0</v>
      </c>
      <c r="P1518" s="9">
        <v>0</v>
      </c>
      <c r="Q1518" s="9">
        <v>0</v>
      </c>
      <c r="R1518" s="9">
        <v>1</v>
      </c>
      <c r="S1518" s="8">
        <v>1717</v>
      </c>
      <c r="T1518" s="9">
        <v>25</v>
      </c>
      <c r="U1518" s="9">
        <f t="shared" si="328"/>
        <v>1691</v>
      </c>
      <c r="V1518" s="9">
        <f t="shared" si="329"/>
        <v>16</v>
      </c>
      <c r="W1518" s="7">
        <f t="shared" si="333"/>
        <v>11.3163</v>
      </c>
      <c r="X1518" s="7">
        <f>BM1518-W1518-6</f>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34"/>
        <v>0.67910000000000004</v>
      </c>
      <c r="AN1518" s="42">
        <v>0.1837</v>
      </c>
      <c r="AO1518" s="41">
        <v>0</v>
      </c>
      <c r="AP1518" s="17">
        <f t="shared" si="335"/>
        <v>1</v>
      </c>
      <c r="AQ1518" s="32">
        <v>1</v>
      </c>
      <c r="AR1518" s="39">
        <f t="shared" si="336"/>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4131</v>
      </c>
      <c r="D1519" s="12">
        <v>7.84</v>
      </c>
      <c r="E1519" s="13">
        <v>6.6</v>
      </c>
      <c r="F1519" s="7">
        <f t="shared" si="331"/>
        <v>1.187878787878788</v>
      </c>
      <c r="G1519" s="7">
        <f t="shared" si="323"/>
        <v>1.2400000000000002</v>
      </c>
      <c r="H1519" s="15">
        <f t="shared" si="324"/>
        <v>14.44</v>
      </c>
      <c r="I1519" s="11">
        <f t="shared" si="325"/>
        <v>5.1193537725436777E-2</v>
      </c>
      <c r="J1519" s="32">
        <f t="shared" si="326"/>
        <v>4.3096600636209521E-2</v>
      </c>
      <c r="K1519" s="32">
        <f t="shared" si="327"/>
        <v>23.203686259185037</v>
      </c>
      <c r="L1519" s="8">
        <v>0</v>
      </c>
      <c r="M1519" s="9">
        <v>1</v>
      </c>
      <c r="N1519" s="8">
        <v>0</v>
      </c>
      <c r="O1519" s="9">
        <v>0</v>
      </c>
      <c r="P1519" s="9">
        <v>0</v>
      </c>
      <c r="Q1519" s="9">
        <v>0</v>
      </c>
      <c r="R1519" s="9">
        <v>1</v>
      </c>
      <c r="S1519" s="8">
        <v>563</v>
      </c>
      <c r="T1519" s="9">
        <v>25</v>
      </c>
      <c r="U1519" s="9">
        <f t="shared" si="328"/>
        <v>537</v>
      </c>
      <c r="V1519" s="9">
        <f t="shared" si="329"/>
        <v>16</v>
      </c>
      <c r="W1519" s="7">
        <f t="shared" si="333"/>
        <v>11.3163</v>
      </c>
      <c r="X1519" s="7">
        <f>BM1519-W1519-6</f>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34"/>
        <v>0.67910000000000004</v>
      </c>
      <c r="AN1519" s="42">
        <v>0.1837</v>
      </c>
      <c r="AO1519" s="41">
        <v>0</v>
      </c>
      <c r="AP1519" s="17">
        <f t="shared" si="335"/>
        <v>1</v>
      </c>
      <c r="AQ1519" s="32">
        <v>0</v>
      </c>
      <c r="AR1519" s="39">
        <f t="shared" si="336"/>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4131</v>
      </c>
      <c r="D1520" s="12">
        <v>10.6</v>
      </c>
      <c r="E1520" s="13">
        <v>1.4</v>
      </c>
      <c r="F1520" s="7">
        <f t="shared" si="331"/>
        <v>7.5714285714285721</v>
      </c>
      <c r="G1520" s="7">
        <f t="shared" si="323"/>
        <v>9.1999999999999993</v>
      </c>
      <c r="H1520" s="15">
        <f t="shared" si="324"/>
        <v>12</v>
      </c>
      <c r="I1520" s="11">
        <f t="shared" si="325"/>
        <v>6.0018301000591072E-2</v>
      </c>
      <c r="J1520" s="32">
        <f t="shared" si="326"/>
        <v>7.9269454151724046E-3</v>
      </c>
      <c r="K1520" s="32">
        <f t="shared" si="327"/>
        <v>126.15199772739331</v>
      </c>
      <c r="L1520" s="8">
        <v>0</v>
      </c>
      <c r="M1520" s="9">
        <v>1</v>
      </c>
      <c r="N1520" s="8">
        <v>0</v>
      </c>
      <c r="O1520" s="9">
        <v>0</v>
      </c>
      <c r="P1520" s="9">
        <v>0</v>
      </c>
      <c r="Q1520" s="9">
        <v>0</v>
      </c>
      <c r="R1520" s="9">
        <v>1</v>
      </c>
      <c r="S1520" s="8">
        <v>15866</v>
      </c>
      <c r="T1520" s="9">
        <v>8</v>
      </c>
      <c r="U1520" s="9">
        <f t="shared" si="328"/>
        <v>15857</v>
      </c>
      <c r="V1520" s="9">
        <f t="shared" si="329"/>
        <v>16</v>
      </c>
      <c r="W1520" s="7">
        <f t="shared" si="333"/>
        <v>8.9309999999999992</v>
      </c>
      <c r="X1520" s="7">
        <f>BM1520-W1520-6</f>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34"/>
        <v>0.14199999999999996</v>
      </c>
      <c r="AN1520" s="42">
        <v>0.311</v>
      </c>
      <c r="AO1520" s="41" t="s">
        <v>98</v>
      </c>
      <c r="AP1520" s="17" t="s">
        <v>98</v>
      </c>
      <c r="AQ1520" s="32">
        <v>1</v>
      </c>
      <c r="AR1520" s="39">
        <f t="shared" si="336"/>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4131</v>
      </c>
      <c r="D1521" s="12">
        <v>8.9</v>
      </c>
      <c r="E1521" s="13">
        <v>0.9</v>
      </c>
      <c r="F1521" s="7">
        <f t="shared" si="331"/>
        <v>9.8888888888888893</v>
      </c>
      <c r="G1521" s="7">
        <f t="shared" si="323"/>
        <v>8</v>
      </c>
      <c r="H1521" s="15">
        <f t="shared" si="324"/>
        <v>9.8000000000000007</v>
      </c>
      <c r="I1521" s="11">
        <f t="shared" si="325"/>
        <v>8.049918948110571E-2</v>
      </c>
      <c r="J1521" s="32">
        <f t="shared" si="326"/>
        <v>8.1403674756174316E-3</v>
      </c>
      <c r="K1521" s="32">
        <f t="shared" si="327"/>
        <v>122.84457710235641</v>
      </c>
      <c r="L1521" s="8">
        <v>0</v>
      </c>
      <c r="M1521" s="9">
        <v>1</v>
      </c>
      <c r="N1521" s="8">
        <v>0</v>
      </c>
      <c r="O1521" s="9">
        <v>0</v>
      </c>
      <c r="P1521" s="9">
        <v>0</v>
      </c>
      <c r="Q1521" s="9">
        <v>0</v>
      </c>
      <c r="R1521" s="9">
        <v>1</v>
      </c>
      <c r="S1521" s="8">
        <v>15002</v>
      </c>
      <c r="T1521" s="9">
        <v>8</v>
      </c>
      <c r="U1521" s="9">
        <f t="shared" si="328"/>
        <v>14993</v>
      </c>
      <c r="V1521" s="9">
        <f t="shared" si="329"/>
        <v>16</v>
      </c>
      <c r="W1521" s="7">
        <f t="shared" si="333"/>
        <v>8.9309999999999992</v>
      </c>
      <c r="X1521" s="7">
        <f>BM1521-W1521-6</f>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34"/>
        <v>0.14199999999999996</v>
      </c>
      <c r="AN1521" s="42">
        <v>0.311</v>
      </c>
      <c r="AO1521" s="41" t="s">
        <v>98</v>
      </c>
      <c r="AP1521" s="17" t="s">
        <v>98</v>
      </c>
      <c r="AQ1521" s="32">
        <v>0</v>
      </c>
      <c r="AR1521" s="39">
        <f t="shared" si="336"/>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4131</v>
      </c>
      <c r="D1522" s="12">
        <v>7.7</v>
      </c>
      <c r="E1522" s="13">
        <v>1.3</v>
      </c>
      <c r="F1522" s="7">
        <f t="shared" si="331"/>
        <v>5.9230769230769234</v>
      </c>
      <c r="G1522" s="7">
        <f t="shared" si="323"/>
        <v>6.4</v>
      </c>
      <c r="H1522" s="15">
        <f t="shared" si="324"/>
        <v>9</v>
      </c>
      <c r="I1522" s="11">
        <f t="shared" si="325"/>
        <v>4.6984754585231547E-2</v>
      </c>
      <c r="J1522" s="32">
        <f t="shared" si="326"/>
        <v>7.9324910338702623E-3</v>
      </c>
      <c r="K1522" s="32">
        <f t="shared" si="327"/>
        <v>126.06380463970093</v>
      </c>
      <c r="L1522" s="8">
        <v>0</v>
      </c>
      <c r="M1522" s="9">
        <v>1</v>
      </c>
      <c r="N1522" s="8">
        <v>0</v>
      </c>
      <c r="O1522" s="9">
        <v>0</v>
      </c>
      <c r="P1522" s="9">
        <v>0</v>
      </c>
      <c r="Q1522" s="9">
        <v>0</v>
      </c>
      <c r="R1522" s="9">
        <v>1</v>
      </c>
      <c r="S1522" s="8">
        <v>15866</v>
      </c>
      <c r="T1522" s="9">
        <v>8</v>
      </c>
      <c r="U1522" s="9">
        <f t="shared" si="328"/>
        <v>15857</v>
      </c>
      <c r="V1522" s="9">
        <f t="shared" si="329"/>
        <v>16</v>
      </c>
      <c r="W1522" s="7">
        <f t="shared" si="333"/>
        <v>8.9309999999999992</v>
      </c>
      <c r="X1522" s="7">
        <f>BM1522-W1522-6</f>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34"/>
        <v>0.14199999999999996</v>
      </c>
      <c r="AN1522" s="42">
        <v>0.311</v>
      </c>
      <c r="AO1522" s="41" t="s">
        <v>98</v>
      </c>
      <c r="AP1522" s="17" t="s">
        <v>98</v>
      </c>
      <c r="AQ1522" s="32">
        <v>1</v>
      </c>
      <c r="AR1522" s="39">
        <f t="shared" si="336"/>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4131</v>
      </c>
      <c r="D1523" s="12">
        <v>5.7</v>
      </c>
      <c r="E1523" s="13">
        <v>0.9</v>
      </c>
      <c r="F1523" s="7">
        <f t="shared" si="331"/>
        <v>6.333333333333333</v>
      </c>
      <c r="G1523" s="7">
        <f t="shared" si="323"/>
        <v>4.8</v>
      </c>
      <c r="H1523" s="15">
        <f t="shared" si="324"/>
        <v>6.6000000000000005</v>
      </c>
      <c r="I1523" s="11">
        <f t="shared" si="325"/>
        <v>5.1654470322291424E-2</v>
      </c>
      <c r="J1523" s="32">
        <f t="shared" si="326"/>
        <v>8.1559689982565412E-3</v>
      </c>
      <c r="K1523" s="32">
        <f t="shared" si="327"/>
        <v>122.60958816956817</v>
      </c>
      <c r="L1523" s="8">
        <v>0</v>
      </c>
      <c r="M1523" s="9">
        <v>1</v>
      </c>
      <c r="N1523" s="8">
        <v>0</v>
      </c>
      <c r="O1523" s="9">
        <v>0</v>
      </c>
      <c r="P1523" s="9">
        <v>0</v>
      </c>
      <c r="Q1523" s="9">
        <v>0</v>
      </c>
      <c r="R1523" s="9">
        <v>1</v>
      </c>
      <c r="S1523" s="8">
        <v>15002</v>
      </c>
      <c r="T1523" s="9">
        <v>8</v>
      </c>
      <c r="U1523" s="9">
        <f t="shared" si="328"/>
        <v>14993</v>
      </c>
      <c r="V1523" s="9">
        <f t="shared" si="329"/>
        <v>16</v>
      </c>
      <c r="W1523" s="7">
        <f t="shared" si="333"/>
        <v>8.9309999999999992</v>
      </c>
      <c r="X1523" s="7">
        <f>BM1523-W1523-6</f>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34"/>
        <v>0.14199999999999996</v>
      </c>
      <c r="AN1523" s="42">
        <v>0.311</v>
      </c>
      <c r="AO1523" s="41" t="s">
        <v>98</v>
      </c>
      <c r="AP1523" s="17" t="s">
        <v>98</v>
      </c>
      <c r="AQ1523" s="32">
        <v>0</v>
      </c>
      <c r="AR1523" s="39">
        <f t="shared" si="336"/>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4135</v>
      </c>
      <c r="D1524" s="12">
        <v>12.5</v>
      </c>
      <c r="E1524" s="13">
        <v>7.0000000000000007E-2</v>
      </c>
      <c r="F1524" s="7">
        <f t="shared" si="331"/>
        <v>178.57142857142856</v>
      </c>
      <c r="G1524" s="7">
        <f t="shared" si="323"/>
        <v>12.43</v>
      </c>
      <c r="H1524" s="15">
        <f t="shared" si="324"/>
        <v>12.57</v>
      </c>
      <c r="I1524" s="11">
        <f t="shared" si="325"/>
        <v>0.73526816746379042</v>
      </c>
      <c r="J1524" s="32">
        <f t="shared" si="326"/>
        <v>4.1175017377972278E-3</v>
      </c>
      <c r="K1524" s="32">
        <f t="shared" si="327"/>
        <v>242.86571413445907</v>
      </c>
      <c r="L1524" s="8">
        <v>0</v>
      </c>
      <c r="M1524" s="9">
        <v>1</v>
      </c>
      <c r="N1524" s="8">
        <v>0</v>
      </c>
      <c r="O1524" s="9">
        <v>0</v>
      </c>
      <c r="P1524" s="9">
        <v>0</v>
      </c>
      <c r="Q1524" s="9">
        <v>1</v>
      </c>
      <c r="R1524" s="9">
        <v>0</v>
      </c>
      <c r="S1524" s="8">
        <v>27100</v>
      </c>
      <c r="T1524" s="9">
        <v>3</v>
      </c>
      <c r="U1524" s="9">
        <f t="shared" si="328"/>
        <v>27096</v>
      </c>
      <c r="V1524" s="9">
        <f t="shared" si="329"/>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37">1-AO1524</f>
        <v>0.15200000000000002</v>
      </c>
      <c r="AQ1524" s="32">
        <v>1</v>
      </c>
      <c r="AR1524" s="39">
        <f t="shared" si="336"/>
        <v>0</v>
      </c>
      <c r="AS1524">
        <v>0.64600000000000002</v>
      </c>
      <c r="AT1524" s="39">
        <f t="shared" ref="AT1524:AT1535" si="338">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4135</v>
      </c>
      <c r="D1525" s="12">
        <v>10.58</v>
      </c>
      <c r="E1525" s="13">
        <v>0.09</v>
      </c>
      <c r="F1525" s="7">
        <f t="shared" si="331"/>
        <v>117.55555555555556</v>
      </c>
      <c r="G1525" s="7">
        <f t="shared" si="323"/>
        <v>10.49</v>
      </c>
      <c r="H1525" s="15">
        <f t="shared" si="324"/>
        <v>10.67</v>
      </c>
      <c r="I1525" s="11">
        <f t="shared" si="325"/>
        <v>0.55905795015980542</v>
      </c>
      <c r="J1525" s="32">
        <f t="shared" si="326"/>
        <v>4.7556914474841672E-3</v>
      </c>
      <c r="K1525" s="32">
        <f t="shared" si="327"/>
        <v>210.27436515651476</v>
      </c>
      <c r="L1525" s="8">
        <v>0</v>
      </c>
      <c r="M1525" s="9">
        <v>1</v>
      </c>
      <c r="N1525" s="8">
        <v>0</v>
      </c>
      <c r="O1525" s="9">
        <v>0</v>
      </c>
      <c r="P1525" s="9">
        <v>0</v>
      </c>
      <c r="Q1525" s="9">
        <v>1</v>
      </c>
      <c r="R1525" s="9">
        <v>0</v>
      </c>
      <c r="S1525" s="8">
        <v>30400</v>
      </c>
      <c r="T1525" s="9">
        <v>3</v>
      </c>
      <c r="U1525" s="9">
        <f t="shared" si="328"/>
        <v>30396</v>
      </c>
      <c r="V1525" s="9">
        <f t="shared" si="329"/>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37"/>
        <v>0.14100000000000001</v>
      </c>
      <c r="AQ1525" s="32">
        <v>1</v>
      </c>
      <c r="AR1525" s="39">
        <f t="shared" si="336"/>
        <v>0</v>
      </c>
      <c r="AS1525">
        <v>0.64100000000000001</v>
      </c>
      <c r="AT1525" s="39">
        <f t="shared" si="338"/>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4135</v>
      </c>
      <c r="D1526" s="12">
        <v>11.52</v>
      </c>
      <c r="E1526" s="13">
        <v>0.05</v>
      </c>
      <c r="F1526" s="7">
        <f t="shared" si="331"/>
        <v>230.39999999999998</v>
      </c>
      <c r="G1526" s="7">
        <f t="shared" si="323"/>
        <v>11.469999999999999</v>
      </c>
      <c r="H1526" s="15">
        <f t="shared" si="324"/>
        <v>11.57</v>
      </c>
      <c r="I1526" s="11">
        <f t="shared" si="325"/>
        <v>0.77369402107389196</v>
      </c>
      <c r="J1526" s="32">
        <f t="shared" si="326"/>
        <v>3.3580469664665452E-3</v>
      </c>
      <c r="K1526" s="32">
        <f t="shared" si="327"/>
        <v>297.79214227376787</v>
      </c>
      <c r="L1526" s="8">
        <v>0</v>
      </c>
      <c r="M1526" s="9">
        <v>1</v>
      </c>
      <c r="N1526" s="8">
        <v>0</v>
      </c>
      <c r="O1526" s="9">
        <v>0</v>
      </c>
      <c r="P1526" s="9">
        <v>0</v>
      </c>
      <c r="Q1526" s="9">
        <v>1</v>
      </c>
      <c r="R1526" s="9">
        <v>0</v>
      </c>
      <c r="S1526" s="8">
        <v>35600</v>
      </c>
      <c r="T1526" s="9">
        <v>3</v>
      </c>
      <c r="U1526" s="9">
        <f t="shared" si="328"/>
        <v>35596</v>
      </c>
      <c r="V1526" s="9">
        <f t="shared" si="329"/>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37"/>
        <v>0.122</v>
      </c>
      <c r="AQ1526" s="32">
        <v>1</v>
      </c>
      <c r="AR1526" s="39">
        <f t="shared" si="336"/>
        <v>0</v>
      </c>
      <c r="AS1526">
        <v>0.60599999999999998</v>
      </c>
      <c r="AT1526" s="39">
        <f t="shared" si="338"/>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4135</v>
      </c>
      <c r="D1527" s="12">
        <v>11.79</v>
      </c>
      <c r="E1527" s="13">
        <v>0.03</v>
      </c>
      <c r="F1527" s="7">
        <f t="shared" si="331"/>
        <v>393</v>
      </c>
      <c r="G1527" s="7">
        <f t="shared" si="323"/>
        <v>11.76</v>
      </c>
      <c r="H1527" s="15">
        <f t="shared" si="324"/>
        <v>11.819999999999999</v>
      </c>
      <c r="I1527" s="11">
        <f t="shared" si="325"/>
        <v>0.87539998760942517</v>
      </c>
      <c r="J1527" s="32">
        <f t="shared" si="326"/>
        <v>2.2274808845023533E-3</v>
      </c>
      <c r="K1527" s="32">
        <f t="shared" si="327"/>
        <v>448.9376348670271</v>
      </c>
      <c r="L1527" s="8">
        <v>0</v>
      </c>
      <c r="M1527" s="9">
        <v>1</v>
      </c>
      <c r="N1527" s="8">
        <v>0</v>
      </c>
      <c r="O1527" s="9">
        <v>0</v>
      </c>
      <c r="P1527" s="9">
        <v>0</v>
      </c>
      <c r="Q1527" s="9">
        <v>1</v>
      </c>
      <c r="R1527" s="9">
        <v>0</v>
      </c>
      <c r="S1527" s="8">
        <v>47100</v>
      </c>
      <c r="T1527" s="9">
        <v>3</v>
      </c>
      <c r="U1527" s="9">
        <f t="shared" si="328"/>
        <v>47096</v>
      </c>
      <c r="V1527" s="9">
        <f t="shared" si="329"/>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37"/>
        <v>0.10199999999999998</v>
      </c>
      <c r="AQ1527" s="32">
        <v>1</v>
      </c>
      <c r="AR1527" s="39">
        <f t="shared" si="336"/>
        <v>0</v>
      </c>
      <c r="AS1527">
        <v>0.58399999999999996</v>
      </c>
      <c r="AT1527" s="39">
        <f t="shared" si="338"/>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4135</v>
      </c>
      <c r="D1528" s="12">
        <v>10.23</v>
      </c>
      <c r="E1528" s="13">
        <v>0.02</v>
      </c>
      <c r="F1528" s="7">
        <f t="shared" si="331"/>
        <v>511.5</v>
      </c>
      <c r="G1528" s="7">
        <f t="shared" si="323"/>
        <v>10.210000000000001</v>
      </c>
      <c r="H1528" s="15">
        <f t="shared" si="324"/>
        <v>10.25</v>
      </c>
      <c r="I1528" s="11">
        <f t="shared" si="325"/>
        <v>0.67981105792065466</v>
      </c>
      <c r="J1528" s="32">
        <f t="shared" si="326"/>
        <v>1.3290538766777219E-3</v>
      </c>
      <c r="K1528" s="32">
        <f t="shared" si="327"/>
        <v>752.41494535927438</v>
      </c>
      <c r="L1528" s="8">
        <v>0</v>
      </c>
      <c r="M1528" s="9">
        <v>1</v>
      </c>
      <c r="N1528" s="8">
        <v>0</v>
      </c>
      <c r="O1528" s="9">
        <v>0</v>
      </c>
      <c r="P1528" s="9">
        <v>0</v>
      </c>
      <c r="Q1528" s="9">
        <v>1</v>
      </c>
      <c r="R1528" s="9">
        <v>0</v>
      </c>
      <c r="S1528" s="8">
        <v>304500</v>
      </c>
      <c r="T1528" s="9">
        <v>3</v>
      </c>
      <c r="U1528" s="9">
        <f t="shared" si="328"/>
        <v>304496</v>
      </c>
      <c r="V1528" s="9">
        <f t="shared" si="329"/>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0.36299999999999999</v>
      </c>
      <c r="AN1528" s="42">
        <v>0.58599999999999997</v>
      </c>
      <c r="AO1528" s="41">
        <v>0.91200000000000003</v>
      </c>
      <c r="AP1528" s="17">
        <f t="shared" si="337"/>
        <v>8.7999999999999967E-2</v>
      </c>
      <c r="AQ1528" s="32">
        <v>1</v>
      </c>
      <c r="AR1528" s="39">
        <f t="shared" si="336"/>
        <v>0</v>
      </c>
      <c r="AS1528">
        <v>0.57399999999999995</v>
      </c>
      <c r="AT1528" s="39">
        <f t="shared" si="338"/>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4135</v>
      </c>
      <c r="D1529" s="12">
        <v>12.92</v>
      </c>
      <c r="E1529" s="13">
        <v>0.02</v>
      </c>
      <c r="F1529" s="7">
        <f t="shared" si="331"/>
        <v>646</v>
      </c>
      <c r="G1529" s="7">
        <f t="shared" si="323"/>
        <v>12.9</v>
      </c>
      <c r="H1529" s="15">
        <f t="shared" si="324"/>
        <v>12.94</v>
      </c>
      <c r="I1529" s="11">
        <f t="shared" si="325"/>
        <v>0.71719717162614494</v>
      </c>
      <c r="J1529" s="32">
        <f t="shared" si="326"/>
        <v>1.1102123399785526E-3</v>
      </c>
      <c r="K1529" s="32">
        <f t="shared" si="327"/>
        <v>900.72859397267939</v>
      </c>
      <c r="L1529" s="8">
        <v>0</v>
      </c>
      <c r="M1529" s="9">
        <v>1</v>
      </c>
      <c r="N1529" s="8">
        <v>0</v>
      </c>
      <c r="O1529" s="9">
        <v>0</v>
      </c>
      <c r="P1529" s="9">
        <v>0</v>
      </c>
      <c r="Q1529" s="9">
        <v>1</v>
      </c>
      <c r="R1529" s="9">
        <v>0</v>
      </c>
      <c r="S1529" s="8">
        <v>394000</v>
      </c>
      <c r="T1529" s="9">
        <v>3</v>
      </c>
      <c r="U1529" s="9">
        <f t="shared" si="328"/>
        <v>393996</v>
      </c>
      <c r="V1529" s="9">
        <f t="shared" si="329"/>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37"/>
        <v>7.999999999999996E-2</v>
      </c>
      <c r="AQ1529" s="32">
        <v>1</v>
      </c>
      <c r="AR1529" s="39">
        <f t="shared" si="336"/>
        <v>0</v>
      </c>
      <c r="AS1529">
        <v>0.58199999999999996</v>
      </c>
      <c r="AT1529" s="39">
        <f t="shared" si="338"/>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4135</v>
      </c>
      <c r="D1530" s="12">
        <v>8.7100000000000009</v>
      </c>
      <c r="E1530" s="13">
        <v>0.22</v>
      </c>
      <c r="F1530" s="7">
        <f t="shared" si="331"/>
        <v>39.590909090909093</v>
      </c>
      <c r="G1530" s="7">
        <f t="shared" si="323"/>
        <v>8.49</v>
      </c>
      <c r="H1530" s="15">
        <f t="shared" si="324"/>
        <v>8.9300000000000015</v>
      </c>
      <c r="I1530" s="11">
        <f t="shared" si="325"/>
        <v>0.23384673917539101</v>
      </c>
      <c r="J1530" s="32">
        <f t="shared" si="326"/>
        <v>5.9065766496654449E-3</v>
      </c>
      <c r="K1530" s="32">
        <f t="shared" si="327"/>
        <v>169.30280589123331</v>
      </c>
      <c r="L1530" s="8">
        <v>0</v>
      </c>
      <c r="M1530" s="9">
        <v>1</v>
      </c>
      <c r="N1530" s="8">
        <v>0</v>
      </c>
      <c r="O1530" s="9">
        <v>0</v>
      </c>
      <c r="P1530" s="9">
        <v>0</v>
      </c>
      <c r="Q1530" s="9">
        <v>1</v>
      </c>
      <c r="R1530" s="9">
        <v>0</v>
      </c>
      <c r="S1530" s="8">
        <v>27100</v>
      </c>
      <c r="T1530" s="9">
        <v>3</v>
      </c>
      <c r="U1530" s="9">
        <f t="shared" si="328"/>
        <v>27096</v>
      </c>
      <c r="V1530" s="9">
        <f t="shared" si="329"/>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37"/>
        <v>0.122</v>
      </c>
      <c r="AQ1530" s="32">
        <v>1</v>
      </c>
      <c r="AR1530" s="39">
        <f t="shared" si="336"/>
        <v>0</v>
      </c>
      <c r="AS1530">
        <v>0.70499999999999996</v>
      </c>
      <c r="AT1530" s="39">
        <f t="shared" si="338"/>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4135</v>
      </c>
      <c r="D1531" s="12">
        <v>9.98</v>
      </c>
      <c r="E1531" s="13">
        <v>0.3</v>
      </c>
      <c r="F1531" s="7">
        <f t="shared" si="331"/>
        <v>33.266666666666673</v>
      </c>
      <c r="G1531" s="7">
        <f t="shared" si="323"/>
        <v>9.68</v>
      </c>
      <c r="H1531" s="15">
        <f t="shared" si="324"/>
        <v>10.280000000000001</v>
      </c>
      <c r="I1531" s="11">
        <f t="shared" si="325"/>
        <v>0.18742848595822648</v>
      </c>
      <c r="J1531" s="32">
        <f t="shared" si="326"/>
        <v>5.634122824395584E-3</v>
      </c>
      <c r="K1531" s="32">
        <f t="shared" si="327"/>
        <v>177.48991833653852</v>
      </c>
      <c r="L1531" s="8">
        <v>0</v>
      </c>
      <c r="M1531" s="9">
        <v>1</v>
      </c>
      <c r="N1531" s="8">
        <v>0</v>
      </c>
      <c r="O1531" s="9">
        <v>0</v>
      </c>
      <c r="P1531" s="9">
        <v>0</v>
      </c>
      <c r="Q1531" s="9">
        <v>1</v>
      </c>
      <c r="R1531" s="9">
        <v>0</v>
      </c>
      <c r="S1531" s="8">
        <v>30400</v>
      </c>
      <c r="T1531" s="9">
        <v>3</v>
      </c>
      <c r="U1531" s="9">
        <f t="shared" si="328"/>
        <v>30396</v>
      </c>
      <c r="V1531" s="9">
        <f t="shared" si="329"/>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37"/>
        <v>0.19599999999999995</v>
      </c>
      <c r="AQ1531" s="32">
        <v>1</v>
      </c>
      <c r="AR1531" s="39">
        <f t="shared" si="336"/>
        <v>0</v>
      </c>
      <c r="AS1531">
        <v>0.68700000000000006</v>
      </c>
      <c r="AT1531" s="39">
        <f t="shared" si="338"/>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4135</v>
      </c>
      <c r="D1532" s="12">
        <v>10.34</v>
      </c>
      <c r="E1532" s="13">
        <v>0.16</v>
      </c>
      <c r="F1532" s="7">
        <f t="shared" si="331"/>
        <v>64.625</v>
      </c>
      <c r="G1532" s="7">
        <f t="shared" si="323"/>
        <v>10.18</v>
      </c>
      <c r="H1532" s="15">
        <f t="shared" si="324"/>
        <v>10.5</v>
      </c>
      <c r="I1532" s="11">
        <f t="shared" si="325"/>
        <v>0.32404827058445629</v>
      </c>
      <c r="J1532" s="32">
        <f t="shared" si="326"/>
        <v>5.0142865854461314E-3</v>
      </c>
      <c r="K1532" s="32">
        <f t="shared" si="327"/>
        <v>199.43016478206101</v>
      </c>
      <c r="L1532" s="8">
        <v>0</v>
      </c>
      <c r="M1532" s="9">
        <v>1</v>
      </c>
      <c r="N1532" s="8">
        <v>0</v>
      </c>
      <c r="O1532" s="9">
        <v>0</v>
      </c>
      <c r="P1532" s="9">
        <v>0</v>
      </c>
      <c r="Q1532" s="9">
        <v>1</v>
      </c>
      <c r="R1532" s="9">
        <v>0</v>
      </c>
      <c r="S1532" s="8">
        <v>35600</v>
      </c>
      <c r="T1532" s="9">
        <v>3</v>
      </c>
      <c r="U1532" s="9">
        <f t="shared" si="328"/>
        <v>35596</v>
      </c>
      <c r="V1532" s="9">
        <f t="shared" si="329"/>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37"/>
        <v>0.16100000000000003</v>
      </c>
      <c r="AQ1532" s="32">
        <v>1</v>
      </c>
      <c r="AR1532" s="39">
        <f t="shared" si="336"/>
        <v>0</v>
      </c>
      <c r="AS1532">
        <v>0.63800000000000001</v>
      </c>
      <c r="AT1532" s="39">
        <f t="shared" si="338"/>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4135</v>
      </c>
      <c r="D1533" s="12">
        <v>11</v>
      </c>
      <c r="E1533" s="13">
        <v>0.12</v>
      </c>
      <c r="F1533" s="7">
        <f t="shared" si="331"/>
        <v>91.666666666666671</v>
      </c>
      <c r="G1533" s="7">
        <f t="shared" si="323"/>
        <v>10.88</v>
      </c>
      <c r="H1533" s="15">
        <f t="shared" si="324"/>
        <v>11.12</v>
      </c>
      <c r="I1533" s="11">
        <f t="shared" si="325"/>
        <v>0.38910761447165731</v>
      </c>
      <c r="J1533" s="32">
        <f t="shared" si="326"/>
        <v>4.2448103396908066E-3</v>
      </c>
      <c r="K1533" s="32">
        <f t="shared" si="327"/>
        <v>235.58178575131353</v>
      </c>
      <c r="L1533" s="8">
        <v>0</v>
      </c>
      <c r="M1533" s="9">
        <v>1</v>
      </c>
      <c r="N1533" s="8">
        <v>0</v>
      </c>
      <c r="O1533" s="9">
        <v>0</v>
      </c>
      <c r="P1533" s="9">
        <v>0</v>
      </c>
      <c r="Q1533" s="9">
        <v>1</v>
      </c>
      <c r="R1533" s="9">
        <v>0</v>
      </c>
      <c r="S1533" s="8">
        <v>47100</v>
      </c>
      <c r="T1533" s="9">
        <v>3</v>
      </c>
      <c r="U1533" s="9">
        <f t="shared" si="328"/>
        <v>47096</v>
      </c>
      <c r="V1533" s="9">
        <f t="shared" si="329"/>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37"/>
        <v>0.121</v>
      </c>
      <c r="AQ1533" s="32">
        <v>1</v>
      </c>
      <c r="AR1533" s="39">
        <f t="shared" si="336"/>
        <v>0</v>
      </c>
      <c r="AS1533">
        <v>0.61099999999999999</v>
      </c>
      <c r="AT1533" s="39">
        <f t="shared" si="338"/>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4135</v>
      </c>
      <c r="D1534" s="12">
        <v>11.76</v>
      </c>
      <c r="E1534" s="13">
        <v>0.09</v>
      </c>
      <c r="F1534" s="7">
        <f t="shared" si="331"/>
        <v>130.66666666666666</v>
      </c>
      <c r="G1534" s="7">
        <f t="shared" si="323"/>
        <v>11.67</v>
      </c>
      <c r="H1534" s="15">
        <f t="shared" si="324"/>
        <v>11.85</v>
      </c>
      <c r="I1534" s="11">
        <f t="shared" si="325"/>
        <v>0.23042372842043357</v>
      </c>
      <c r="J1534" s="32">
        <f t="shared" si="326"/>
        <v>1.7634469011767874E-3</v>
      </c>
      <c r="K1534" s="32">
        <f t="shared" si="327"/>
        <v>567.07122813433045</v>
      </c>
      <c r="L1534" s="8">
        <v>0</v>
      </c>
      <c r="M1534" s="9">
        <v>1</v>
      </c>
      <c r="N1534" s="8">
        <v>0</v>
      </c>
      <c r="O1534" s="9">
        <v>0</v>
      </c>
      <c r="P1534" s="9">
        <v>0</v>
      </c>
      <c r="Q1534" s="9">
        <v>1</v>
      </c>
      <c r="R1534" s="9">
        <v>0</v>
      </c>
      <c r="S1534" s="8">
        <v>304500</v>
      </c>
      <c r="T1534" s="9">
        <v>3</v>
      </c>
      <c r="U1534" s="9">
        <f t="shared" si="328"/>
        <v>304496</v>
      </c>
      <c r="V1534" s="9">
        <f t="shared" si="329"/>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37"/>
        <v>0.10299999999999998</v>
      </c>
      <c r="AQ1534" s="32">
        <v>1</v>
      </c>
      <c r="AR1534" s="39">
        <f t="shared" si="336"/>
        <v>0</v>
      </c>
      <c r="AS1534">
        <v>0.61599999999999999</v>
      </c>
      <c r="AT1534" s="39">
        <f t="shared" si="338"/>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4135</v>
      </c>
      <c r="D1535" s="12">
        <v>15.24</v>
      </c>
      <c r="E1535" s="13">
        <v>0.11</v>
      </c>
      <c r="F1535" s="7">
        <f t="shared" si="331"/>
        <v>138.54545454545453</v>
      </c>
      <c r="G1535" s="7">
        <f t="shared" si="323"/>
        <v>15.13</v>
      </c>
      <c r="H1535" s="15">
        <f t="shared" si="324"/>
        <v>15.35</v>
      </c>
      <c r="I1535" s="11">
        <f t="shared" si="325"/>
        <v>0.21553457016125521</v>
      </c>
      <c r="J1535" s="32">
        <f t="shared" si="326"/>
        <v>1.5556957163870128E-3</v>
      </c>
      <c r="K1535" s="32">
        <f t="shared" si="327"/>
        <v>642.79922446686771</v>
      </c>
      <c r="L1535" s="8">
        <v>0</v>
      </c>
      <c r="M1535" s="9">
        <v>1</v>
      </c>
      <c r="N1535" s="8">
        <v>0</v>
      </c>
      <c r="O1535" s="9">
        <v>0</v>
      </c>
      <c r="P1535" s="9">
        <v>0</v>
      </c>
      <c r="Q1535" s="9">
        <v>1</v>
      </c>
      <c r="R1535" s="9">
        <v>0</v>
      </c>
      <c r="S1535" s="8">
        <v>394000</v>
      </c>
      <c r="T1535" s="9">
        <v>3</v>
      </c>
      <c r="U1535" s="9">
        <f t="shared" si="328"/>
        <v>393996</v>
      </c>
      <c r="V1535" s="9">
        <f t="shared" si="329"/>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37"/>
        <v>8.7999999999999967E-2</v>
      </c>
      <c r="AQ1535" s="32">
        <v>1</v>
      </c>
      <c r="AR1535" s="39">
        <f t="shared" si="336"/>
        <v>0</v>
      </c>
      <c r="AS1535">
        <v>0.64300000000000002</v>
      </c>
      <c r="AT1535" s="39">
        <f t="shared" si="338"/>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4140</v>
      </c>
      <c r="D1536" s="12">
        <v>6.5917731595733553</v>
      </c>
      <c r="E1536" s="13">
        <v>0.15492990284821709</v>
      </c>
      <c r="F1536" s="7">
        <v>42.546810127617753</v>
      </c>
      <c r="G1536" s="7">
        <f t="shared" si="323"/>
        <v>6.4368432567251386</v>
      </c>
      <c r="H1536" s="15">
        <f t="shared" si="324"/>
        <v>6.746703062421572</v>
      </c>
      <c r="I1536" s="11">
        <f t="shared" si="325"/>
        <v>0.34159843688674985</v>
      </c>
      <c r="J1536" s="32">
        <f t="shared" si="326"/>
        <v>8.028767276844883E-3</v>
      </c>
      <c r="K1536" s="32">
        <f t="shared" si="327"/>
        <v>124.55212182871696</v>
      </c>
      <c r="L1536" s="8">
        <v>0</v>
      </c>
      <c r="M1536" s="9">
        <v>1</v>
      </c>
      <c r="N1536" s="8">
        <v>0</v>
      </c>
      <c r="O1536" s="9">
        <v>0</v>
      </c>
      <c r="P1536" s="9">
        <v>1</v>
      </c>
      <c r="Q1536" s="9">
        <v>0</v>
      </c>
      <c r="R1536" s="9">
        <v>0</v>
      </c>
      <c r="S1536" s="8">
        <v>13725</v>
      </c>
      <c r="T1536" s="9">
        <v>21</v>
      </c>
      <c r="U1536" s="9">
        <f t="shared" si="328"/>
        <v>13703</v>
      </c>
      <c r="V1536" s="9">
        <f t="shared" si="329"/>
        <v>20</v>
      </c>
      <c r="W1536" s="7">
        <v>17</v>
      </c>
      <c r="X1536" s="7">
        <f>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39">1-AN1536</f>
        <v>0.67799999999999994</v>
      </c>
      <c r="AN1536" s="42">
        <v>0.32200000000000001</v>
      </c>
      <c r="AO1536" s="41">
        <v>1</v>
      </c>
      <c r="AP1536" s="17">
        <v>0</v>
      </c>
      <c r="AQ1536" s="38">
        <f t="shared" ref="AQ1536:AQ1555" si="340">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4140</v>
      </c>
      <c r="D1537" s="12">
        <v>5.8534448758668312</v>
      </c>
      <c r="E1537" s="13">
        <v>0.14336809689733651</v>
      </c>
      <c r="F1537" s="7">
        <v>40.828085205444161</v>
      </c>
      <c r="G1537" s="7">
        <f t="shared" si="323"/>
        <v>5.7100767789694951</v>
      </c>
      <c r="H1537" s="15">
        <f t="shared" si="324"/>
        <v>5.9968129727641672</v>
      </c>
      <c r="I1537" s="11">
        <f t="shared" si="325"/>
        <v>0.2959805759247689</v>
      </c>
      <c r="J1537" s="32">
        <f t="shared" si="326"/>
        <v>7.2494356381254399E-3</v>
      </c>
      <c r="K1537" s="32">
        <f t="shared" si="327"/>
        <v>137.94177228650867</v>
      </c>
      <c r="L1537" s="8">
        <v>0</v>
      </c>
      <c r="M1537" s="9">
        <v>1</v>
      </c>
      <c r="N1537" s="8">
        <v>0</v>
      </c>
      <c r="O1537" s="9">
        <v>0</v>
      </c>
      <c r="P1537" s="9">
        <v>1</v>
      </c>
      <c r="Q1537" s="9">
        <v>0</v>
      </c>
      <c r="R1537" s="9">
        <v>0</v>
      </c>
      <c r="S1537" s="8">
        <v>17383</v>
      </c>
      <c r="T1537" s="9">
        <v>21</v>
      </c>
      <c r="U1537" s="9">
        <f t="shared" si="328"/>
        <v>17361</v>
      </c>
      <c r="V1537" s="9">
        <f t="shared" si="329"/>
        <v>20</v>
      </c>
      <c r="W1537" s="7">
        <v>17</v>
      </c>
      <c r="X1537" s="7">
        <f>BM1537-W1537-6</f>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39"/>
        <v>0.61399999999999999</v>
      </c>
      <c r="AN1537" s="42">
        <v>0.38600000000000001</v>
      </c>
      <c r="AO1537" s="41">
        <v>1</v>
      </c>
      <c r="AP1537" s="17">
        <v>0</v>
      </c>
      <c r="AQ1537" s="38">
        <f t="shared" si="340"/>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4140</v>
      </c>
      <c r="D1538" s="12">
        <v>8.273103706617114</v>
      </c>
      <c r="E1538" s="13">
        <v>0.145528365197066</v>
      </c>
      <c r="F1538" s="7">
        <v>56.848736639171072</v>
      </c>
      <c r="G1538" s="7">
        <f t="shared" ref="G1538:G1601" si="341">D1538-E1538</f>
        <v>8.127575341420048</v>
      </c>
      <c r="H1538" s="15">
        <f t="shared" ref="H1538:H1601" si="342">D1538+E1538</f>
        <v>8.4186320718141801</v>
      </c>
      <c r="I1538" s="11">
        <f t="shared" ref="I1538:I1601" si="343">IFERROR(F1538/SQRT(F1538^2+U1538), "X")</f>
        <v>0.38276311852365946</v>
      </c>
      <c r="J1538" s="32">
        <f t="shared" ref="J1538:J1601" si="344">IFERROR(SQRT((1-I1538^2)/U1538), "X")</f>
        <v>6.7330101098486009E-3</v>
      </c>
      <c r="K1538" s="32">
        <f t="shared" ref="K1538:K1601" si="345">IFERROR(1/J1538, "X")</f>
        <v>148.52198105825897</v>
      </c>
      <c r="L1538" s="8">
        <v>0</v>
      </c>
      <c r="M1538" s="9">
        <v>1</v>
      </c>
      <c r="N1538" s="8">
        <v>0</v>
      </c>
      <c r="O1538" s="9">
        <v>0</v>
      </c>
      <c r="P1538" s="9">
        <v>1</v>
      </c>
      <c r="Q1538" s="9">
        <v>0</v>
      </c>
      <c r="R1538" s="9">
        <v>0</v>
      </c>
      <c r="S1538" s="8">
        <v>18849</v>
      </c>
      <c r="T1538" s="9">
        <v>21</v>
      </c>
      <c r="U1538" s="9">
        <f t="shared" ref="U1538:U1601" si="346">S1538-T1538-1</f>
        <v>18827</v>
      </c>
      <c r="V1538" s="9">
        <f t="shared" ref="V1538:V1601" si="347">COUNTIF(B:B,B1538)</f>
        <v>20</v>
      </c>
      <c r="W1538" s="7">
        <v>17</v>
      </c>
      <c r="X1538" s="7">
        <f>BM1538-W1538-6</f>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39"/>
        <v>0.55600000000000005</v>
      </c>
      <c r="AN1538" s="42">
        <v>0.44400000000000001</v>
      </c>
      <c r="AO1538" s="41">
        <v>1</v>
      </c>
      <c r="AP1538" s="17">
        <v>0</v>
      </c>
      <c r="AQ1538" s="38">
        <f t="shared" si="340"/>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4140</v>
      </c>
      <c r="D1539" s="12">
        <v>8.8348059874834295</v>
      </c>
      <c r="E1539" s="13">
        <v>0.17105666952846121</v>
      </c>
      <c r="F1539" s="7">
        <v>51.648415766761168</v>
      </c>
      <c r="G1539" s="7">
        <f t="shared" si="341"/>
        <v>8.6637493179549683</v>
      </c>
      <c r="H1539" s="15">
        <f t="shared" si="342"/>
        <v>9.0058626570118907</v>
      </c>
      <c r="I1539" s="11">
        <f t="shared" si="343"/>
        <v>0.40214868448857144</v>
      </c>
      <c r="J1539" s="32">
        <f t="shared" si="344"/>
        <v>7.7862733738946182E-3</v>
      </c>
      <c r="K1539" s="32">
        <f t="shared" si="345"/>
        <v>128.43114439736269</v>
      </c>
      <c r="L1539" s="8">
        <v>0</v>
      </c>
      <c r="M1539" s="9">
        <v>1</v>
      </c>
      <c r="N1539" s="8">
        <v>0</v>
      </c>
      <c r="O1539" s="9">
        <v>0</v>
      </c>
      <c r="P1539" s="9">
        <v>1</v>
      </c>
      <c r="Q1539" s="9">
        <v>0</v>
      </c>
      <c r="R1539" s="9">
        <v>0</v>
      </c>
      <c r="S1539" s="8">
        <v>13849</v>
      </c>
      <c r="T1539" s="9">
        <v>21</v>
      </c>
      <c r="U1539" s="9">
        <f t="shared" si="346"/>
        <v>13827</v>
      </c>
      <c r="V1539" s="9">
        <f t="shared" si="347"/>
        <v>20</v>
      </c>
      <c r="W1539" s="7">
        <v>17</v>
      </c>
      <c r="X1539" s="7">
        <f>BM1539-W1539-6</f>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39"/>
        <v>0.46899999999999997</v>
      </c>
      <c r="AN1539" s="42">
        <v>0.53100000000000003</v>
      </c>
      <c r="AO1539" s="41">
        <v>1</v>
      </c>
      <c r="AP1539" s="17">
        <v>0</v>
      </c>
      <c r="AQ1539" s="38">
        <f t="shared" si="340"/>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4140</v>
      </c>
      <c r="D1540" s="12">
        <v>8.8205475295083602</v>
      </c>
      <c r="E1540" s="13">
        <v>0.1426219495799585</v>
      </c>
      <c r="F1540" s="7">
        <v>61.845652478360442</v>
      </c>
      <c r="G1540" s="7">
        <f t="shared" si="341"/>
        <v>8.6779255799284023</v>
      </c>
      <c r="H1540" s="15">
        <f t="shared" si="342"/>
        <v>8.9631694790883181</v>
      </c>
      <c r="I1540" s="11">
        <f t="shared" si="343"/>
        <v>0.3907253944254051</v>
      </c>
      <c r="J1540" s="32">
        <f t="shared" si="344"/>
        <v>6.3177503796587554E-3</v>
      </c>
      <c r="K1540" s="32">
        <f t="shared" si="345"/>
        <v>158.28418976787964</v>
      </c>
      <c r="L1540" s="8">
        <v>0</v>
      </c>
      <c r="M1540" s="9">
        <v>1</v>
      </c>
      <c r="N1540" s="8">
        <v>0</v>
      </c>
      <c r="O1540" s="9">
        <v>0</v>
      </c>
      <c r="P1540" s="9">
        <v>1</v>
      </c>
      <c r="Q1540" s="9">
        <v>0</v>
      </c>
      <c r="R1540" s="9">
        <v>0</v>
      </c>
      <c r="S1540" s="8">
        <v>21251</v>
      </c>
      <c r="T1540" s="9">
        <v>21</v>
      </c>
      <c r="U1540" s="9">
        <f t="shared" si="346"/>
        <v>21229</v>
      </c>
      <c r="V1540" s="9">
        <f t="shared" si="347"/>
        <v>20</v>
      </c>
      <c r="W1540" s="7">
        <v>17</v>
      </c>
      <c r="X1540" s="7">
        <f>BM1540-W1540-6</f>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39"/>
        <v>0.39900000000000002</v>
      </c>
      <c r="AN1540" s="42">
        <v>0.60099999999999998</v>
      </c>
      <c r="AO1540" s="41">
        <v>1</v>
      </c>
      <c r="AP1540" s="17">
        <v>0</v>
      </c>
      <c r="AQ1540" s="38">
        <f t="shared" si="340"/>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4140</v>
      </c>
      <c r="D1541" s="12">
        <v>6.6227411407328907</v>
      </c>
      <c r="E1541" s="13">
        <v>0.1547499871418474</v>
      </c>
      <c r="F1541" s="7">
        <v>42.796392187498753</v>
      </c>
      <c r="G1541" s="7">
        <f t="shared" si="341"/>
        <v>6.4679911535910435</v>
      </c>
      <c r="H1541" s="15">
        <f t="shared" si="342"/>
        <v>6.7774911278747378</v>
      </c>
      <c r="I1541" s="11">
        <f t="shared" si="343"/>
        <v>0.34336662767431725</v>
      </c>
      <c r="J1541" s="32">
        <f t="shared" si="344"/>
        <v>8.0232610770077494E-3</v>
      </c>
      <c r="K1541" s="32">
        <f t="shared" si="345"/>
        <v>124.63759940028612</v>
      </c>
      <c r="L1541" s="8">
        <v>0</v>
      </c>
      <c r="M1541" s="9">
        <v>1</v>
      </c>
      <c r="N1541" s="8">
        <v>0</v>
      </c>
      <c r="O1541" s="9">
        <v>0</v>
      </c>
      <c r="P1541" s="9">
        <v>1</v>
      </c>
      <c r="Q1541" s="9">
        <v>0</v>
      </c>
      <c r="R1541" s="9">
        <v>0</v>
      </c>
      <c r="S1541" s="8">
        <v>13725</v>
      </c>
      <c r="T1541" s="9">
        <v>21</v>
      </c>
      <c r="U1541" s="9">
        <f t="shared" si="346"/>
        <v>13703</v>
      </c>
      <c r="V1541" s="9">
        <f t="shared" si="347"/>
        <v>20</v>
      </c>
      <c r="W1541" s="7">
        <v>17</v>
      </c>
      <c r="X1541" s="7">
        <f>BM1541-W1541-6</f>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39"/>
        <v>0.67799999999999994</v>
      </c>
      <c r="AN1541" s="42">
        <v>0.32200000000000001</v>
      </c>
      <c r="AO1541" s="41">
        <v>1</v>
      </c>
      <c r="AP1541" s="17">
        <v>0</v>
      </c>
      <c r="AQ1541" s="38">
        <f t="shared" si="340"/>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4140</v>
      </c>
      <c r="D1542" s="12">
        <v>6.1543947367277196</v>
      </c>
      <c r="E1542" s="13">
        <v>0.15749910198327549</v>
      </c>
      <c r="F1542" s="7">
        <v>39.075744935874241</v>
      </c>
      <c r="G1542" s="7">
        <f t="shared" si="341"/>
        <v>5.996895634744444</v>
      </c>
      <c r="H1542" s="15">
        <f t="shared" si="342"/>
        <v>6.3118938387109953</v>
      </c>
      <c r="I1542" s="11">
        <f t="shared" si="343"/>
        <v>0.28432514519636881</v>
      </c>
      <c r="J1542" s="32">
        <f t="shared" si="344"/>
        <v>7.2762565541095716E-3</v>
      </c>
      <c r="K1542" s="32">
        <f t="shared" si="345"/>
        <v>137.433306888445</v>
      </c>
      <c r="L1542" s="8">
        <v>0</v>
      </c>
      <c r="M1542" s="9">
        <v>1</v>
      </c>
      <c r="N1542" s="8">
        <v>0</v>
      </c>
      <c r="O1542" s="9">
        <v>0</v>
      </c>
      <c r="P1542" s="9">
        <v>1</v>
      </c>
      <c r="Q1542" s="9">
        <v>0</v>
      </c>
      <c r="R1542" s="9">
        <v>0</v>
      </c>
      <c r="S1542" s="8">
        <v>17383</v>
      </c>
      <c r="T1542" s="9">
        <v>21</v>
      </c>
      <c r="U1542" s="9">
        <f t="shared" si="346"/>
        <v>17361</v>
      </c>
      <c r="V1542" s="9">
        <f t="shared" si="347"/>
        <v>20</v>
      </c>
      <c r="W1542" s="7">
        <v>17</v>
      </c>
      <c r="X1542" s="7">
        <f>BM1542-W1542-6</f>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39"/>
        <v>0.61399999999999999</v>
      </c>
      <c r="AN1542" s="42">
        <v>0.38600000000000001</v>
      </c>
      <c r="AO1542" s="41">
        <v>1</v>
      </c>
      <c r="AP1542" s="17">
        <v>0</v>
      </c>
      <c r="AQ1542" s="38">
        <f t="shared" si="340"/>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4140</v>
      </c>
      <c r="D1543" s="12">
        <v>8.5337963812986963</v>
      </c>
      <c r="E1543" s="13">
        <v>0.1441351877573688</v>
      </c>
      <c r="F1543" s="7">
        <v>59.206891211493307</v>
      </c>
      <c r="G1543" s="7">
        <f t="shared" si="341"/>
        <v>8.3896611935413272</v>
      </c>
      <c r="H1543" s="15">
        <f t="shared" si="342"/>
        <v>8.6779315690560654</v>
      </c>
      <c r="I1543" s="11">
        <f t="shared" si="343"/>
        <v>0.39619046100448679</v>
      </c>
      <c r="J1543" s="32">
        <f t="shared" si="344"/>
        <v>6.6916274929763224E-3</v>
      </c>
      <c r="K1543" s="32">
        <f t="shared" si="345"/>
        <v>149.44047633398927</v>
      </c>
      <c r="L1543" s="8">
        <v>0</v>
      </c>
      <c r="M1543" s="9">
        <v>1</v>
      </c>
      <c r="N1543" s="8">
        <v>0</v>
      </c>
      <c r="O1543" s="9">
        <v>0</v>
      </c>
      <c r="P1543" s="9">
        <v>1</v>
      </c>
      <c r="Q1543" s="9">
        <v>0</v>
      </c>
      <c r="R1543" s="9">
        <v>0</v>
      </c>
      <c r="S1543" s="8">
        <v>18849</v>
      </c>
      <c r="T1543" s="9">
        <v>21</v>
      </c>
      <c r="U1543" s="9">
        <f t="shared" si="346"/>
        <v>18827</v>
      </c>
      <c r="V1543" s="9">
        <f t="shared" si="347"/>
        <v>20</v>
      </c>
      <c r="W1543" s="7">
        <v>17</v>
      </c>
      <c r="X1543" s="7">
        <f>BM1543-W1543-6</f>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39"/>
        <v>0.55600000000000005</v>
      </c>
      <c r="AN1543" s="42">
        <v>0.44400000000000001</v>
      </c>
      <c r="AO1543" s="41">
        <v>1</v>
      </c>
      <c r="AP1543" s="17">
        <v>0</v>
      </c>
      <c r="AQ1543" s="38">
        <f t="shared" si="340"/>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4140</v>
      </c>
      <c r="D1544" s="12">
        <v>9.8148273784176787</v>
      </c>
      <c r="E1544" s="13">
        <v>0.19253695470229781</v>
      </c>
      <c r="F1544" s="7">
        <v>50.976330199017873</v>
      </c>
      <c r="G1544" s="7">
        <f t="shared" si="341"/>
        <v>9.6222904237153806</v>
      </c>
      <c r="H1544" s="15">
        <f t="shared" si="342"/>
        <v>10.007364333119977</v>
      </c>
      <c r="I1544" s="11">
        <f t="shared" si="343"/>
        <v>0.39774811294651302</v>
      </c>
      <c r="J1544" s="32">
        <f t="shared" si="344"/>
        <v>7.8026039025103485E-3</v>
      </c>
      <c r="K1544" s="32">
        <f t="shared" si="345"/>
        <v>128.1623433016083</v>
      </c>
      <c r="L1544" s="8">
        <v>0</v>
      </c>
      <c r="M1544" s="9">
        <v>1</v>
      </c>
      <c r="N1544" s="8">
        <v>0</v>
      </c>
      <c r="O1544" s="9">
        <v>0</v>
      </c>
      <c r="P1544" s="9">
        <v>1</v>
      </c>
      <c r="Q1544" s="9">
        <v>0</v>
      </c>
      <c r="R1544" s="9">
        <v>0</v>
      </c>
      <c r="S1544" s="8">
        <v>13849</v>
      </c>
      <c r="T1544" s="9">
        <v>21</v>
      </c>
      <c r="U1544" s="9">
        <f t="shared" si="346"/>
        <v>13827</v>
      </c>
      <c r="V1544" s="9">
        <f t="shared" si="347"/>
        <v>20</v>
      </c>
      <c r="W1544" s="7">
        <v>17</v>
      </c>
      <c r="X1544" s="7">
        <f>BM1544-W1544-6</f>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39"/>
        <v>0.46899999999999997</v>
      </c>
      <c r="AN1544" s="42">
        <v>0.53100000000000003</v>
      </c>
      <c r="AO1544" s="41">
        <v>1</v>
      </c>
      <c r="AP1544" s="17">
        <v>0</v>
      </c>
      <c r="AQ1544" s="38">
        <f t="shared" si="340"/>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4140</v>
      </c>
      <c r="D1545" s="12">
        <v>10.534229649286941</v>
      </c>
      <c r="E1545" s="13">
        <v>0.1607770613080538</v>
      </c>
      <c r="F1545" s="7">
        <v>65.520725180459891</v>
      </c>
      <c r="G1545" s="7">
        <f t="shared" si="341"/>
        <v>10.373452587978887</v>
      </c>
      <c r="H1545" s="15">
        <f t="shared" si="342"/>
        <v>10.695006710594994</v>
      </c>
      <c r="I1545" s="11">
        <f t="shared" si="343"/>
        <v>0.41013009395244598</v>
      </c>
      <c r="J1545" s="32">
        <f t="shared" si="344"/>
        <v>6.2595475374066564E-3</v>
      </c>
      <c r="K1545" s="32">
        <f t="shared" si="345"/>
        <v>159.75595584570033</v>
      </c>
      <c r="L1545" s="8">
        <v>0</v>
      </c>
      <c r="M1545" s="9">
        <v>1</v>
      </c>
      <c r="N1545" s="8">
        <v>0</v>
      </c>
      <c r="O1545" s="9">
        <v>0</v>
      </c>
      <c r="P1545" s="9">
        <v>1</v>
      </c>
      <c r="Q1545" s="9">
        <v>0</v>
      </c>
      <c r="R1545" s="9">
        <v>0</v>
      </c>
      <c r="S1545" s="8">
        <v>21251</v>
      </c>
      <c r="T1545" s="9">
        <v>21</v>
      </c>
      <c r="U1545" s="9">
        <f t="shared" si="346"/>
        <v>21229</v>
      </c>
      <c r="V1545" s="9">
        <f t="shared" si="347"/>
        <v>20</v>
      </c>
      <c r="W1545" s="7">
        <v>17</v>
      </c>
      <c r="X1545" s="7">
        <f>BM1545-W1545-6</f>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39"/>
        <v>0.39900000000000002</v>
      </c>
      <c r="AN1545" s="42">
        <v>0.60099999999999998</v>
      </c>
      <c r="AO1545" s="41">
        <v>1</v>
      </c>
      <c r="AP1545" s="17">
        <v>0</v>
      </c>
      <c r="AQ1545" s="38">
        <f t="shared" si="340"/>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4140</v>
      </c>
      <c r="D1546" s="12">
        <v>6.5917731595733553</v>
      </c>
      <c r="E1546" s="13">
        <v>0.15492990284821709</v>
      </c>
      <c r="F1546" s="7">
        <v>42.546810127617753</v>
      </c>
      <c r="G1546" s="7">
        <f t="shared" si="341"/>
        <v>6.4368432567251386</v>
      </c>
      <c r="H1546" s="15">
        <f t="shared" si="342"/>
        <v>6.746703062421572</v>
      </c>
      <c r="I1546" s="11">
        <f t="shared" si="343"/>
        <v>0.34159843688674985</v>
      </c>
      <c r="J1546" s="32">
        <f t="shared" si="344"/>
        <v>8.028767276844883E-3</v>
      </c>
      <c r="K1546" s="32">
        <f t="shared" si="345"/>
        <v>124.55212182871696</v>
      </c>
      <c r="L1546" s="8">
        <v>0</v>
      </c>
      <c r="M1546" s="9">
        <v>1</v>
      </c>
      <c r="N1546" s="8">
        <v>0</v>
      </c>
      <c r="O1546" s="9">
        <v>0</v>
      </c>
      <c r="P1546" s="9">
        <v>1</v>
      </c>
      <c r="Q1546" s="9">
        <v>0</v>
      </c>
      <c r="R1546" s="9">
        <v>0</v>
      </c>
      <c r="S1546" s="8">
        <v>13725</v>
      </c>
      <c r="T1546" s="9">
        <v>21</v>
      </c>
      <c r="U1546" s="9">
        <f t="shared" si="346"/>
        <v>13703</v>
      </c>
      <c r="V1546" s="9">
        <f t="shared" si="347"/>
        <v>20</v>
      </c>
      <c r="W1546" s="7">
        <v>17</v>
      </c>
      <c r="X1546" s="7">
        <f>BM1546-W1546-6</f>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39"/>
        <v>0.67799999999999994</v>
      </c>
      <c r="AN1546" s="42">
        <v>0.32200000000000001</v>
      </c>
      <c r="AO1546" s="41">
        <v>1</v>
      </c>
      <c r="AP1546" s="17">
        <v>0</v>
      </c>
      <c r="AQ1546" s="38">
        <f t="shared" si="340"/>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4140</v>
      </c>
      <c r="D1547" s="12">
        <v>6.0280952775362504</v>
      </c>
      <c r="E1547" s="13">
        <v>0.1424257996265412</v>
      </c>
      <c r="F1547" s="7">
        <v>42.324461532550217</v>
      </c>
      <c r="G1547" s="7">
        <f t="shared" si="341"/>
        <v>5.8856694779097092</v>
      </c>
      <c r="H1547" s="15">
        <f t="shared" si="342"/>
        <v>6.1705210771627916</v>
      </c>
      <c r="I1547" s="11">
        <f t="shared" si="343"/>
        <v>0.30583014656534346</v>
      </c>
      <c r="J1547" s="32">
        <f t="shared" si="344"/>
        <v>7.2258484926061156E-3</v>
      </c>
      <c r="K1547" s="32">
        <f t="shared" si="345"/>
        <v>138.39205195393382</v>
      </c>
      <c r="L1547" s="8">
        <v>0</v>
      </c>
      <c r="M1547" s="9">
        <v>1</v>
      </c>
      <c r="N1547" s="8">
        <v>0</v>
      </c>
      <c r="O1547" s="9">
        <v>0</v>
      </c>
      <c r="P1547" s="9">
        <v>1</v>
      </c>
      <c r="Q1547" s="9">
        <v>0</v>
      </c>
      <c r="R1547" s="9">
        <v>0</v>
      </c>
      <c r="S1547" s="8">
        <v>17383</v>
      </c>
      <c r="T1547" s="9">
        <v>21</v>
      </c>
      <c r="U1547" s="9">
        <f t="shared" si="346"/>
        <v>17361</v>
      </c>
      <c r="V1547" s="9">
        <f t="shared" si="347"/>
        <v>20</v>
      </c>
      <c r="W1547" s="7">
        <v>17</v>
      </c>
      <c r="X1547" s="7">
        <f>BM1547-W1547-6</f>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39"/>
        <v>0.61399999999999999</v>
      </c>
      <c r="AN1547" s="42">
        <v>0.38600000000000001</v>
      </c>
      <c r="AO1547" s="41">
        <v>1</v>
      </c>
      <c r="AP1547" s="17">
        <v>0</v>
      </c>
      <c r="AQ1547" s="38">
        <f t="shared" si="340"/>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4140</v>
      </c>
      <c r="D1548" s="12">
        <v>8.4037635041231731</v>
      </c>
      <c r="E1548" s="13">
        <v>0.14482800735353801</v>
      </c>
      <c r="F1548" s="7">
        <v>58.025817365620753</v>
      </c>
      <c r="G1548" s="7">
        <f t="shared" si="341"/>
        <v>8.2589354967696345</v>
      </c>
      <c r="H1548" s="15">
        <f t="shared" si="342"/>
        <v>8.5485915114767117</v>
      </c>
      <c r="I1548" s="11">
        <f t="shared" si="343"/>
        <v>0.38949646469954546</v>
      </c>
      <c r="J1548" s="32">
        <f t="shared" si="344"/>
        <v>6.712468387051365E-3</v>
      </c>
      <c r="K1548" s="32">
        <f t="shared" si="345"/>
        <v>148.97649304822681</v>
      </c>
      <c r="L1548" s="8">
        <v>0</v>
      </c>
      <c r="M1548" s="9">
        <v>1</v>
      </c>
      <c r="N1548" s="8">
        <v>0</v>
      </c>
      <c r="O1548" s="9">
        <v>0</v>
      </c>
      <c r="P1548" s="9">
        <v>1</v>
      </c>
      <c r="Q1548" s="9">
        <v>0</v>
      </c>
      <c r="R1548" s="9">
        <v>0</v>
      </c>
      <c r="S1548" s="8">
        <v>18849</v>
      </c>
      <c r="T1548" s="9">
        <v>21</v>
      </c>
      <c r="U1548" s="9">
        <f t="shared" si="346"/>
        <v>18827</v>
      </c>
      <c r="V1548" s="9">
        <f t="shared" si="347"/>
        <v>20</v>
      </c>
      <c r="W1548" s="7">
        <v>17</v>
      </c>
      <c r="X1548" s="7">
        <f>BM1548-W1548-6</f>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39"/>
        <v>0.55600000000000005</v>
      </c>
      <c r="AN1548" s="42">
        <v>0.44400000000000001</v>
      </c>
      <c r="AO1548" s="41">
        <v>1</v>
      </c>
      <c r="AP1548" s="17">
        <v>0</v>
      </c>
      <c r="AQ1548" s="38">
        <f t="shared" si="340"/>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4140</v>
      </c>
      <c r="D1549" s="12">
        <v>9.5938979837850944</v>
      </c>
      <c r="E1549" s="13">
        <v>0.1802303192649217</v>
      </c>
      <c r="F1549" s="7">
        <v>53.231321028083862</v>
      </c>
      <c r="G1549" s="7">
        <f t="shared" si="341"/>
        <v>9.4136676645201725</v>
      </c>
      <c r="H1549" s="15">
        <f t="shared" si="342"/>
        <v>9.7741283030500163</v>
      </c>
      <c r="I1549" s="11">
        <f t="shared" si="343"/>
        <v>0.4124034313781913</v>
      </c>
      <c r="J1549" s="32">
        <f t="shared" si="344"/>
        <v>7.7473829958233584E-3</v>
      </c>
      <c r="K1549" s="32">
        <f t="shared" si="345"/>
        <v>129.07584413202542</v>
      </c>
      <c r="L1549" s="8">
        <v>0</v>
      </c>
      <c r="M1549" s="9">
        <v>1</v>
      </c>
      <c r="N1549" s="8">
        <v>0</v>
      </c>
      <c r="O1549" s="9">
        <v>0</v>
      </c>
      <c r="P1549" s="9">
        <v>1</v>
      </c>
      <c r="Q1549" s="9">
        <v>0</v>
      </c>
      <c r="R1549" s="9">
        <v>0</v>
      </c>
      <c r="S1549" s="8">
        <v>13849</v>
      </c>
      <c r="T1549" s="9">
        <v>21</v>
      </c>
      <c r="U1549" s="9">
        <f t="shared" si="346"/>
        <v>13827</v>
      </c>
      <c r="V1549" s="9">
        <f t="shared" si="347"/>
        <v>20</v>
      </c>
      <c r="W1549" s="7">
        <v>17</v>
      </c>
      <c r="X1549" s="7">
        <f>BM1549-W1549-6</f>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39"/>
        <v>0.46899999999999997</v>
      </c>
      <c r="AN1549" s="42">
        <v>0.53100000000000003</v>
      </c>
      <c r="AO1549" s="41">
        <v>1</v>
      </c>
      <c r="AP1549" s="17">
        <v>0</v>
      </c>
      <c r="AQ1549" s="38">
        <f t="shared" si="340"/>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4140</v>
      </c>
      <c r="D1550" s="12">
        <v>10.372982821504889</v>
      </c>
      <c r="E1550" s="13">
        <v>0.1617186561487251</v>
      </c>
      <c r="F1550" s="7">
        <v>64.142153221736805</v>
      </c>
      <c r="G1550" s="7">
        <f t="shared" si="341"/>
        <v>10.211264165356164</v>
      </c>
      <c r="H1550" s="15">
        <f t="shared" si="342"/>
        <v>10.534701477653615</v>
      </c>
      <c r="I1550" s="11">
        <f t="shared" si="343"/>
        <v>0.40291429304918447</v>
      </c>
      <c r="J1550" s="32">
        <f t="shared" si="344"/>
        <v>6.2815835267694582E-3</v>
      </c>
      <c r="K1550" s="32">
        <f t="shared" si="345"/>
        <v>159.19552700977738</v>
      </c>
      <c r="L1550" s="8">
        <v>0</v>
      </c>
      <c r="M1550" s="9">
        <v>1</v>
      </c>
      <c r="N1550" s="8">
        <v>0</v>
      </c>
      <c r="O1550" s="9">
        <v>0</v>
      </c>
      <c r="P1550" s="9">
        <v>1</v>
      </c>
      <c r="Q1550" s="9">
        <v>0</v>
      </c>
      <c r="R1550" s="9">
        <v>0</v>
      </c>
      <c r="S1550" s="8">
        <v>21251</v>
      </c>
      <c r="T1550" s="9">
        <v>21</v>
      </c>
      <c r="U1550" s="9">
        <f t="shared" si="346"/>
        <v>21229</v>
      </c>
      <c r="V1550" s="9">
        <f t="shared" si="347"/>
        <v>20</v>
      </c>
      <c r="W1550" s="7">
        <v>17</v>
      </c>
      <c r="X1550" s="7">
        <f>BM1550-W1550-6</f>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39"/>
        <v>0.39900000000000002</v>
      </c>
      <c r="AN1550" s="42">
        <v>0.60099999999999998</v>
      </c>
      <c r="AO1550" s="41">
        <v>1</v>
      </c>
      <c r="AP1550" s="17">
        <v>0</v>
      </c>
      <c r="AQ1550" s="38">
        <f t="shared" si="340"/>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4140</v>
      </c>
      <c r="D1551" s="12">
        <v>6.6536731857242959</v>
      </c>
      <c r="E1551" s="13">
        <v>0.13911348676398819</v>
      </c>
      <c r="F1551" s="7">
        <v>47.829102271101362</v>
      </c>
      <c r="G1551" s="7">
        <f t="shared" si="341"/>
        <v>6.5145596989603076</v>
      </c>
      <c r="H1551" s="15">
        <f t="shared" si="342"/>
        <v>6.7927866724882842</v>
      </c>
      <c r="I1551" s="11">
        <f t="shared" si="343"/>
        <v>0.37823310412305328</v>
      </c>
      <c r="J1551" s="32">
        <f t="shared" si="344"/>
        <v>7.9080117786694062E-3</v>
      </c>
      <c r="K1551" s="32">
        <f t="shared" si="345"/>
        <v>126.45403522252454</v>
      </c>
      <c r="L1551" s="8">
        <v>0</v>
      </c>
      <c r="M1551" s="9">
        <v>1</v>
      </c>
      <c r="N1551" s="8">
        <v>0</v>
      </c>
      <c r="O1551" s="9">
        <v>0</v>
      </c>
      <c r="P1551" s="9">
        <v>1</v>
      </c>
      <c r="Q1551" s="9">
        <v>0</v>
      </c>
      <c r="R1551" s="9">
        <v>0</v>
      </c>
      <c r="S1551" s="8">
        <v>13725</v>
      </c>
      <c r="T1551" s="9">
        <v>21</v>
      </c>
      <c r="U1551" s="9">
        <f t="shared" si="346"/>
        <v>13703</v>
      </c>
      <c r="V1551" s="9">
        <f t="shared" si="347"/>
        <v>20</v>
      </c>
      <c r="W1551" s="7">
        <v>17</v>
      </c>
      <c r="X1551" s="7">
        <f>BM1551-W1551-6</f>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39"/>
        <v>0.67799999999999994</v>
      </c>
      <c r="AN1551" s="42">
        <v>0.32200000000000001</v>
      </c>
      <c r="AO1551" s="41">
        <v>1</v>
      </c>
      <c r="AP1551" s="17">
        <v>0</v>
      </c>
      <c r="AQ1551" s="38">
        <f t="shared" si="340"/>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4140</v>
      </c>
      <c r="D1552" s="12">
        <v>5.7256986053634051</v>
      </c>
      <c r="E1552" s="13">
        <v>0.14406226910647549</v>
      </c>
      <c r="F1552" s="7">
        <v>39.744609333701227</v>
      </c>
      <c r="G1552" s="7">
        <f t="shared" si="341"/>
        <v>5.5816363362569295</v>
      </c>
      <c r="H1552" s="15">
        <f t="shared" si="342"/>
        <v>5.8697608744698808</v>
      </c>
      <c r="I1552" s="11">
        <f t="shared" si="343"/>
        <v>0.28878921936356977</v>
      </c>
      <c r="J1552" s="32">
        <f t="shared" si="344"/>
        <v>7.2661229838455708E-3</v>
      </c>
      <c r="K1552" s="32">
        <f t="shared" si="345"/>
        <v>137.62497582593261</v>
      </c>
      <c r="L1552" s="8">
        <v>0</v>
      </c>
      <c r="M1552" s="9">
        <v>1</v>
      </c>
      <c r="N1552" s="8">
        <v>0</v>
      </c>
      <c r="O1552" s="9">
        <v>0</v>
      </c>
      <c r="P1552" s="9">
        <v>1</v>
      </c>
      <c r="Q1552" s="9">
        <v>0</v>
      </c>
      <c r="R1552" s="9">
        <v>0</v>
      </c>
      <c r="S1552" s="8">
        <v>17383</v>
      </c>
      <c r="T1552" s="9">
        <v>21</v>
      </c>
      <c r="U1552" s="9">
        <f t="shared" si="346"/>
        <v>17361</v>
      </c>
      <c r="V1552" s="9">
        <f t="shared" si="347"/>
        <v>20</v>
      </c>
      <c r="W1552" s="7">
        <v>17</v>
      </c>
      <c r="X1552" s="7">
        <f>BM1552-W1552-6</f>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39"/>
        <v>0.61399999999999999</v>
      </c>
      <c r="AN1552" s="42">
        <v>0.38600000000000001</v>
      </c>
      <c r="AO1552" s="41">
        <v>1</v>
      </c>
      <c r="AP1552" s="17">
        <v>0</v>
      </c>
      <c r="AQ1552" s="38">
        <f t="shared" si="340"/>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4140</v>
      </c>
      <c r="D1553" s="12">
        <v>8.0245670900269026</v>
      </c>
      <c r="E1553" s="13">
        <v>0.17624674440249119</v>
      </c>
      <c r="F1553" s="7">
        <v>45.530299678621923</v>
      </c>
      <c r="G1553" s="7">
        <f t="shared" si="341"/>
        <v>7.8483203456244111</v>
      </c>
      <c r="H1553" s="15">
        <f t="shared" si="342"/>
        <v>8.2008138344293933</v>
      </c>
      <c r="I1553" s="11">
        <f t="shared" si="343"/>
        <v>0.31493960662038839</v>
      </c>
      <c r="J1553" s="32">
        <f t="shared" si="344"/>
        <v>6.9171432835585661E-3</v>
      </c>
      <c r="K1553" s="32">
        <f t="shared" si="345"/>
        <v>144.56835126965072</v>
      </c>
      <c r="L1553" s="8">
        <v>0</v>
      </c>
      <c r="M1553" s="9">
        <v>1</v>
      </c>
      <c r="N1553" s="8">
        <v>0</v>
      </c>
      <c r="O1553" s="9">
        <v>0</v>
      </c>
      <c r="P1553" s="9">
        <v>1</v>
      </c>
      <c r="Q1553" s="9">
        <v>0</v>
      </c>
      <c r="R1553" s="9">
        <v>0</v>
      </c>
      <c r="S1553" s="8">
        <v>18849</v>
      </c>
      <c r="T1553" s="9">
        <v>21</v>
      </c>
      <c r="U1553" s="9">
        <f t="shared" si="346"/>
        <v>18827</v>
      </c>
      <c r="V1553" s="9">
        <f t="shared" si="347"/>
        <v>20</v>
      </c>
      <c r="W1553" s="7">
        <v>17</v>
      </c>
      <c r="X1553" s="7">
        <f>BM1553-W1553-6</f>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39"/>
        <v>0.55600000000000005</v>
      </c>
      <c r="AN1553" s="42">
        <v>0.44400000000000001</v>
      </c>
      <c r="AO1553" s="41">
        <v>1</v>
      </c>
      <c r="AP1553" s="17">
        <v>0</v>
      </c>
      <c r="AQ1553" s="38">
        <f t="shared" si="340"/>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4140</v>
      </c>
      <c r="D1554" s="12">
        <v>9.4409692033879047</v>
      </c>
      <c r="E1554" s="13">
        <v>0.15335677213213589</v>
      </c>
      <c r="F1554" s="7">
        <v>61.562127789526883</v>
      </c>
      <c r="G1554" s="7">
        <f t="shared" si="341"/>
        <v>9.2876124312557682</v>
      </c>
      <c r="H1554" s="15">
        <f t="shared" si="342"/>
        <v>9.5943259755200412</v>
      </c>
      <c r="I1554" s="11">
        <f t="shared" si="343"/>
        <v>0.46381942376340535</v>
      </c>
      <c r="J1554" s="32">
        <f t="shared" si="344"/>
        <v>7.5341681715282039E-3</v>
      </c>
      <c r="K1554" s="32">
        <f t="shared" si="345"/>
        <v>132.72865394470796</v>
      </c>
      <c r="L1554" s="8">
        <v>0</v>
      </c>
      <c r="M1554" s="9">
        <v>1</v>
      </c>
      <c r="N1554" s="8">
        <v>0</v>
      </c>
      <c r="O1554" s="9">
        <v>0</v>
      </c>
      <c r="P1554" s="9">
        <v>1</v>
      </c>
      <c r="Q1554" s="9">
        <v>0</v>
      </c>
      <c r="R1554" s="9">
        <v>0</v>
      </c>
      <c r="S1554" s="8">
        <v>13849</v>
      </c>
      <c r="T1554" s="9">
        <v>21</v>
      </c>
      <c r="U1554" s="9">
        <f t="shared" si="346"/>
        <v>13827</v>
      </c>
      <c r="V1554" s="9">
        <f t="shared" si="347"/>
        <v>20</v>
      </c>
      <c r="W1554" s="7">
        <v>17</v>
      </c>
      <c r="X1554" s="7">
        <f>BM1554-W1554-6</f>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39"/>
        <v>0.46899999999999997</v>
      </c>
      <c r="AN1554" s="42">
        <v>0.53100000000000003</v>
      </c>
      <c r="AO1554" s="41">
        <v>1</v>
      </c>
      <c r="AP1554" s="17">
        <v>0</v>
      </c>
      <c r="AQ1554" s="38">
        <f t="shared" si="340"/>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4140</v>
      </c>
      <c r="D1555" s="12">
        <v>10.020346272835409</v>
      </c>
      <c r="E1555" s="13">
        <v>0.15015183734506071</v>
      </c>
      <c r="F1555" s="7">
        <v>66.73475629743956</v>
      </c>
      <c r="G1555" s="7">
        <f t="shared" si="341"/>
        <v>9.8701944354903492</v>
      </c>
      <c r="H1555" s="15">
        <f t="shared" si="342"/>
        <v>10.170498110180469</v>
      </c>
      <c r="I1555" s="11">
        <f t="shared" si="343"/>
        <v>0.41642154991562108</v>
      </c>
      <c r="J1555" s="32">
        <f t="shared" si="344"/>
        <v>6.2399501102485934E-3</v>
      </c>
      <c r="K1555" s="32">
        <f t="shared" si="345"/>
        <v>160.25769154108846</v>
      </c>
      <c r="L1555" s="8">
        <v>0</v>
      </c>
      <c r="M1555" s="9">
        <v>1</v>
      </c>
      <c r="N1555" s="8">
        <v>0</v>
      </c>
      <c r="O1555" s="9">
        <v>0</v>
      </c>
      <c r="P1555" s="9">
        <v>1</v>
      </c>
      <c r="Q1555" s="9">
        <v>0</v>
      </c>
      <c r="R1555" s="9">
        <v>0</v>
      </c>
      <c r="S1555" s="8">
        <v>21251</v>
      </c>
      <c r="T1555" s="9">
        <v>21</v>
      </c>
      <c r="U1555" s="9">
        <f t="shared" si="346"/>
        <v>21229</v>
      </c>
      <c r="V1555" s="9">
        <f t="shared" si="347"/>
        <v>20</v>
      </c>
      <c r="W1555" s="7">
        <v>17</v>
      </c>
      <c r="X1555" s="7">
        <f>BM1555-W1555-6</f>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39"/>
        <v>0.39900000000000002</v>
      </c>
      <c r="AN1555" s="42">
        <v>0.60099999999999998</v>
      </c>
      <c r="AO1555" s="41">
        <v>1</v>
      </c>
      <c r="AP1555" s="17">
        <v>0</v>
      </c>
      <c r="AQ1555" s="38">
        <f t="shared" si="340"/>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4146</v>
      </c>
      <c r="D1556" s="12">
        <v>14</v>
      </c>
      <c r="E1556" s="13">
        <v>7.8</v>
      </c>
      <c r="F1556" s="7">
        <f t="shared" ref="F1556:F1580" si="348">D1556/E1556</f>
        <v>1.7948717948717949</v>
      </c>
      <c r="G1556" s="7">
        <f t="shared" si="341"/>
        <v>6.2</v>
      </c>
      <c r="H1556" s="15">
        <f t="shared" si="342"/>
        <v>21.8</v>
      </c>
      <c r="I1556" s="11">
        <f t="shared" si="343"/>
        <v>4.2069883109896677E-2</v>
      </c>
      <c r="J1556" s="32">
        <f t="shared" si="344"/>
        <v>2.3438934875513861E-2</v>
      </c>
      <c r="K1556" s="32">
        <f t="shared" si="345"/>
        <v>42.664054715416185</v>
      </c>
      <c r="L1556" s="8">
        <v>1</v>
      </c>
      <c r="M1556" s="9">
        <v>0</v>
      </c>
      <c r="N1556" s="8">
        <v>0</v>
      </c>
      <c r="O1556" s="9">
        <v>0</v>
      </c>
      <c r="P1556" s="9">
        <v>0</v>
      </c>
      <c r="Q1556" s="9">
        <v>1</v>
      </c>
      <c r="R1556" s="9">
        <v>0</v>
      </c>
      <c r="S1556" s="8">
        <v>1822</v>
      </c>
      <c r="T1556" s="9">
        <v>4</v>
      </c>
      <c r="U1556" s="9">
        <f t="shared" si="346"/>
        <v>1817</v>
      </c>
      <c r="V1556" s="9">
        <f t="shared" si="347"/>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4146</v>
      </c>
      <c r="D1557" s="12">
        <v>4.8</v>
      </c>
      <c r="E1557" s="13">
        <v>1.3</v>
      </c>
      <c r="F1557" s="7">
        <f t="shared" si="348"/>
        <v>3.6923076923076921</v>
      </c>
      <c r="G1557" s="7">
        <f t="shared" si="341"/>
        <v>3.5</v>
      </c>
      <c r="H1557" s="15">
        <f t="shared" si="342"/>
        <v>6.1</v>
      </c>
      <c r="I1557" s="11">
        <f t="shared" si="343"/>
        <v>8.6297303454966959E-2</v>
      </c>
      <c r="J1557" s="32">
        <f t="shared" si="344"/>
        <v>2.3372186352386883E-2</v>
      </c>
      <c r="K1557" s="32">
        <f t="shared" si="345"/>
        <v>42.785898799659151</v>
      </c>
      <c r="L1557" s="8">
        <v>1</v>
      </c>
      <c r="M1557" s="9">
        <v>0</v>
      </c>
      <c r="N1557" s="8">
        <v>0</v>
      </c>
      <c r="O1557" s="9">
        <v>0</v>
      </c>
      <c r="P1557" s="9">
        <v>0</v>
      </c>
      <c r="Q1557" s="9">
        <v>1</v>
      </c>
      <c r="R1557" s="9">
        <v>0</v>
      </c>
      <c r="S1557" s="8">
        <v>1822</v>
      </c>
      <c r="T1557" s="9">
        <v>4</v>
      </c>
      <c r="U1557" s="9">
        <f t="shared" si="346"/>
        <v>1817</v>
      </c>
      <c r="V1557" s="9">
        <f t="shared" si="347"/>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4146</v>
      </c>
      <c r="D1558" s="12">
        <v>11.7</v>
      </c>
      <c r="E1558" s="13">
        <v>5.3</v>
      </c>
      <c r="F1558" s="7">
        <f t="shared" si="348"/>
        <v>2.2075471698113205</v>
      </c>
      <c r="G1558" s="7">
        <f t="shared" si="341"/>
        <v>6.3999999999999995</v>
      </c>
      <c r="H1558" s="15">
        <f t="shared" si="342"/>
        <v>17</v>
      </c>
      <c r="I1558" s="11">
        <f t="shared" si="343"/>
        <v>5.1761728739050356E-2</v>
      </c>
      <c r="J1558" s="32">
        <f t="shared" si="344"/>
        <v>2.3447620710851873E-2</v>
      </c>
      <c r="K1558" s="32">
        <f t="shared" si="345"/>
        <v>42.648250427267726</v>
      </c>
      <c r="L1558" s="8">
        <v>1</v>
      </c>
      <c r="M1558" s="9">
        <v>0</v>
      </c>
      <c r="N1558" s="8">
        <v>0</v>
      </c>
      <c r="O1558" s="9">
        <v>0</v>
      </c>
      <c r="P1558" s="9">
        <v>0</v>
      </c>
      <c r="Q1558" s="9">
        <v>1</v>
      </c>
      <c r="R1558" s="9">
        <v>0</v>
      </c>
      <c r="S1558" s="8">
        <v>1822</v>
      </c>
      <c r="T1558" s="9">
        <v>7</v>
      </c>
      <c r="U1558" s="9">
        <f t="shared" si="346"/>
        <v>1814</v>
      </c>
      <c r="V1558" s="9">
        <f t="shared" si="347"/>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4146</v>
      </c>
      <c r="D1559" s="12">
        <v>4.8</v>
      </c>
      <c r="E1559" s="13">
        <v>1.4</v>
      </c>
      <c r="F1559" s="7">
        <f t="shared" si="348"/>
        <v>3.4285714285714288</v>
      </c>
      <c r="G1559" s="7">
        <f t="shared" si="341"/>
        <v>3.4</v>
      </c>
      <c r="H1559" s="15">
        <f t="shared" si="342"/>
        <v>6.1999999999999993</v>
      </c>
      <c r="I1559" s="11">
        <f t="shared" si="343"/>
        <v>8.021822299577526E-2</v>
      </c>
      <c r="J1559" s="32">
        <f t="shared" si="344"/>
        <v>2.3396981707101118E-2</v>
      </c>
      <c r="K1559" s="32">
        <f t="shared" si="345"/>
        <v>42.740555705802613</v>
      </c>
      <c r="L1559" s="8">
        <v>1</v>
      </c>
      <c r="M1559" s="9">
        <v>0</v>
      </c>
      <c r="N1559" s="8">
        <v>0</v>
      </c>
      <c r="O1559" s="9">
        <v>0</v>
      </c>
      <c r="P1559" s="9">
        <v>0</v>
      </c>
      <c r="Q1559" s="9">
        <v>1</v>
      </c>
      <c r="R1559" s="9">
        <v>0</v>
      </c>
      <c r="S1559" s="8">
        <v>1822</v>
      </c>
      <c r="T1559" s="9">
        <v>6</v>
      </c>
      <c r="U1559" s="9">
        <f t="shared" si="346"/>
        <v>1815</v>
      </c>
      <c r="V1559" s="9">
        <f t="shared" si="347"/>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4146</v>
      </c>
      <c r="D1560" s="12">
        <v>5.5</v>
      </c>
      <c r="E1560" s="13">
        <v>0.5</v>
      </c>
      <c r="F1560" s="7">
        <f t="shared" si="348"/>
        <v>11</v>
      </c>
      <c r="G1560" s="7">
        <f t="shared" si="341"/>
        <v>5</v>
      </c>
      <c r="H1560" s="15">
        <f t="shared" si="342"/>
        <v>6</v>
      </c>
      <c r="I1560" s="11">
        <f t="shared" si="343"/>
        <v>0.25006459113917362</v>
      </c>
      <c r="J1560" s="32">
        <f t="shared" si="344"/>
        <v>2.2733144649015786E-2</v>
      </c>
      <c r="K1560" s="32">
        <f t="shared" si="345"/>
        <v>43.988634895845536</v>
      </c>
      <c r="L1560" s="8">
        <v>1</v>
      </c>
      <c r="M1560" s="9">
        <v>0</v>
      </c>
      <c r="N1560" s="8">
        <v>0</v>
      </c>
      <c r="O1560" s="9">
        <v>0</v>
      </c>
      <c r="P1560" s="9">
        <v>0</v>
      </c>
      <c r="Q1560" s="9">
        <v>1</v>
      </c>
      <c r="R1560" s="9">
        <v>0</v>
      </c>
      <c r="S1560" s="8">
        <v>1822</v>
      </c>
      <c r="T1560" s="9">
        <v>7</v>
      </c>
      <c r="U1560" s="9">
        <f t="shared" si="346"/>
        <v>1814</v>
      </c>
      <c r="V1560" s="9">
        <f t="shared" si="347"/>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4150</v>
      </c>
      <c r="D1561" s="12">
        <v>9.5</v>
      </c>
      <c r="E1561" s="13">
        <v>0.1</v>
      </c>
      <c r="F1561" s="7">
        <f t="shared" si="348"/>
        <v>95</v>
      </c>
      <c r="G1561" s="7">
        <f t="shared" si="341"/>
        <v>9.4</v>
      </c>
      <c r="H1561" s="15">
        <f t="shared" si="342"/>
        <v>9.6</v>
      </c>
      <c r="I1561" s="11">
        <f t="shared" si="343"/>
        <v>0.5319729339056668</v>
      </c>
      <c r="J1561" s="32">
        <f t="shared" si="344"/>
        <v>5.5997150937438615E-3</v>
      </c>
      <c r="K1561" s="32">
        <f t="shared" si="345"/>
        <v>178.58051405458545</v>
      </c>
      <c r="L1561" s="8">
        <v>0</v>
      </c>
      <c r="M1561" s="9">
        <v>1</v>
      </c>
      <c r="N1561" s="8">
        <v>0</v>
      </c>
      <c r="O1561" s="9">
        <v>0</v>
      </c>
      <c r="P1561" s="9">
        <v>0</v>
      </c>
      <c r="Q1561" s="9">
        <v>0</v>
      </c>
      <c r="R1561" s="9">
        <v>1</v>
      </c>
      <c r="S1561" s="8">
        <v>22871</v>
      </c>
      <c r="T1561" s="9">
        <v>4</v>
      </c>
      <c r="U1561" s="9">
        <f t="shared" si="346"/>
        <v>22866</v>
      </c>
      <c r="V1561" s="9">
        <f t="shared" si="347"/>
        <v>11</v>
      </c>
      <c r="W1561" s="7">
        <v>9.0500000000000007</v>
      </c>
      <c r="X1561" s="7">
        <f>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4150</v>
      </c>
      <c r="D1562" s="12">
        <v>10.1</v>
      </c>
      <c r="E1562" s="13">
        <v>1.7</v>
      </c>
      <c r="F1562" s="7">
        <f t="shared" si="348"/>
        <v>5.9411764705882355</v>
      </c>
      <c r="G1562" s="7">
        <f t="shared" si="341"/>
        <v>8.4</v>
      </c>
      <c r="H1562" s="15">
        <f t="shared" si="342"/>
        <v>11.799999999999999</v>
      </c>
      <c r="I1562" s="11">
        <f t="shared" si="343"/>
        <v>3.9259286948929085E-2</v>
      </c>
      <c r="J1562" s="32">
        <f t="shared" si="344"/>
        <v>6.6079987933841036E-3</v>
      </c>
      <c r="K1562" s="32">
        <f t="shared" si="345"/>
        <v>151.33174676139396</v>
      </c>
      <c r="L1562" s="8">
        <v>0</v>
      </c>
      <c r="M1562" s="9">
        <v>1</v>
      </c>
      <c r="N1562" s="8">
        <v>0</v>
      </c>
      <c r="O1562" s="9">
        <v>0</v>
      </c>
      <c r="P1562" s="9">
        <v>0</v>
      </c>
      <c r="Q1562" s="9">
        <v>0</v>
      </c>
      <c r="R1562" s="9">
        <v>1</v>
      </c>
      <c r="S1562" s="8">
        <v>22871</v>
      </c>
      <c r="T1562" s="9">
        <v>4</v>
      </c>
      <c r="U1562" s="9">
        <f t="shared" si="346"/>
        <v>22866</v>
      </c>
      <c r="V1562" s="9">
        <f t="shared" si="347"/>
        <v>11</v>
      </c>
      <c r="W1562" s="7">
        <v>9.0500000000000007</v>
      </c>
      <c r="X1562" s="7">
        <f>BM1562-W1562-6</f>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4150</v>
      </c>
      <c r="D1563" s="12">
        <v>7.6</v>
      </c>
      <c r="E1563" s="13">
        <v>0.5</v>
      </c>
      <c r="F1563" s="7">
        <f t="shared" si="348"/>
        <v>15.2</v>
      </c>
      <c r="G1563" s="7">
        <f t="shared" si="341"/>
        <v>7.1</v>
      </c>
      <c r="H1563" s="15">
        <f t="shared" si="342"/>
        <v>8.1</v>
      </c>
      <c r="I1563" s="11">
        <f t="shared" si="343"/>
        <v>0.38922701041294622</v>
      </c>
      <c r="J1563" s="32">
        <f t="shared" si="344"/>
        <v>2.5607040158746461E-2</v>
      </c>
      <c r="K1563" s="32">
        <f t="shared" si="345"/>
        <v>39.051760523694703</v>
      </c>
      <c r="L1563" s="8">
        <v>0</v>
      </c>
      <c r="M1563" s="9">
        <v>1</v>
      </c>
      <c r="N1563" s="8">
        <v>0</v>
      </c>
      <c r="O1563" s="9">
        <v>0</v>
      </c>
      <c r="P1563" s="9">
        <v>0</v>
      </c>
      <c r="Q1563" s="9">
        <v>0</v>
      </c>
      <c r="R1563" s="9">
        <v>1</v>
      </c>
      <c r="S1563" s="8">
        <v>1299</v>
      </c>
      <c r="T1563" s="9">
        <v>4</v>
      </c>
      <c r="U1563" s="9">
        <f t="shared" si="346"/>
        <v>1294</v>
      </c>
      <c r="V1563" s="9">
        <f t="shared" si="347"/>
        <v>11</v>
      </c>
      <c r="W1563" s="7">
        <v>11.07</v>
      </c>
      <c r="X1563" s="7">
        <f>BM1563-W1563-6</f>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4150</v>
      </c>
      <c r="D1564" s="12">
        <v>11.3</v>
      </c>
      <c r="E1564" s="13">
        <v>9.1999999999999993</v>
      </c>
      <c r="F1564" s="7">
        <f t="shared" si="348"/>
        <v>1.2282608695652175</v>
      </c>
      <c r="G1564" s="7">
        <f t="shared" si="341"/>
        <v>2.1000000000000014</v>
      </c>
      <c r="H1564" s="15">
        <f t="shared" si="342"/>
        <v>20.5</v>
      </c>
      <c r="I1564" s="11">
        <f t="shared" si="343"/>
        <v>3.4124827273710558E-2</v>
      </c>
      <c r="J1564" s="32">
        <f t="shared" si="344"/>
        <v>2.7783045213994429E-2</v>
      </c>
      <c r="K1564" s="32">
        <f t="shared" si="345"/>
        <v>35.993174696929771</v>
      </c>
      <c r="L1564" s="8">
        <v>0</v>
      </c>
      <c r="M1564" s="9">
        <v>1</v>
      </c>
      <c r="N1564" s="8">
        <v>0</v>
      </c>
      <c r="O1564" s="9">
        <v>0</v>
      </c>
      <c r="P1564" s="9">
        <v>0</v>
      </c>
      <c r="Q1564" s="9">
        <v>0</v>
      </c>
      <c r="R1564" s="9">
        <v>1</v>
      </c>
      <c r="S1564" s="8">
        <v>1299</v>
      </c>
      <c r="T1564" s="9">
        <v>4</v>
      </c>
      <c r="U1564" s="9">
        <f t="shared" si="346"/>
        <v>1294</v>
      </c>
      <c r="V1564" s="9">
        <f t="shared" si="347"/>
        <v>11</v>
      </c>
      <c r="W1564" s="7">
        <v>11.07</v>
      </c>
      <c r="X1564" s="7">
        <f>BM1564-W1564-6</f>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4150</v>
      </c>
      <c r="D1565" s="12">
        <v>6.8</v>
      </c>
      <c r="E1565" s="13">
        <v>0.1</v>
      </c>
      <c r="F1565" s="7">
        <f t="shared" si="348"/>
        <v>68</v>
      </c>
      <c r="G1565" s="7">
        <f t="shared" si="341"/>
        <v>6.7</v>
      </c>
      <c r="H1565" s="15">
        <f t="shared" si="342"/>
        <v>6.8999999999999995</v>
      </c>
      <c r="I1565" s="11">
        <f t="shared" si="343"/>
        <v>0.38012561675860373</v>
      </c>
      <c r="J1565" s="32">
        <f t="shared" si="344"/>
        <v>5.5900825993912317E-3</v>
      </c>
      <c r="K1565" s="32">
        <f t="shared" si="345"/>
        <v>178.88823326311876</v>
      </c>
      <c r="L1565" s="8">
        <v>0</v>
      </c>
      <c r="M1565" s="9">
        <v>1</v>
      </c>
      <c r="N1565" s="8">
        <v>0</v>
      </c>
      <c r="O1565" s="9">
        <v>0</v>
      </c>
      <c r="P1565" s="9">
        <v>0</v>
      </c>
      <c r="Q1565" s="9">
        <v>0</v>
      </c>
      <c r="R1565" s="9">
        <v>1</v>
      </c>
      <c r="S1565" s="8">
        <v>27386</v>
      </c>
      <c r="T1565" s="9">
        <v>8</v>
      </c>
      <c r="U1565" s="9">
        <f t="shared" si="346"/>
        <v>27377</v>
      </c>
      <c r="V1565" s="9">
        <f t="shared" si="347"/>
        <v>11</v>
      </c>
      <c r="W1565" s="7">
        <v>11.07</v>
      </c>
      <c r="X1565" s="7">
        <f>BM1565-W1565-6</f>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4150</v>
      </c>
      <c r="D1566" s="12">
        <v>10.1</v>
      </c>
      <c r="E1566" s="13">
        <v>4.3</v>
      </c>
      <c r="F1566" s="7">
        <f t="shared" si="348"/>
        <v>2.3488372093023258</v>
      </c>
      <c r="G1566" s="7">
        <f t="shared" si="341"/>
        <v>5.8</v>
      </c>
      <c r="H1566" s="15">
        <f t="shared" si="342"/>
        <v>14.399999999999999</v>
      </c>
      <c r="I1566" s="11">
        <f t="shared" si="343"/>
        <v>1.4194373702412217E-2</v>
      </c>
      <c r="J1566" s="32">
        <f t="shared" si="344"/>
        <v>6.043149200036884E-3</v>
      </c>
      <c r="K1566" s="32">
        <f t="shared" si="345"/>
        <v>165.47663592252474</v>
      </c>
      <c r="L1566" s="8">
        <v>0</v>
      </c>
      <c r="M1566" s="9">
        <v>1</v>
      </c>
      <c r="N1566" s="8">
        <v>0</v>
      </c>
      <c r="O1566" s="9">
        <v>0</v>
      </c>
      <c r="P1566" s="9">
        <v>0</v>
      </c>
      <c r="Q1566" s="9">
        <v>0</v>
      </c>
      <c r="R1566" s="9">
        <v>1</v>
      </c>
      <c r="S1566" s="8">
        <v>27386</v>
      </c>
      <c r="T1566" s="9">
        <v>8</v>
      </c>
      <c r="U1566" s="9">
        <f t="shared" si="346"/>
        <v>27377</v>
      </c>
      <c r="V1566" s="9">
        <f t="shared" si="347"/>
        <v>11</v>
      </c>
      <c r="W1566" s="7">
        <v>11.07</v>
      </c>
      <c r="X1566" s="7">
        <f>BM1566-W1566-6</f>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4150</v>
      </c>
      <c r="D1567" s="12">
        <v>7.2</v>
      </c>
      <c r="E1567" s="13">
        <v>0.3</v>
      </c>
      <c r="F1567" s="7">
        <f t="shared" si="348"/>
        <v>24</v>
      </c>
      <c r="G1567" s="7">
        <f t="shared" si="341"/>
        <v>6.9</v>
      </c>
      <c r="H1567" s="15">
        <f t="shared" si="342"/>
        <v>7.5</v>
      </c>
      <c r="I1567" s="11">
        <f t="shared" si="343"/>
        <v>0.34962992804883902</v>
      </c>
      <c r="J1567" s="32">
        <f t="shared" si="344"/>
        <v>1.4567913668701625E-2</v>
      </c>
      <c r="K1567" s="32">
        <f t="shared" si="345"/>
        <v>68.64400920692205</v>
      </c>
      <c r="L1567" s="8">
        <v>0</v>
      </c>
      <c r="M1567" s="9">
        <v>1</v>
      </c>
      <c r="N1567" s="8">
        <v>0</v>
      </c>
      <c r="O1567" s="9">
        <v>0</v>
      </c>
      <c r="P1567" s="9">
        <v>0</v>
      </c>
      <c r="Q1567" s="9">
        <v>0</v>
      </c>
      <c r="R1567" s="9">
        <v>1</v>
      </c>
      <c r="S1567" s="8">
        <v>4142</v>
      </c>
      <c r="T1567" s="9">
        <v>5</v>
      </c>
      <c r="U1567" s="9">
        <f t="shared" si="346"/>
        <v>4136</v>
      </c>
      <c r="V1567" s="9">
        <f t="shared" si="347"/>
        <v>11</v>
      </c>
      <c r="W1567" s="7">
        <v>11.07</v>
      </c>
      <c r="X1567" s="7">
        <f>BM1567-W1567-6</f>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4150</v>
      </c>
      <c r="D1568" s="12">
        <v>9.4</v>
      </c>
      <c r="E1568" s="13">
        <v>3.3</v>
      </c>
      <c r="F1568" s="7">
        <f t="shared" si="348"/>
        <v>2.8484848484848486</v>
      </c>
      <c r="G1568" s="7">
        <f t="shared" si="341"/>
        <v>6.1000000000000005</v>
      </c>
      <c r="H1568" s="15">
        <f t="shared" si="342"/>
        <v>12.7</v>
      </c>
      <c r="I1568" s="11">
        <f t="shared" si="343"/>
        <v>4.4253790861438054E-2</v>
      </c>
      <c r="J1568" s="32">
        <f t="shared" si="344"/>
        <v>1.5535905302419741E-2</v>
      </c>
      <c r="K1568" s="32">
        <f t="shared" si="345"/>
        <v>64.367024678262453</v>
      </c>
      <c r="L1568" s="8">
        <v>0</v>
      </c>
      <c r="M1568" s="9">
        <v>1</v>
      </c>
      <c r="N1568" s="8">
        <v>0</v>
      </c>
      <c r="O1568" s="9">
        <v>0</v>
      </c>
      <c r="P1568" s="9">
        <v>0</v>
      </c>
      <c r="Q1568" s="9">
        <v>0</v>
      </c>
      <c r="R1568" s="9">
        <v>1</v>
      </c>
      <c r="S1568" s="8">
        <v>4142</v>
      </c>
      <c r="T1568" s="9">
        <v>6</v>
      </c>
      <c r="U1568" s="9">
        <f t="shared" si="346"/>
        <v>4135</v>
      </c>
      <c r="V1568" s="9">
        <f t="shared" si="347"/>
        <v>11</v>
      </c>
      <c r="W1568" s="7">
        <v>11.07</v>
      </c>
      <c r="X1568" s="7">
        <f>BM1568-W1568-6</f>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4150</v>
      </c>
      <c r="D1569" s="12">
        <v>9.6</v>
      </c>
      <c r="E1569" s="13">
        <v>3.4</v>
      </c>
      <c r="F1569" s="7">
        <f t="shared" si="348"/>
        <v>2.8235294117647061</v>
      </c>
      <c r="G1569" s="7">
        <f t="shared" si="341"/>
        <v>6.1999999999999993</v>
      </c>
      <c r="H1569" s="15">
        <f t="shared" si="342"/>
        <v>13</v>
      </c>
      <c r="I1569" s="11">
        <f t="shared" si="343"/>
        <v>4.3866834911363485E-2</v>
      </c>
      <c r="J1569" s="32">
        <f t="shared" si="344"/>
        <v>1.5536170697774569E-2</v>
      </c>
      <c r="K1569" s="32">
        <f t="shared" si="345"/>
        <v>64.365925133871116</v>
      </c>
      <c r="L1569" s="8">
        <v>0</v>
      </c>
      <c r="M1569" s="9">
        <v>1</v>
      </c>
      <c r="N1569" s="8">
        <v>0</v>
      </c>
      <c r="O1569" s="9">
        <v>0</v>
      </c>
      <c r="P1569" s="9">
        <v>0</v>
      </c>
      <c r="Q1569" s="9">
        <v>0</v>
      </c>
      <c r="R1569" s="9">
        <v>1</v>
      </c>
      <c r="S1569" s="8">
        <v>4142</v>
      </c>
      <c r="T1569" s="9">
        <v>6</v>
      </c>
      <c r="U1569" s="9">
        <f t="shared" si="346"/>
        <v>4135</v>
      </c>
      <c r="V1569" s="9">
        <f t="shared" si="347"/>
        <v>11</v>
      </c>
      <c r="W1569" s="7">
        <v>11.07</v>
      </c>
      <c r="X1569" s="7">
        <f>BM1569-W1569-6</f>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4150</v>
      </c>
      <c r="D1570" s="12">
        <v>8.6999999999999993</v>
      </c>
      <c r="E1570" s="13">
        <v>2.7</v>
      </c>
      <c r="F1570" s="7">
        <f t="shared" si="348"/>
        <v>3.2222222222222219</v>
      </c>
      <c r="G1570" s="7">
        <f t="shared" si="341"/>
        <v>5.9999999999999991</v>
      </c>
      <c r="H1570" s="15">
        <f t="shared" si="342"/>
        <v>11.399999999999999</v>
      </c>
      <c r="I1570" s="11">
        <f t="shared" si="343"/>
        <v>5.0052475479371354E-2</v>
      </c>
      <c r="J1570" s="32">
        <f t="shared" si="344"/>
        <v>1.5533526872908354E-2</v>
      </c>
      <c r="K1570" s="32">
        <f t="shared" si="345"/>
        <v>64.37688029137</v>
      </c>
      <c r="L1570" s="8">
        <v>0</v>
      </c>
      <c r="M1570" s="9">
        <v>1</v>
      </c>
      <c r="N1570" s="8">
        <v>0</v>
      </c>
      <c r="O1570" s="9">
        <v>0</v>
      </c>
      <c r="P1570" s="9">
        <v>0</v>
      </c>
      <c r="Q1570" s="9">
        <v>0</v>
      </c>
      <c r="R1570" s="9">
        <v>1</v>
      </c>
      <c r="S1570" s="8">
        <v>4142</v>
      </c>
      <c r="T1570" s="9">
        <v>7</v>
      </c>
      <c r="U1570" s="9">
        <f t="shared" si="346"/>
        <v>4134</v>
      </c>
      <c r="V1570" s="9">
        <f t="shared" si="347"/>
        <v>11</v>
      </c>
      <c r="W1570" s="7">
        <v>11.07</v>
      </c>
      <c r="X1570" s="7">
        <f>BM1570-W1570-6</f>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4150</v>
      </c>
      <c r="D1571" s="12">
        <v>16.2</v>
      </c>
      <c r="E1571" s="13">
        <v>5.5</v>
      </c>
      <c r="F1571" s="7">
        <f t="shared" si="348"/>
        <v>2.9454545454545453</v>
      </c>
      <c r="G1571" s="7">
        <f t="shared" si="341"/>
        <v>10.7</v>
      </c>
      <c r="H1571" s="15">
        <f t="shared" si="342"/>
        <v>21.7</v>
      </c>
      <c r="I1571" s="11">
        <f t="shared" si="343"/>
        <v>4.5757200490385806E-2</v>
      </c>
      <c r="J1571" s="32">
        <f t="shared" si="344"/>
        <v>1.5534852018340862E-2</v>
      </c>
      <c r="K1571" s="32">
        <f t="shared" si="345"/>
        <v>64.371388850011144</v>
      </c>
      <c r="L1571" s="8">
        <v>0</v>
      </c>
      <c r="M1571" s="9">
        <v>1</v>
      </c>
      <c r="N1571" s="8">
        <v>0</v>
      </c>
      <c r="O1571" s="9">
        <v>0</v>
      </c>
      <c r="P1571" s="9">
        <v>0</v>
      </c>
      <c r="Q1571" s="9">
        <v>0</v>
      </c>
      <c r="R1571" s="9">
        <v>1</v>
      </c>
      <c r="S1571" s="8">
        <v>4142</v>
      </c>
      <c r="T1571" s="9">
        <v>6</v>
      </c>
      <c r="U1571" s="9">
        <f t="shared" si="346"/>
        <v>4135</v>
      </c>
      <c r="V1571" s="9">
        <f t="shared" si="347"/>
        <v>11</v>
      </c>
      <c r="W1571" s="7">
        <v>11.07</v>
      </c>
      <c r="X1571" s="7">
        <f>BM1571-W1571-6</f>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4154</v>
      </c>
      <c r="D1572" s="12">
        <v>7.1</v>
      </c>
      <c r="E1572" s="13">
        <v>0.5</v>
      </c>
      <c r="F1572" s="7">
        <f t="shared" si="348"/>
        <v>14.2</v>
      </c>
      <c r="G1572" s="7">
        <f t="shared" si="341"/>
        <v>6.6</v>
      </c>
      <c r="H1572" s="15">
        <f t="shared" si="342"/>
        <v>7.6</v>
      </c>
      <c r="I1572" s="11">
        <f t="shared" si="343"/>
        <v>0.37874882198809018</v>
      </c>
      <c r="J1572" s="32">
        <f t="shared" si="344"/>
        <v>2.6672452252682409E-2</v>
      </c>
      <c r="K1572" s="32">
        <f t="shared" si="345"/>
        <v>37.491865784460501</v>
      </c>
      <c r="L1572" s="8">
        <v>0</v>
      </c>
      <c r="M1572" s="9">
        <v>1</v>
      </c>
      <c r="N1572" s="8">
        <v>0</v>
      </c>
      <c r="O1572" s="9">
        <v>0</v>
      </c>
      <c r="P1572" s="9">
        <v>0</v>
      </c>
      <c r="Q1572" s="9">
        <v>0</v>
      </c>
      <c r="R1572" s="9">
        <v>1</v>
      </c>
      <c r="S1572" s="8">
        <v>1211</v>
      </c>
      <c r="T1572" s="9">
        <v>6</v>
      </c>
      <c r="U1572" s="9">
        <f t="shared" si="346"/>
        <v>1204</v>
      </c>
      <c r="V1572" s="9">
        <f t="shared" si="347"/>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4154</v>
      </c>
      <c r="D1573" s="12">
        <v>7.3</v>
      </c>
      <c r="E1573" s="13">
        <v>0.5</v>
      </c>
      <c r="F1573" s="7">
        <f t="shared" si="348"/>
        <v>14.6</v>
      </c>
      <c r="G1573" s="7">
        <f t="shared" si="341"/>
        <v>6.8</v>
      </c>
      <c r="H1573" s="15">
        <f t="shared" si="342"/>
        <v>7.8</v>
      </c>
      <c r="I1573" s="11">
        <f t="shared" si="343"/>
        <v>0.38783179738446272</v>
      </c>
      <c r="J1573" s="32">
        <f t="shared" si="344"/>
        <v>2.6563821738661831E-2</v>
      </c>
      <c r="K1573" s="32">
        <f t="shared" si="345"/>
        <v>37.645185615161999</v>
      </c>
      <c r="L1573" s="8">
        <v>0</v>
      </c>
      <c r="M1573" s="9">
        <v>1</v>
      </c>
      <c r="N1573" s="8">
        <v>0</v>
      </c>
      <c r="O1573" s="9">
        <v>0</v>
      </c>
      <c r="P1573" s="9">
        <v>0</v>
      </c>
      <c r="Q1573" s="9">
        <v>0</v>
      </c>
      <c r="R1573" s="9">
        <v>1</v>
      </c>
      <c r="S1573" s="8">
        <v>1211</v>
      </c>
      <c r="T1573" s="9">
        <v>6</v>
      </c>
      <c r="U1573" s="9">
        <f t="shared" si="346"/>
        <v>1204</v>
      </c>
      <c r="V1573" s="9">
        <f t="shared" si="347"/>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4154</v>
      </c>
      <c r="D1574" s="12">
        <v>3.9</v>
      </c>
      <c r="E1574" s="13">
        <v>2.2000000000000002</v>
      </c>
      <c r="F1574" s="7">
        <f t="shared" si="348"/>
        <v>1.7727272727272725</v>
      </c>
      <c r="G1574" s="7">
        <f t="shared" si="341"/>
        <v>1.6999999999999997</v>
      </c>
      <c r="H1574" s="15">
        <f t="shared" si="342"/>
        <v>6.1</v>
      </c>
      <c r="I1574" s="11">
        <f t="shared" si="343"/>
        <v>5.1022606966523477E-2</v>
      </c>
      <c r="J1574" s="32">
        <f t="shared" si="344"/>
        <v>2.8781983417013251E-2</v>
      </c>
      <c r="K1574" s="32">
        <f t="shared" si="345"/>
        <v>34.743957200979146</v>
      </c>
      <c r="L1574" s="8">
        <v>0</v>
      </c>
      <c r="M1574" s="9">
        <v>1</v>
      </c>
      <c r="N1574" s="8">
        <v>0</v>
      </c>
      <c r="O1574" s="9">
        <v>0</v>
      </c>
      <c r="P1574" s="9">
        <v>0</v>
      </c>
      <c r="Q1574" s="9">
        <v>0</v>
      </c>
      <c r="R1574" s="9">
        <v>1</v>
      </c>
      <c r="S1574" s="8">
        <v>1211</v>
      </c>
      <c r="T1574" s="9">
        <v>6</v>
      </c>
      <c r="U1574" s="9">
        <f t="shared" si="346"/>
        <v>1204</v>
      </c>
      <c r="V1574" s="9">
        <f t="shared" si="347"/>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4154</v>
      </c>
      <c r="D1575" s="12">
        <v>9</v>
      </c>
      <c r="E1575" s="13">
        <v>8.1999999999999993</v>
      </c>
      <c r="F1575" s="7">
        <f t="shared" si="348"/>
        <v>1.0975609756097562</v>
      </c>
      <c r="G1575" s="7">
        <f t="shared" si="341"/>
        <v>0.80000000000000071</v>
      </c>
      <c r="H1575" s="15">
        <f t="shared" si="342"/>
        <v>17.2</v>
      </c>
      <c r="I1575" s="11">
        <f t="shared" si="343"/>
        <v>3.1615369324857097E-2</v>
      </c>
      <c r="J1575" s="32">
        <f t="shared" si="344"/>
        <v>2.8805114273758689E-2</v>
      </c>
      <c r="K1575" s="32">
        <f t="shared" si="345"/>
        <v>34.716057381205907</v>
      </c>
      <c r="L1575" s="8">
        <v>0</v>
      </c>
      <c r="M1575" s="9">
        <v>1</v>
      </c>
      <c r="N1575" s="8">
        <v>0</v>
      </c>
      <c r="O1575" s="9">
        <v>0</v>
      </c>
      <c r="P1575" s="9">
        <v>0</v>
      </c>
      <c r="Q1575" s="9">
        <v>0</v>
      </c>
      <c r="R1575" s="9">
        <v>1</v>
      </c>
      <c r="S1575" s="8">
        <v>1211</v>
      </c>
      <c r="T1575" s="9">
        <v>6</v>
      </c>
      <c r="U1575" s="9">
        <f t="shared" si="346"/>
        <v>1204</v>
      </c>
      <c r="V1575" s="9">
        <f t="shared" si="347"/>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4154</v>
      </c>
      <c r="D1576" s="12">
        <v>5.5</v>
      </c>
      <c r="E1576" s="13">
        <v>0.6</v>
      </c>
      <c r="F1576" s="7">
        <f t="shared" si="348"/>
        <v>9.1666666666666679</v>
      </c>
      <c r="G1576" s="7">
        <f t="shared" si="341"/>
        <v>4.9000000000000004</v>
      </c>
      <c r="H1576" s="15">
        <f t="shared" si="342"/>
        <v>6.1</v>
      </c>
      <c r="I1576" s="11">
        <f t="shared" si="343"/>
        <v>0.25541642654690039</v>
      </c>
      <c r="J1576" s="32">
        <f t="shared" si="344"/>
        <v>2.7863610168752766E-2</v>
      </c>
      <c r="K1576" s="32">
        <f t="shared" si="345"/>
        <v>35.889103886524914</v>
      </c>
      <c r="L1576" s="8">
        <v>0</v>
      </c>
      <c r="M1576" s="9">
        <v>1</v>
      </c>
      <c r="N1576" s="8">
        <v>0</v>
      </c>
      <c r="O1576" s="9">
        <v>0</v>
      </c>
      <c r="P1576" s="9">
        <v>0</v>
      </c>
      <c r="Q1576" s="9">
        <v>0</v>
      </c>
      <c r="R1576" s="9">
        <v>1</v>
      </c>
      <c r="S1576" s="8">
        <v>1211</v>
      </c>
      <c r="T1576" s="9">
        <v>6</v>
      </c>
      <c r="U1576" s="9">
        <f t="shared" si="346"/>
        <v>1204</v>
      </c>
      <c r="V1576" s="9">
        <f t="shared" si="347"/>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4159</v>
      </c>
      <c r="D1577" s="12">
        <v>7</v>
      </c>
      <c r="E1577" s="13">
        <v>0.5</v>
      </c>
      <c r="F1577" s="7">
        <f t="shared" si="348"/>
        <v>14</v>
      </c>
      <c r="G1577" s="7">
        <f t="shared" si="341"/>
        <v>6.5</v>
      </c>
      <c r="H1577" s="15">
        <f t="shared" si="342"/>
        <v>7.5</v>
      </c>
      <c r="I1577" s="11">
        <f t="shared" si="343"/>
        <v>0.28324764140418102</v>
      </c>
      <c r="J1577" s="32">
        <f t="shared" si="344"/>
        <v>2.023197438601293E-2</v>
      </c>
      <c r="K1577" s="32">
        <f t="shared" si="345"/>
        <v>49.42671342502959</v>
      </c>
      <c r="L1577" s="8">
        <v>0</v>
      </c>
      <c r="M1577" s="9">
        <v>1</v>
      </c>
      <c r="N1577" s="8">
        <v>0</v>
      </c>
      <c r="O1577" s="9">
        <v>0</v>
      </c>
      <c r="P1577" s="9">
        <v>0</v>
      </c>
      <c r="Q1577" s="9">
        <v>1</v>
      </c>
      <c r="R1577" s="9">
        <v>0</v>
      </c>
      <c r="S1577" s="8">
        <v>2272</v>
      </c>
      <c r="T1577" s="9">
        <v>24</v>
      </c>
      <c r="U1577" s="9">
        <f t="shared" si="346"/>
        <v>2247</v>
      </c>
      <c r="V1577" s="9">
        <f t="shared" si="347"/>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4159</v>
      </c>
      <c r="D1578" s="12">
        <v>8</v>
      </c>
      <c r="E1578" s="13">
        <v>0.5</v>
      </c>
      <c r="F1578" s="7">
        <f t="shared" si="348"/>
        <v>16</v>
      </c>
      <c r="G1578" s="7">
        <f t="shared" si="341"/>
        <v>7.5</v>
      </c>
      <c r="H1578" s="15">
        <f t="shared" si="342"/>
        <v>8.5</v>
      </c>
      <c r="I1578" s="11">
        <f t="shared" si="343"/>
        <v>0.31993601919360226</v>
      </c>
      <c r="J1578" s="32">
        <f t="shared" si="344"/>
        <v>1.9996001199600141E-2</v>
      </c>
      <c r="K1578" s="32">
        <f t="shared" si="345"/>
        <v>50.009999000199947</v>
      </c>
      <c r="L1578" s="8">
        <v>0</v>
      </c>
      <c r="M1578" s="9">
        <v>1</v>
      </c>
      <c r="N1578" s="8">
        <v>0</v>
      </c>
      <c r="O1578" s="9">
        <v>0</v>
      </c>
      <c r="P1578" s="9">
        <v>0</v>
      </c>
      <c r="Q1578" s="9">
        <v>1</v>
      </c>
      <c r="R1578" s="9">
        <v>0</v>
      </c>
      <c r="S1578" s="8">
        <v>2271</v>
      </c>
      <c r="T1578" s="9">
        <v>25</v>
      </c>
      <c r="U1578" s="9">
        <f t="shared" si="346"/>
        <v>2245</v>
      </c>
      <c r="V1578" s="9">
        <f t="shared" si="347"/>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4159</v>
      </c>
      <c r="D1579" s="12">
        <v>7.3</v>
      </c>
      <c r="E1579" s="13">
        <v>0.5</v>
      </c>
      <c r="F1579" s="7">
        <f t="shared" si="348"/>
        <v>14.6</v>
      </c>
      <c r="G1579" s="7">
        <f t="shared" si="341"/>
        <v>6.8</v>
      </c>
      <c r="H1579" s="15">
        <f t="shared" si="342"/>
        <v>7.8</v>
      </c>
      <c r="I1579" s="11">
        <f t="shared" si="343"/>
        <v>0.3040241887136545</v>
      </c>
      <c r="J1579" s="32">
        <f t="shared" si="344"/>
        <v>2.0823574569428391E-2</v>
      </c>
      <c r="K1579" s="32">
        <f t="shared" si="345"/>
        <v>48.022494729032978</v>
      </c>
      <c r="L1579" s="8">
        <v>0</v>
      </c>
      <c r="M1579" s="9">
        <v>1</v>
      </c>
      <c r="N1579" s="8">
        <v>0</v>
      </c>
      <c r="O1579" s="9">
        <v>0</v>
      </c>
      <c r="P1579" s="9">
        <v>0</v>
      </c>
      <c r="Q1579" s="9">
        <v>1</v>
      </c>
      <c r="R1579" s="9">
        <v>0</v>
      </c>
      <c r="S1579" s="8">
        <v>2119</v>
      </c>
      <c r="T1579" s="9">
        <v>25</v>
      </c>
      <c r="U1579" s="9">
        <f t="shared" si="346"/>
        <v>2093</v>
      </c>
      <c r="V1579" s="9">
        <f t="shared" si="347"/>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4159</v>
      </c>
      <c r="D1580" s="12">
        <v>9.3000000000000007</v>
      </c>
      <c r="E1580" s="13">
        <v>0.5</v>
      </c>
      <c r="F1580" s="7">
        <f t="shared" si="348"/>
        <v>18.600000000000001</v>
      </c>
      <c r="G1580" s="7">
        <f t="shared" si="341"/>
        <v>8.8000000000000007</v>
      </c>
      <c r="H1580" s="15">
        <f t="shared" si="342"/>
        <v>9.8000000000000007</v>
      </c>
      <c r="I1580" s="11">
        <f t="shared" si="343"/>
        <v>0.35157225795329805</v>
      </c>
      <c r="J1580" s="32">
        <f t="shared" si="344"/>
        <v>1.8901734298564409E-2</v>
      </c>
      <c r="K1580" s="32">
        <f t="shared" si="345"/>
        <v>52.905198232309836</v>
      </c>
      <c r="L1580" s="8">
        <v>0</v>
      </c>
      <c r="M1580" s="9">
        <v>1</v>
      </c>
      <c r="N1580" s="8">
        <v>0</v>
      </c>
      <c r="O1580" s="9">
        <v>0</v>
      </c>
      <c r="P1580" s="9">
        <v>0</v>
      </c>
      <c r="Q1580" s="9">
        <v>1</v>
      </c>
      <c r="R1580" s="9">
        <v>0</v>
      </c>
      <c r="S1580" s="8">
        <v>2478</v>
      </c>
      <c r="T1580" s="9">
        <v>24</v>
      </c>
      <c r="U1580" s="9">
        <f t="shared" si="346"/>
        <v>2453</v>
      </c>
      <c r="V1580" s="9">
        <f t="shared" si="347"/>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4159</v>
      </c>
      <c r="D1581" s="12">
        <v>4.2786908468946514</v>
      </c>
      <c r="E1581" s="13">
        <v>0.65826362890078405</v>
      </c>
      <c r="F1581" s="7">
        <v>6.4999654531111144</v>
      </c>
      <c r="G1581" s="7">
        <f t="shared" si="341"/>
        <v>3.6204272179938672</v>
      </c>
      <c r="H1581" s="15">
        <f t="shared" si="342"/>
        <v>4.9369544757954351</v>
      </c>
      <c r="I1581" s="11">
        <f t="shared" si="343"/>
        <v>0.13585151299542511</v>
      </c>
      <c r="J1581" s="32">
        <f t="shared" si="344"/>
        <v>2.0900343851889512E-2</v>
      </c>
      <c r="K1581" s="32">
        <f t="shared" si="345"/>
        <v>47.846102776418874</v>
      </c>
      <c r="L1581" s="8">
        <v>0</v>
      </c>
      <c r="M1581" s="9">
        <v>1</v>
      </c>
      <c r="N1581" s="8">
        <v>0</v>
      </c>
      <c r="O1581" s="9">
        <v>0</v>
      </c>
      <c r="P1581" s="9">
        <v>0</v>
      </c>
      <c r="Q1581" s="9">
        <v>1</v>
      </c>
      <c r="R1581" s="9">
        <v>0</v>
      </c>
      <c r="S1581" s="8">
        <v>2272</v>
      </c>
      <c r="T1581" s="9">
        <v>24</v>
      </c>
      <c r="U1581" s="9">
        <f t="shared" si="346"/>
        <v>2247</v>
      </c>
      <c r="V1581" s="9">
        <f t="shared" si="347"/>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49">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4159</v>
      </c>
      <c r="D1582" s="12">
        <v>5.3715413259768363</v>
      </c>
      <c r="E1582" s="13">
        <v>0.68897961343329384</v>
      </c>
      <c r="F1582" s="7">
        <v>7.7963719408323282</v>
      </c>
      <c r="G1582" s="7">
        <f t="shared" si="341"/>
        <v>4.6825617125435421</v>
      </c>
      <c r="H1582" s="15">
        <f t="shared" si="342"/>
        <v>6.0605209394101305</v>
      </c>
      <c r="I1582" s="11">
        <f t="shared" si="343"/>
        <v>0.15549936556551933</v>
      </c>
      <c r="J1582" s="32">
        <f t="shared" si="344"/>
        <v>1.994509327487504E-2</v>
      </c>
      <c r="K1582" s="32">
        <f t="shared" si="345"/>
        <v>50.137644693780715</v>
      </c>
      <c r="L1582" s="8">
        <v>0</v>
      </c>
      <c r="M1582" s="9">
        <v>1</v>
      </c>
      <c r="N1582" s="8">
        <v>0</v>
      </c>
      <c r="O1582" s="9">
        <v>0</v>
      </c>
      <c r="P1582" s="9">
        <v>0</v>
      </c>
      <c r="Q1582" s="9">
        <v>1</v>
      </c>
      <c r="R1582" s="9">
        <v>0</v>
      </c>
      <c r="S1582" s="8">
        <v>2478</v>
      </c>
      <c r="T1582" s="9">
        <v>24</v>
      </c>
      <c r="U1582" s="9">
        <f t="shared" si="346"/>
        <v>2453</v>
      </c>
      <c r="V1582" s="9">
        <f t="shared" si="347"/>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49"/>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4159</v>
      </c>
      <c r="D1583" s="12">
        <v>6.2953547338883364</v>
      </c>
      <c r="E1583" s="13">
        <v>0.66446878941386545</v>
      </c>
      <c r="F1583" s="7">
        <v>9.4742670147705983</v>
      </c>
      <c r="G1583" s="7">
        <f t="shared" si="341"/>
        <v>5.6308859444744712</v>
      </c>
      <c r="H1583" s="15">
        <f t="shared" si="342"/>
        <v>6.9598235233022017</v>
      </c>
      <c r="I1583" s="11">
        <f t="shared" si="343"/>
        <v>0.19607595405133338</v>
      </c>
      <c r="J1583" s="32">
        <f t="shared" si="344"/>
        <v>2.0695633102344117E-2</v>
      </c>
      <c r="K1583" s="32">
        <f t="shared" si="345"/>
        <v>48.319372258620767</v>
      </c>
      <c r="L1583" s="8">
        <v>0</v>
      </c>
      <c r="M1583" s="9">
        <v>1</v>
      </c>
      <c r="N1583" s="8">
        <v>0</v>
      </c>
      <c r="O1583" s="9">
        <v>0</v>
      </c>
      <c r="P1583" s="9">
        <v>0</v>
      </c>
      <c r="Q1583" s="9">
        <v>1</v>
      </c>
      <c r="R1583" s="9">
        <v>0</v>
      </c>
      <c r="S1583" s="8">
        <v>2271</v>
      </c>
      <c r="T1583" s="9">
        <v>25</v>
      </c>
      <c r="U1583" s="9">
        <f t="shared" si="346"/>
        <v>2245</v>
      </c>
      <c r="V1583" s="9">
        <f t="shared" si="347"/>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49"/>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4159</v>
      </c>
      <c r="D1584" s="12">
        <v>8.9142560524957624</v>
      </c>
      <c r="E1584" s="13">
        <v>0.76776764091642691</v>
      </c>
      <c r="F1584" s="7">
        <v>11.61061703753948</v>
      </c>
      <c r="G1584" s="7">
        <f t="shared" si="341"/>
        <v>8.1464884115793357</v>
      </c>
      <c r="H1584" s="15">
        <f t="shared" si="342"/>
        <v>9.682023693412189</v>
      </c>
      <c r="I1584" s="11">
        <f t="shared" si="343"/>
        <v>0.23890935207075281</v>
      </c>
      <c r="J1584" s="32">
        <f t="shared" si="344"/>
        <v>2.057680063844242E-2</v>
      </c>
      <c r="K1584" s="32">
        <f t="shared" si="345"/>
        <v>48.598420015391468</v>
      </c>
      <c r="L1584" s="8">
        <v>0</v>
      </c>
      <c r="M1584" s="9">
        <v>1</v>
      </c>
      <c r="N1584" s="8">
        <v>0</v>
      </c>
      <c r="O1584" s="9">
        <v>0</v>
      </c>
      <c r="P1584" s="9">
        <v>0</v>
      </c>
      <c r="Q1584" s="9">
        <v>1</v>
      </c>
      <c r="R1584" s="9">
        <v>0</v>
      </c>
      <c r="S1584" s="8">
        <v>2253</v>
      </c>
      <c r="T1584" s="9">
        <v>25</v>
      </c>
      <c r="U1584" s="9">
        <f t="shared" si="346"/>
        <v>2227</v>
      </c>
      <c r="V1584" s="9">
        <f t="shared" si="347"/>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49"/>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4159</v>
      </c>
      <c r="D1585" s="12">
        <v>5.8610647434669039</v>
      </c>
      <c r="E1585" s="13">
        <v>0.56538463596352106</v>
      </c>
      <c r="F1585" s="7">
        <v>10.366508692756669</v>
      </c>
      <c r="G1585" s="7">
        <f t="shared" si="341"/>
        <v>5.295680107503383</v>
      </c>
      <c r="H1585" s="15">
        <f t="shared" si="342"/>
        <v>6.4264493794304247</v>
      </c>
      <c r="I1585" s="11">
        <f t="shared" si="343"/>
        <v>0.20747693259626218</v>
      </c>
      <c r="J1585" s="32">
        <f t="shared" si="344"/>
        <v>2.0014157007482311E-2</v>
      </c>
      <c r="K1585" s="32">
        <f t="shared" si="345"/>
        <v>49.964632516180878</v>
      </c>
      <c r="L1585" s="8">
        <v>0</v>
      </c>
      <c r="M1585" s="9">
        <v>1</v>
      </c>
      <c r="N1585" s="8">
        <v>0</v>
      </c>
      <c r="O1585" s="9">
        <v>0</v>
      </c>
      <c r="P1585" s="9">
        <v>0</v>
      </c>
      <c r="Q1585" s="9">
        <v>1</v>
      </c>
      <c r="R1585" s="9">
        <v>0</v>
      </c>
      <c r="S1585" s="8">
        <v>2414</v>
      </c>
      <c r="T1585" s="9">
        <v>24</v>
      </c>
      <c r="U1585" s="9">
        <f t="shared" si="346"/>
        <v>2389</v>
      </c>
      <c r="V1585" s="9">
        <f t="shared" si="347"/>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49"/>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4159</v>
      </c>
      <c r="D1586" s="12">
        <v>5.9760853102581279</v>
      </c>
      <c r="E1586" s="13">
        <v>0.81667767751681331</v>
      </c>
      <c r="F1586" s="7">
        <v>7.3175568217181937</v>
      </c>
      <c r="G1586" s="7">
        <f t="shared" si="341"/>
        <v>5.1594076327413143</v>
      </c>
      <c r="H1586" s="15">
        <f t="shared" si="342"/>
        <v>6.7927629877749416</v>
      </c>
      <c r="I1586" s="11">
        <f t="shared" si="343"/>
        <v>0.15577922822081208</v>
      </c>
      <c r="J1586" s="32">
        <f t="shared" si="344"/>
        <v>2.1288420714201499E-2</v>
      </c>
      <c r="K1586" s="32">
        <f t="shared" si="345"/>
        <v>46.973893151825031</v>
      </c>
      <c r="L1586" s="8">
        <v>0</v>
      </c>
      <c r="M1586" s="9">
        <v>1</v>
      </c>
      <c r="N1586" s="8">
        <v>0</v>
      </c>
      <c r="O1586" s="9">
        <v>0</v>
      </c>
      <c r="P1586" s="9">
        <v>0</v>
      </c>
      <c r="Q1586" s="9">
        <v>1</v>
      </c>
      <c r="R1586" s="9">
        <v>0</v>
      </c>
      <c r="S1586" s="8">
        <v>2178</v>
      </c>
      <c r="T1586" s="9">
        <v>24</v>
      </c>
      <c r="U1586" s="9">
        <f t="shared" si="346"/>
        <v>2153</v>
      </c>
      <c r="V1586" s="9">
        <f t="shared" si="347"/>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49"/>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4159</v>
      </c>
      <c r="D1587" s="12">
        <v>6.0991641807428554</v>
      </c>
      <c r="E1587" s="13">
        <v>0.69170853619411754</v>
      </c>
      <c r="F1587" s="7">
        <v>8.8175349321281438</v>
      </c>
      <c r="G1587" s="7">
        <f t="shared" si="341"/>
        <v>5.4074556445487376</v>
      </c>
      <c r="H1587" s="15">
        <f t="shared" si="342"/>
        <v>6.7908727169369731</v>
      </c>
      <c r="I1587" s="11">
        <f t="shared" si="343"/>
        <v>0.18271990274789349</v>
      </c>
      <c r="J1587" s="32">
        <f t="shared" si="344"/>
        <v>2.0722333867045244E-2</v>
      </c>
      <c r="K1587" s="32">
        <f t="shared" si="345"/>
        <v>48.257112659993446</v>
      </c>
      <c r="L1587" s="8">
        <v>0</v>
      </c>
      <c r="M1587" s="9">
        <v>1</v>
      </c>
      <c r="N1587" s="8">
        <v>0</v>
      </c>
      <c r="O1587" s="9">
        <v>0</v>
      </c>
      <c r="P1587" s="9">
        <v>0</v>
      </c>
      <c r="Q1587" s="9">
        <v>1</v>
      </c>
      <c r="R1587" s="9">
        <v>0</v>
      </c>
      <c r="S1587" s="8">
        <v>2277</v>
      </c>
      <c r="T1587" s="9">
        <v>25</v>
      </c>
      <c r="U1587" s="9">
        <f t="shared" si="346"/>
        <v>2251</v>
      </c>
      <c r="V1587" s="9">
        <f t="shared" si="347"/>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49"/>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4159</v>
      </c>
      <c r="D1588" s="12">
        <v>7.8386182272375926</v>
      </c>
      <c r="E1588" s="13">
        <v>0.9291112589680609</v>
      </c>
      <c r="F1588" s="7">
        <v>8.4366841447425109</v>
      </c>
      <c r="G1588" s="7">
        <f t="shared" si="341"/>
        <v>6.9095069682695316</v>
      </c>
      <c r="H1588" s="15">
        <f t="shared" si="342"/>
        <v>8.7677294862056527</v>
      </c>
      <c r="I1588" s="11">
        <f t="shared" si="343"/>
        <v>0.18135324770066866</v>
      </c>
      <c r="J1588" s="32">
        <f t="shared" si="344"/>
        <v>2.1495796759640758E-2</v>
      </c>
      <c r="K1588" s="32">
        <f t="shared" si="345"/>
        <v>46.5207226874019</v>
      </c>
      <c r="L1588" s="8">
        <v>0</v>
      </c>
      <c r="M1588" s="9">
        <v>1</v>
      </c>
      <c r="N1588" s="8">
        <v>0</v>
      </c>
      <c r="O1588" s="9">
        <v>0</v>
      </c>
      <c r="P1588" s="9">
        <v>0</v>
      </c>
      <c r="Q1588" s="9">
        <v>1</v>
      </c>
      <c r="R1588" s="9">
        <v>0</v>
      </c>
      <c r="S1588" s="8">
        <v>2119</v>
      </c>
      <c r="T1588" s="9">
        <v>25</v>
      </c>
      <c r="U1588" s="9">
        <f t="shared" si="346"/>
        <v>2093</v>
      </c>
      <c r="V1588" s="9">
        <f t="shared" si="347"/>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49"/>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4159</v>
      </c>
      <c r="D1589" s="12">
        <v>3.0776406404415151</v>
      </c>
      <c r="E1589" s="13">
        <v>2.532071925379316</v>
      </c>
      <c r="F1589" s="7">
        <v>1.2154633561526771</v>
      </c>
      <c r="G1589" s="7">
        <f t="shared" si="341"/>
        <v>0.54556871506219906</v>
      </c>
      <c r="H1589" s="15">
        <f t="shared" si="342"/>
        <v>5.6097125658208311</v>
      </c>
      <c r="I1589" s="11">
        <f t="shared" si="343"/>
        <v>2.5632892230276563E-2</v>
      </c>
      <c r="J1589" s="32">
        <f t="shared" si="344"/>
        <v>2.108898808057259E-2</v>
      </c>
      <c r="K1589" s="32">
        <f t="shared" si="345"/>
        <v>47.418112058264718</v>
      </c>
      <c r="L1589" s="8">
        <v>0</v>
      </c>
      <c r="M1589" s="9">
        <v>1</v>
      </c>
      <c r="N1589" s="8">
        <v>0</v>
      </c>
      <c r="O1589" s="9">
        <v>0</v>
      </c>
      <c r="P1589" s="9">
        <v>0</v>
      </c>
      <c r="Q1589" s="9">
        <v>1</v>
      </c>
      <c r="R1589" s="9">
        <v>0</v>
      </c>
      <c r="S1589" s="8">
        <v>2272</v>
      </c>
      <c r="T1589" s="9">
        <v>24</v>
      </c>
      <c r="U1589" s="9">
        <f t="shared" si="346"/>
        <v>2247</v>
      </c>
      <c r="V1589" s="9">
        <f t="shared" si="347"/>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49"/>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4159</v>
      </c>
      <c r="D1590" s="12">
        <v>4.6613586764475254</v>
      </c>
      <c r="E1590" s="13">
        <v>2.6848495333286251</v>
      </c>
      <c r="F1590" s="7">
        <v>1.7361712895204451</v>
      </c>
      <c r="G1590" s="7">
        <f t="shared" si="341"/>
        <v>1.9765091431189004</v>
      </c>
      <c r="H1590" s="15">
        <f t="shared" si="342"/>
        <v>7.346208209776151</v>
      </c>
      <c r="I1590" s="11">
        <f t="shared" si="343"/>
        <v>3.5032983570604324E-2</v>
      </c>
      <c r="J1590" s="32">
        <f t="shared" si="344"/>
        <v>2.0178299101052941E-2</v>
      </c>
      <c r="K1590" s="32">
        <f t="shared" si="345"/>
        <v>49.55819095514439</v>
      </c>
      <c r="L1590" s="8">
        <v>0</v>
      </c>
      <c r="M1590" s="9">
        <v>1</v>
      </c>
      <c r="N1590" s="8">
        <v>0</v>
      </c>
      <c r="O1590" s="9">
        <v>0</v>
      </c>
      <c r="P1590" s="9">
        <v>0</v>
      </c>
      <c r="Q1590" s="9">
        <v>1</v>
      </c>
      <c r="R1590" s="9">
        <v>0</v>
      </c>
      <c r="S1590" s="8">
        <v>2478</v>
      </c>
      <c r="T1590" s="9">
        <v>24</v>
      </c>
      <c r="U1590" s="9">
        <f t="shared" si="346"/>
        <v>2453</v>
      </c>
      <c r="V1590" s="9">
        <f t="shared" si="347"/>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49"/>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4159</v>
      </c>
      <c r="D1591" s="12">
        <v>9.8544491588756777</v>
      </c>
      <c r="E1591" s="13">
        <v>1.802384896706777</v>
      </c>
      <c r="F1591" s="7">
        <v>5.4674499197597646</v>
      </c>
      <c r="G1591" s="7">
        <f t="shared" si="341"/>
        <v>8.0520642621689014</v>
      </c>
      <c r="H1591" s="15">
        <f t="shared" si="342"/>
        <v>11.656834055582454</v>
      </c>
      <c r="I1591" s="11">
        <f t="shared" si="343"/>
        <v>0.11463159247476201</v>
      </c>
      <c r="J1591" s="32">
        <f t="shared" si="344"/>
        <v>2.0966189751546703E-2</v>
      </c>
      <c r="K1591" s="32">
        <f t="shared" si="345"/>
        <v>47.695838483300413</v>
      </c>
      <c r="L1591" s="8">
        <v>0</v>
      </c>
      <c r="M1591" s="9">
        <v>1</v>
      </c>
      <c r="N1591" s="8">
        <v>0</v>
      </c>
      <c r="O1591" s="9">
        <v>0</v>
      </c>
      <c r="P1591" s="9">
        <v>0</v>
      </c>
      <c r="Q1591" s="9">
        <v>1</v>
      </c>
      <c r="R1591" s="9">
        <v>0</v>
      </c>
      <c r="S1591" s="8">
        <v>2271</v>
      </c>
      <c r="T1591" s="9">
        <v>25</v>
      </c>
      <c r="U1591" s="9">
        <f t="shared" si="346"/>
        <v>2245</v>
      </c>
      <c r="V1591" s="9">
        <f t="shared" si="347"/>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49"/>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4159</v>
      </c>
      <c r="D1592" s="12">
        <v>11.162043881893441</v>
      </c>
      <c r="E1592" s="13">
        <v>2.41539279617127</v>
      </c>
      <c r="F1592" s="7">
        <v>4.6212127069298257</v>
      </c>
      <c r="G1592" s="7">
        <f t="shared" si="341"/>
        <v>8.7466510857221706</v>
      </c>
      <c r="H1592" s="15">
        <f t="shared" si="342"/>
        <v>13.577436678064711</v>
      </c>
      <c r="I1592" s="11">
        <f t="shared" si="343"/>
        <v>9.7459338208314011E-2</v>
      </c>
      <c r="J1592" s="32">
        <f t="shared" si="344"/>
        <v>2.1089559037645474E-2</v>
      </c>
      <c r="K1592" s="32">
        <f t="shared" si="345"/>
        <v>47.416828308973699</v>
      </c>
      <c r="L1592" s="8">
        <v>0</v>
      </c>
      <c r="M1592" s="9">
        <v>1</v>
      </c>
      <c r="N1592" s="8">
        <v>0</v>
      </c>
      <c r="O1592" s="9">
        <v>0</v>
      </c>
      <c r="P1592" s="9">
        <v>0</v>
      </c>
      <c r="Q1592" s="9">
        <v>1</v>
      </c>
      <c r="R1592" s="9">
        <v>0</v>
      </c>
      <c r="S1592" s="8">
        <v>2253</v>
      </c>
      <c r="T1592" s="9">
        <v>25</v>
      </c>
      <c r="U1592" s="9">
        <f t="shared" si="346"/>
        <v>2227</v>
      </c>
      <c r="V1592" s="9">
        <f t="shared" si="347"/>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49"/>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4159</v>
      </c>
      <c r="D1593" s="12">
        <v>13.820033386043249</v>
      </c>
      <c r="E1593" s="13">
        <v>1.902125606181271</v>
      </c>
      <c r="F1593" s="7">
        <v>7.2655734937444576</v>
      </c>
      <c r="G1593" s="7">
        <f t="shared" si="341"/>
        <v>11.917907779861979</v>
      </c>
      <c r="H1593" s="15">
        <f t="shared" si="342"/>
        <v>15.72215899222452</v>
      </c>
      <c r="I1593" s="11">
        <f t="shared" si="343"/>
        <v>0.14703335700587983</v>
      </c>
      <c r="J1593" s="32">
        <f t="shared" si="344"/>
        <v>2.0236992597001905E-2</v>
      </c>
      <c r="K1593" s="32">
        <f t="shared" si="345"/>
        <v>49.414456975595733</v>
      </c>
      <c r="L1593" s="8">
        <v>0</v>
      </c>
      <c r="M1593" s="9">
        <v>1</v>
      </c>
      <c r="N1593" s="8">
        <v>0</v>
      </c>
      <c r="O1593" s="9">
        <v>0</v>
      </c>
      <c r="P1593" s="9">
        <v>0</v>
      </c>
      <c r="Q1593" s="9">
        <v>1</v>
      </c>
      <c r="R1593" s="9">
        <v>0</v>
      </c>
      <c r="S1593" s="8">
        <v>2414</v>
      </c>
      <c r="T1593" s="9">
        <v>24</v>
      </c>
      <c r="U1593" s="9">
        <f t="shared" si="346"/>
        <v>2389</v>
      </c>
      <c r="V1593" s="9">
        <f t="shared" si="347"/>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49"/>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4159</v>
      </c>
      <c r="D1594" s="12">
        <v>13.37989239719712</v>
      </c>
      <c r="E1594" s="13">
        <v>2.7870903148591442</v>
      </c>
      <c r="F1594" s="7">
        <v>4.8006669629122971</v>
      </c>
      <c r="G1594" s="7">
        <f t="shared" si="341"/>
        <v>10.592802082337975</v>
      </c>
      <c r="H1594" s="15">
        <f t="shared" si="342"/>
        <v>16.166982712056264</v>
      </c>
      <c r="I1594" s="11">
        <f t="shared" si="343"/>
        <v>0.10291235168578078</v>
      </c>
      <c r="J1594" s="32">
        <f t="shared" si="344"/>
        <v>2.1437094570573918E-2</v>
      </c>
      <c r="K1594" s="32">
        <f t="shared" si="345"/>
        <v>46.648112537259188</v>
      </c>
      <c r="L1594" s="8">
        <v>0</v>
      </c>
      <c r="M1594" s="9">
        <v>1</v>
      </c>
      <c r="N1594" s="8">
        <v>0</v>
      </c>
      <c r="O1594" s="9">
        <v>0</v>
      </c>
      <c r="P1594" s="9">
        <v>0</v>
      </c>
      <c r="Q1594" s="9">
        <v>1</v>
      </c>
      <c r="R1594" s="9">
        <v>0</v>
      </c>
      <c r="S1594" s="8">
        <v>2178</v>
      </c>
      <c r="T1594" s="9">
        <v>24</v>
      </c>
      <c r="U1594" s="9">
        <f t="shared" si="346"/>
        <v>2153</v>
      </c>
      <c r="V1594" s="9">
        <f t="shared" si="347"/>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49"/>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4159</v>
      </c>
      <c r="D1595" s="12">
        <v>8.9816498315198103</v>
      </c>
      <c r="E1595" s="13">
        <v>1.656242131395919</v>
      </c>
      <c r="F1595" s="7">
        <v>5.4229086805984528</v>
      </c>
      <c r="G1595" s="7">
        <f t="shared" si="341"/>
        <v>7.3254077001238915</v>
      </c>
      <c r="H1595" s="15">
        <f t="shared" si="342"/>
        <v>10.637891962915729</v>
      </c>
      <c r="I1595" s="11">
        <f t="shared" si="343"/>
        <v>0.11356016609693952</v>
      </c>
      <c r="J1595" s="32">
        <f t="shared" si="344"/>
        <v>2.0940822128025845E-2</v>
      </c>
      <c r="K1595" s="32">
        <f t="shared" si="345"/>
        <v>47.753617020683471</v>
      </c>
      <c r="L1595" s="8">
        <v>0</v>
      </c>
      <c r="M1595" s="9">
        <v>1</v>
      </c>
      <c r="N1595" s="8">
        <v>0</v>
      </c>
      <c r="O1595" s="9">
        <v>0</v>
      </c>
      <c r="P1595" s="9">
        <v>0</v>
      </c>
      <c r="Q1595" s="9">
        <v>1</v>
      </c>
      <c r="R1595" s="9">
        <v>0</v>
      </c>
      <c r="S1595" s="8">
        <v>2277</v>
      </c>
      <c r="T1595" s="9">
        <v>25</v>
      </c>
      <c r="U1595" s="9">
        <f t="shared" si="346"/>
        <v>2251</v>
      </c>
      <c r="V1595" s="9">
        <f t="shared" si="347"/>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49"/>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4159</v>
      </c>
      <c r="D1596" s="12">
        <v>14.389684849640179</v>
      </c>
      <c r="E1596" s="13">
        <v>2.369094733989491</v>
      </c>
      <c r="F1596" s="7">
        <v>6.0739170296530718</v>
      </c>
      <c r="G1596" s="7">
        <f t="shared" si="341"/>
        <v>12.020590115650688</v>
      </c>
      <c r="H1596" s="15">
        <f t="shared" si="342"/>
        <v>16.758779583629671</v>
      </c>
      <c r="I1596" s="11">
        <f t="shared" si="343"/>
        <v>0.13161034156350807</v>
      </c>
      <c r="J1596" s="32">
        <f t="shared" si="344"/>
        <v>2.1668116459441555E-2</v>
      </c>
      <c r="K1596" s="32">
        <f t="shared" si="345"/>
        <v>46.150758044512223</v>
      </c>
      <c r="L1596" s="8">
        <v>0</v>
      </c>
      <c r="M1596" s="9">
        <v>1</v>
      </c>
      <c r="N1596" s="8">
        <v>0</v>
      </c>
      <c r="O1596" s="9">
        <v>0</v>
      </c>
      <c r="P1596" s="9">
        <v>0</v>
      </c>
      <c r="Q1596" s="9">
        <v>1</v>
      </c>
      <c r="R1596" s="9">
        <v>0</v>
      </c>
      <c r="S1596" s="8">
        <v>2119</v>
      </c>
      <c r="T1596" s="9">
        <v>25</v>
      </c>
      <c r="U1596" s="9">
        <f t="shared" si="346"/>
        <v>2093</v>
      </c>
      <c r="V1596" s="9">
        <f t="shared" si="347"/>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49"/>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4172</v>
      </c>
      <c r="D1597" s="12">
        <v>3.0306510047632962</v>
      </c>
      <c r="E1597" s="13">
        <v>0.83798398143813158</v>
      </c>
      <c r="F1597" s="7">
        <v>3.6165977773968341</v>
      </c>
      <c r="G1597" s="7">
        <f t="shared" si="341"/>
        <v>2.1926670233251646</v>
      </c>
      <c r="H1597" s="15">
        <f t="shared" si="342"/>
        <v>3.8686349862014278</v>
      </c>
      <c r="I1597" s="11">
        <f t="shared" si="343"/>
        <v>1.8554933083900358E-2</v>
      </c>
      <c r="J1597" s="32">
        <f t="shared" si="344"/>
        <v>5.1304939686314492E-3</v>
      </c>
      <c r="K1597" s="32">
        <f t="shared" si="345"/>
        <v>194.91300567043612</v>
      </c>
      <c r="L1597" s="8">
        <v>0</v>
      </c>
      <c r="M1597" s="9">
        <v>1</v>
      </c>
      <c r="N1597" s="8">
        <v>0</v>
      </c>
      <c r="O1597" s="9">
        <v>0</v>
      </c>
      <c r="P1597" s="9">
        <v>1</v>
      </c>
      <c r="Q1597" s="9">
        <v>0</v>
      </c>
      <c r="R1597" s="9">
        <v>0</v>
      </c>
      <c r="S1597" s="8">
        <v>38009</v>
      </c>
      <c r="T1597" s="9">
        <v>30</v>
      </c>
      <c r="U1597" s="9">
        <f t="shared" si="346"/>
        <v>37978</v>
      </c>
      <c r="V1597" s="9">
        <f t="shared" si="347"/>
        <v>24</v>
      </c>
      <c r="W1597" s="7">
        <f t="shared" ref="W1597:W1620" si="350">AK1597*0+AL1597*5+AM1597*12+AN1597*16</f>
        <v>6.1150000000000002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0.114</v>
      </c>
      <c r="AO1597" s="41">
        <v>0.6</v>
      </c>
      <c r="AP1597" s="17">
        <v>0.4</v>
      </c>
      <c r="AQ1597" s="32">
        <v>1</v>
      </c>
      <c r="AR1597" s="39">
        <v>0</v>
      </c>
      <c r="AS1597" s="38">
        <f t="shared" ref="AS1597:AS1620" si="351">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4172</v>
      </c>
      <c r="D1598" s="12">
        <v>3.2976709945694349</v>
      </c>
      <c r="E1598" s="13">
        <v>0.28443305197258512</v>
      </c>
      <c r="F1598" s="7">
        <v>11.59383894276562</v>
      </c>
      <c r="G1598" s="7">
        <f t="shared" si="341"/>
        <v>3.0132379425968496</v>
      </c>
      <c r="H1598" s="15">
        <f t="shared" si="342"/>
        <v>3.5821040465420202</v>
      </c>
      <c r="I1598" s="11">
        <f t="shared" si="343"/>
        <v>5.9387359594126561E-2</v>
      </c>
      <c r="J1598" s="32">
        <f t="shared" si="344"/>
        <v>5.1223205607132723E-3</v>
      </c>
      <c r="K1598" s="32">
        <f t="shared" si="345"/>
        <v>195.22401773713906</v>
      </c>
      <c r="L1598" s="8">
        <v>0</v>
      </c>
      <c r="M1598" s="9">
        <v>1</v>
      </c>
      <c r="N1598" s="8">
        <v>0</v>
      </c>
      <c r="O1598" s="9">
        <v>0</v>
      </c>
      <c r="P1598" s="9">
        <v>1</v>
      </c>
      <c r="Q1598" s="9">
        <v>0</v>
      </c>
      <c r="R1598" s="9">
        <v>0</v>
      </c>
      <c r="S1598" s="8">
        <v>38009</v>
      </c>
      <c r="T1598" s="9">
        <v>30</v>
      </c>
      <c r="U1598" s="9">
        <f t="shared" si="346"/>
        <v>37978</v>
      </c>
      <c r="V1598" s="9">
        <f t="shared" si="347"/>
        <v>24</v>
      </c>
      <c r="W1598" s="7">
        <f t="shared" si="350"/>
        <v>6.1150000000000002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0.114</v>
      </c>
      <c r="AO1598" s="41">
        <v>0.6</v>
      </c>
      <c r="AP1598" s="17">
        <v>0.4</v>
      </c>
      <c r="AQ1598" s="32">
        <v>1</v>
      </c>
      <c r="AR1598" s="39">
        <v>0</v>
      </c>
      <c r="AS1598" s="38">
        <f t="shared" si="351"/>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4172</v>
      </c>
      <c r="D1599" s="12">
        <v>4.0277726167322836</v>
      </c>
      <c r="E1599" s="13">
        <v>0.19533061378133729</v>
      </c>
      <c r="F1599" s="7">
        <v>20.6202834197878</v>
      </c>
      <c r="G1599" s="7">
        <f t="shared" si="341"/>
        <v>3.8324420029509465</v>
      </c>
      <c r="H1599" s="15">
        <f t="shared" si="342"/>
        <v>4.2231032305136207</v>
      </c>
      <c r="I1599" s="11">
        <f t="shared" si="343"/>
        <v>0.10522306434374556</v>
      </c>
      <c r="J1599" s="32">
        <f t="shared" si="344"/>
        <v>5.1028912746548657E-3</v>
      </c>
      <c r="K1599" s="32">
        <f t="shared" si="345"/>
        <v>195.96733423790909</v>
      </c>
      <c r="L1599" s="8">
        <v>0</v>
      </c>
      <c r="M1599" s="9">
        <v>1</v>
      </c>
      <c r="N1599" s="8">
        <v>0</v>
      </c>
      <c r="O1599" s="9">
        <v>0</v>
      </c>
      <c r="P1599" s="9">
        <v>1</v>
      </c>
      <c r="Q1599" s="9">
        <v>0</v>
      </c>
      <c r="R1599" s="9">
        <v>0</v>
      </c>
      <c r="S1599" s="8">
        <v>38009</v>
      </c>
      <c r="T1599" s="9">
        <v>30</v>
      </c>
      <c r="U1599" s="9">
        <f t="shared" si="346"/>
        <v>37978</v>
      </c>
      <c r="V1599" s="9">
        <f t="shared" si="347"/>
        <v>24</v>
      </c>
      <c r="W1599" s="7">
        <f t="shared" si="350"/>
        <v>6.1150000000000002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0.114</v>
      </c>
      <c r="AO1599" s="41">
        <v>0.6</v>
      </c>
      <c r="AP1599" s="17">
        <v>0.4</v>
      </c>
      <c r="AQ1599" s="32">
        <v>1</v>
      </c>
      <c r="AR1599" s="39">
        <v>0</v>
      </c>
      <c r="AS1599" s="38">
        <f t="shared" si="351"/>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4172</v>
      </c>
      <c r="D1600" s="12">
        <v>2.546917652858971</v>
      </c>
      <c r="E1600" s="13">
        <v>1.0723484076636161</v>
      </c>
      <c r="F1600" s="7">
        <v>2.37508410014622</v>
      </c>
      <c r="G1600" s="7">
        <f t="shared" si="341"/>
        <v>1.4745692451953549</v>
      </c>
      <c r="H1600" s="15">
        <f t="shared" si="342"/>
        <v>3.619266060522587</v>
      </c>
      <c r="I1600" s="11">
        <f t="shared" si="343"/>
        <v>1.1494828113169724E-2</v>
      </c>
      <c r="J1600" s="32">
        <f t="shared" si="344"/>
        <v>4.8397562479838311E-3</v>
      </c>
      <c r="K1600" s="32">
        <f t="shared" si="345"/>
        <v>206.62197614117133</v>
      </c>
      <c r="L1600" s="8">
        <v>0</v>
      </c>
      <c r="M1600" s="9">
        <v>1</v>
      </c>
      <c r="N1600" s="8">
        <v>0</v>
      </c>
      <c r="O1600" s="9">
        <v>0</v>
      </c>
      <c r="P1600" s="9">
        <v>1</v>
      </c>
      <c r="Q1600" s="9">
        <v>0</v>
      </c>
      <c r="R1600" s="9">
        <v>0</v>
      </c>
      <c r="S1600" s="8">
        <v>42718</v>
      </c>
      <c r="T1600" s="9">
        <v>30</v>
      </c>
      <c r="U1600" s="9">
        <f t="shared" si="346"/>
        <v>42687</v>
      </c>
      <c r="V1600" s="9">
        <f t="shared" si="347"/>
        <v>24</v>
      </c>
      <c r="W1600" s="7">
        <f t="shared" si="350"/>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51"/>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4172</v>
      </c>
      <c r="D1601" s="12">
        <v>3.1091641075411851</v>
      </c>
      <c r="E1601" s="13">
        <v>0.32617207619259131</v>
      </c>
      <c r="F1601" s="7">
        <v>9.532281683442914</v>
      </c>
      <c r="G1601" s="7">
        <f t="shared" si="341"/>
        <v>2.7829920313485936</v>
      </c>
      <c r="H1601" s="15">
        <f t="shared" si="342"/>
        <v>3.4353361837337766</v>
      </c>
      <c r="I1601" s="11">
        <f t="shared" si="343"/>
        <v>4.6087942221121662E-2</v>
      </c>
      <c r="J1601" s="32">
        <f t="shared" si="344"/>
        <v>4.8349328892760331E-3</v>
      </c>
      <c r="K1601" s="32">
        <f t="shared" si="345"/>
        <v>206.828103491988</v>
      </c>
      <c r="L1601" s="8">
        <v>0</v>
      </c>
      <c r="M1601" s="9">
        <v>1</v>
      </c>
      <c r="N1601" s="8">
        <v>0</v>
      </c>
      <c r="O1601" s="9">
        <v>0</v>
      </c>
      <c r="P1601" s="9">
        <v>1</v>
      </c>
      <c r="Q1601" s="9">
        <v>0</v>
      </c>
      <c r="R1601" s="9">
        <v>0</v>
      </c>
      <c r="S1601" s="8">
        <v>42718</v>
      </c>
      <c r="T1601" s="9">
        <v>30</v>
      </c>
      <c r="U1601" s="9">
        <f t="shared" si="346"/>
        <v>42687</v>
      </c>
      <c r="V1601" s="9">
        <f t="shared" si="347"/>
        <v>24</v>
      </c>
      <c r="W1601" s="7">
        <f t="shared" si="350"/>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51"/>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4172</v>
      </c>
      <c r="D1602" s="12">
        <v>4.4696731457214867</v>
      </c>
      <c r="E1602" s="13">
        <v>0.18992836105885419</v>
      </c>
      <c r="F1602" s="7">
        <v>23.533468728961669</v>
      </c>
      <c r="G1602" s="7">
        <f t="shared" ref="G1602:G1665" si="352">D1602-E1602</f>
        <v>4.2797447846626326</v>
      </c>
      <c r="H1602" s="15">
        <f t="shared" ref="H1602:H1665" si="353">D1602+E1602</f>
        <v>4.6596015067803407</v>
      </c>
      <c r="I1602" s="11">
        <f t="shared" ref="I1602:I1665" si="354">IFERROR(F1602/SQRT(F1602^2+U1602), "X")</f>
        <v>0.11317199287724203</v>
      </c>
      <c r="J1602" s="32">
        <f t="shared" ref="J1602:J1665" si="355">IFERROR(SQRT((1-I1602^2)/U1602), "X")</f>
        <v>4.8089805281431343E-3</v>
      </c>
      <c r="K1602" s="32">
        <f t="shared" ref="K1602:K1665" si="356">IFERROR(1/J1602, "X")</f>
        <v>207.94428136021682</v>
      </c>
      <c r="L1602" s="8">
        <v>0</v>
      </c>
      <c r="M1602" s="9">
        <v>1</v>
      </c>
      <c r="N1602" s="8">
        <v>0</v>
      </c>
      <c r="O1602" s="9">
        <v>0</v>
      </c>
      <c r="P1602" s="9">
        <v>1</v>
      </c>
      <c r="Q1602" s="9">
        <v>0</v>
      </c>
      <c r="R1602" s="9">
        <v>0</v>
      </c>
      <c r="S1602" s="8">
        <v>42718</v>
      </c>
      <c r="T1602" s="9">
        <v>30</v>
      </c>
      <c r="U1602" s="9">
        <f t="shared" ref="U1602:U1665" si="357">S1602-T1602-1</f>
        <v>42687</v>
      </c>
      <c r="V1602" s="9">
        <f t="shared" ref="V1602:V1665" si="358">COUNTIF(B:B,B1602)</f>
        <v>24</v>
      </c>
      <c r="W1602" s="7">
        <f t="shared" si="350"/>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51"/>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4172</v>
      </c>
      <c r="D1603" s="12">
        <v>2.8704159351008229</v>
      </c>
      <c r="E1603" s="13">
        <v>0.78457687169513313</v>
      </c>
      <c r="F1603" s="7">
        <v>3.658552831029914</v>
      </c>
      <c r="G1603" s="7">
        <f t="shared" si="352"/>
        <v>2.0858390634056896</v>
      </c>
      <c r="H1603" s="15">
        <f t="shared" si="353"/>
        <v>3.6549928067959563</v>
      </c>
      <c r="I1603" s="11">
        <f t="shared" si="354"/>
        <v>1.8770107831923719E-2</v>
      </c>
      <c r="J1603" s="32">
        <f t="shared" si="355"/>
        <v>5.1304733589537296E-3</v>
      </c>
      <c r="K1603" s="32">
        <f t="shared" si="356"/>
        <v>194.91378865749192</v>
      </c>
      <c r="L1603" s="8">
        <v>0</v>
      </c>
      <c r="M1603" s="9">
        <v>1</v>
      </c>
      <c r="N1603" s="8">
        <v>0</v>
      </c>
      <c r="O1603" s="9">
        <v>0</v>
      </c>
      <c r="P1603" s="9">
        <v>1</v>
      </c>
      <c r="Q1603" s="9">
        <v>0</v>
      </c>
      <c r="R1603" s="9">
        <v>0</v>
      </c>
      <c r="S1603" s="8">
        <v>38009</v>
      </c>
      <c r="T1603" s="9">
        <v>30</v>
      </c>
      <c r="U1603" s="9">
        <f t="shared" si="357"/>
        <v>37978</v>
      </c>
      <c r="V1603" s="9">
        <f t="shared" si="358"/>
        <v>24</v>
      </c>
      <c r="W1603" s="7">
        <f t="shared" si="350"/>
        <v>6.1150000000000002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0.114</v>
      </c>
      <c r="AO1603" s="41">
        <v>0.6</v>
      </c>
      <c r="AP1603" s="17">
        <v>0.4</v>
      </c>
      <c r="AQ1603" s="32">
        <v>1</v>
      </c>
      <c r="AR1603" s="39">
        <v>0</v>
      </c>
      <c r="AS1603" s="38">
        <f t="shared" si="351"/>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4172</v>
      </c>
      <c r="D1604" s="12">
        <v>3.0733933141275038</v>
      </c>
      <c r="E1604" s="13">
        <v>0.28222846785926559</v>
      </c>
      <c r="F1604" s="7">
        <v>10.889735317771221</v>
      </c>
      <c r="G1604" s="7">
        <f t="shared" si="352"/>
        <v>2.7911648462682384</v>
      </c>
      <c r="H1604" s="15">
        <f t="shared" si="353"/>
        <v>3.3556217819867693</v>
      </c>
      <c r="I1604" s="11">
        <f t="shared" si="354"/>
        <v>5.5792303555386454E-2</v>
      </c>
      <c r="J1604" s="32">
        <f t="shared" si="355"/>
        <v>5.1233847221555193E-3</v>
      </c>
      <c r="K1604" s="32">
        <f t="shared" si="356"/>
        <v>195.18346839650923</v>
      </c>
      <c r="L1604" s="8">
        <v>0</v>
      </c>
      <c r="M1604" s="9">
        <v>1</v>
      </c>
      <c r="N1604" s="8">
        <v>0</v>
      </c>
      <c r="O1604" s="9">
        <v>0</v>
      </c>
      <c r="P1604" s="9">
        <v>1</v>
      </c>
      <c r="Q1604" s="9">
        <v>0</v>
      </c>
      <c r="R1604" s="9">
        <v>0</v>
      </c>
      <c r="S1604" s="8">
        <v>38009</v>
      </c>
      <c r="T1604" s="9">
        <v>30</v>
      </c>
      <c r="U1604" s="9">
        <f t="shared" si="357"/>
        <v>37978</v>
      </c>
      <c r="V1604" s="9">
        <f t="shared" si="358"/>
        <v>24</v>
      </c>
      <c r="W1604" s="7">
        <f t="shared" si="350"/>
        <v>6.1150000000000002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0.114</v>
      </c>
      <c r="AO1604" s="41">
        <v>0.6</v>
      </c>
      <c r="AP1604" s="17">
        <v>0.4</v>
      </c>
      <c r="AQ1604" s="32">
        <v>1</v>
      </c>
      <c r="AR1604" s="39">
        <v>0</v>
      </c>
      <c r="AS1604" s="38">
        <f t="shared" si="351"/>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4172</v>
      </c>
      <c r="D1605" s="12">
        <v>3.8845861352062361</v>
      </c>
      <c r="E1605" s="13">
        <v>0.18051755454967189</v>
      </c>
      <c r="F1605" s="7">
        <v>21.519159978080349</v>
      </c>
      <c r="G1605" s="7">
        <f t="shared" si="352"/>
        <v>3.7040685806565641</v>
      </c>
      <c r="H1605" s="15">
        <f t="shared" si="353"/>
        <v>4.0651036897559081</v>
      </c>
      <c r="I1605" s="11">
        <f t="shared" si="354"/>
        <v>0.10975581939679775</v>
      </c>
      <c r="J1605" s="32">
        <f t="shared" si="355"/>
        <v>5.1003765717898015E-3</v>
      </c>
      <c r="K1605" s="32">
        <f t="shared" si="356"/>
        <v>196.06395447955805</v>
      </c>
      <c r="L1605" s="8">
        <v>0</v>
      </c>
      <c r="M1605" s="9">
        <v>1</v>
      </c>
      <c r="N1605" s="8">
        <v>0</v>
      </c>
      <c r="O1605" s="9">
        <v>0</v>
      </c>
      <c r="P1605" s="9">
        <v>1</v>
      </c>
      <c r="Q1605" s="9">
        <v>0</v>
      </c>
      <c r="R1605" s="9">
        <v>0</v>
      </c>
      <c r="S1605" s="8">
        <v>38009</v>
      </c>
      <c r="T1605" s="9">
        <v>30</v>
      </c>
      <c r="U1605" s="9">
        <f t="shared" si="357"/>
        <v>37978</v>
      </c>
      <c r="V1605" s="9">
        <f t="shared" si="358"/>
        <v>24</v>
      </c>
      <c r="W1605" s="7">
        <f t="shared" si="350"/>
        <v>6.1150000000000002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0.114</v>
      </c>
      <c r="AO1605" s="41">
        <v>0.6</v>
      </c>
      <c r="AP1605" s="17">
        <v>0.4</v>
      </c>
      <c r="AQ1605" s="32">
        <v>1</v>
      </c>
      <c r="AR1605" s="39">
        <v>0</v>
      </c>
      <c r="AS1605" s="38">
        <f t="shared" si="351"/>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4172</v>
      </c>
      <c r="D1606" s="12">
        <v>3.3306254385131679</v>
      </c>
      <c r="E1606" s="13">
        <v>0.96979042951287808</v>
      </c>
      <c r="F1606" s="7">
        <v>3.4343764767673859</v>
      </c>
      <c r="G1606" s="7">
        <f t="shared" si="352"/>
        <v>2.3608350090002901</v>
      </c>
      <c r="H1606" s="15">
        <f t="shared" si="353"/>
        <v>4.3004158680260458</v>
      </c>
      <c r="I1606" s="11">
        <f t="shared" si="354"/>
        <v>1.662034718717038E-2</v>
      </c>
      <c r="J1606" s="32">
        <f t="shared" si="355"/>
        <v>4.8394074731184736E-3</v>
      </c>
      <c r="K1606" s="32">
        <f t="shared" si="356"/>
        <v>206.63686733442356</v>
      </c>
      <c r="L1606" s="8">
        <v>0</v>
      </c>
      <c r="M1606" s="9">
        <v>1</v>
      </c>
      <c r="N1606" s="8">
        <v>0</v>
      </c>
      <c r="O1606" s="9">
        <v>0</v>
      </c>
      <c r="P1606" s="9">
        <v>1</v>
      </c>
      <c r="Q1606" s="9">
        <v>0</v>
      </c>
      <c r="R1606" s="9">
        <v>0</v>
      </c>
      <c r="S1606" s="8">
        <v>42718</v>
      </c>
      <c r="T1606" s="9">
        <v>30</v>
      </c>
      <c r="U1606" s="9">
        <f t="shared" si="357"/>
        <v>42687</v>
      </c>
      <c r="V1606" s="9">
        <f t="shared" si="358"/>
        <v>24</v>
      </c>
      <c r="W1606" s="7">
        <f t="shared" si="350"/>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51"/>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4172</v>
      </c>
      <c r="D1607" s="12">
        <v>3.1802988082814339</v>
      </c>
      <c r="E1607" s="13">
        <v>0.30155570145043681</v>
      </c>
      <c r="F1607" s="7">
        <v>10.54630634733379</v>
      </c>
      <c r="G1607" s="7">
        <f t="shared" si="352"/>
        <v>2.878743106830997</v>
      </c>
      <c r="H1607" s="15">
        <f t="shared" si="353"/>
        <v>3.4818545097318707</v>
      </c>
      <c r="I1607" s="11">
        <f t="shared" si="354"/>
        <v>5.0978553205973588E-2</v>
      </c>
      <c r="J1607" s="32">
        <f t="shared" si="355"/>
        <v>4.8337827033501134E-3</v>
      </c>
      <c r="K1607" s="32">
        <f t="shared" si="356"/>
        <v>206.87731769716035</v>
      </c>
      <c r="L1607" s="8">
        <v>0</v>
      </c>
      <c r="M1607" s="9">
        <v>1</v>
      </c>
      <c r="N1607" s="8">
        <v>0</v>
      </c>
      <c r="O1607" s="9">
        <v>0</v>
      </c>
      <c r="P1607" s="9">
        <v>1</v>
      </c>
      <c r="Q1607" s="9">
        <v>0</v>
      </c>
      <c r="R1607" s="9">
        <v>0</v>
      </c>
      <c r="S1607" s="8">
        <v>42718</v>
      </c>
      <c r="T1607" s="9">
        <v>30</v>
      </c>
      <c r="U1607" s="9">
        <f t="shared" si="357"/>
        <v>42687</v>
      </c>
      <c r="V1607" s="9">
        <f t="shared" si="358"/>
        <v>24</v>
      </c>
      <c r="W1607" s="7">
        <f t="shared" si="350"/>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51"/>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4172</v>
      </c>
      <c r="D1608" s="12">
        <v>4.0794277721678318</v>
      </c>
      <c r="E1608" s="13">
        <v>0.18462918473034429</v>
      </c>
      <c r="F1608" s="7">
        <v>22.095248798969362</v>
      </c>
      <c r="G1608" s="7">
        <f t="shared" si="352"/>
        <v>3.8947985874374877</v>
      </c>
      <c r="H1608" s="15">
        <f t="shared" si="353"/>
        <v>4.2640569568981759</v>
      </c>
      <c r="I1608" s="11">
        <f t="shared" si="354"/>
        <v>0.10633634217553195</v>
      </c>
      <c r="J1608" s="32">
        <f t="shared" si="355"/>
        <v>4.8126338446341475E-3</v>
      </c>
      <c r="K1608" s="32">
        <f t="shared" si="356"/>
        <v>207.78642886263856</v>
      </c>
      <c r="L1608" s="8">
        <v>0</v>
      </c>
      <c r="M1608" s="9">
        <v>1</v>
      </c>
      <c r="N1608" s="8">
        <v>0</v>
      </c>
      <c r="O1608" s="9">
        <v>0</v>
      </c>
      <c r="P1608" s="9">
        <v>1</v>
      </c>
      <c r="Q1608" s="9">
        <v>0</v>
      </c>
      <c r="R1608" s="9">
        <v>0</v>
      </c>
      <c r="S1608" s="8">
        <v>42718</v>
      </c>
      <c r="T1608" s="9">
        <v>30</v>
      </c>
      <c r="U1608" s="9">
        <f t="shared" si="357"/>
        <v>42687</v>
      </c>
      <c r="V1608" s="9">
        <f t="shared" si="358"/>
        <v>24</v>
      </c>
      <c r="W1608" s="7">
        <f t="shared" si="350"/>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51"/>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4172</v>
      </c>
      <c r="D1609" s="12">
        <v>3.3306254385131679</v>
      </c>
      <c r="E1609" s="13">
        <v>0.87226960419873389</v>
      </c>
      <c r="F1609" s="7">
        <v>3.818344033176162</v>
      </c>
      <c r="G1609" s="7">
        <f t="shared" si="352"/>
        <v>2.4583558343144341</v>
      </c>
      <c r="H1609" s="15">
        <f t="shared" si="353"/>
        <v>4.2028950427119014</v>
      </c>
      <c r="I1609" s="11">
        <f t="shared" si="354"/>
        <v>1.9589604315781904E-2</v>
      </c>
      <c r="J1609" s="32">
        <f t="shared" si="355"/>
        <v>5.1303926900182813E-3</v>
      </c>
      <c r="K1609" s="32">
        <f t="shared" si="356"/>
        <v>194.91685343026572</v>
      </c>
      <c r="L1609" s="8">
        <v>0</v>
      </c>
      <c r="M1609" s="9">
        <v>1</v>
      </c>
      <c r="N1609" s="8">
        <v>0</v>
      </c>
      <c r="O1609" s="9">
        <v>0</v>
      </c>
      <c r="P1609" s="9">
        <v>1</v>
      </c>
      <c r="Q1609" s="9">
        <v>0</v>
      </c>
      <c r="R1609" s="9">
        <v>0</v>
      </c>
      <c r="S1609" s="8">
        <v>38009</v>
      </c>
      <c r="T1609" s="9">
        <v>30</v>
      </c>
      <c r="U1609" s="9">
        <f t="shared" si="357"/>
        <v>37978</v>
      </c>
      <c r="V1609" s="9">
        <f t="shared" si="358"/>
        <v>24</v>
      </c>
      <c r="W1609" s="7">
        <f t="shared" si="350"/>
        <v>6.1150000000000002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0.114</v>
      </c>
      <c r="AO1609" s="41">
        <v>0.6</v>
      </c>
      <c r="AP1609" s="17">
        <v>0.4</v>
      </c>
      <c r="AQ1609" s="32">
        <v>1</v>
      </c>
      <c r="AR1609" s="39">
        <v>0</v>
      </c>
      <c r="AS1609" s="38">
        <f t="shared" si="351"/>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4172</v>
      </c>
      <c r="D1610" s="12">
        <v>3.0793646026850752</v>
      </c>
      <c r="E1610" s="13">
        <v>0.41596200569710318</v>
      </c>
      <c r="F1610" s="7">
        <v>7.4029948901809517</v>
      </c>
      <c r="G1610" s="7">
        <f t="shared" si="352"/>
        <v>2.663402596987972</v>
      </c>
      <c r="H1610" s="15">
        <f t="shared" si="353"/>
        <v>3.4953266083821783</v>
      </c>
      <c r="I1610" s="11">
        <f t="shared" si="354"/>
        <v>3.7960181044882114E-2</v>
      </c>
      <c r="J1610" s="32">
        <f t="shared" si="355"/>
        <v>5.1276789472367527E-3</v>
      </c>
      <c r="K1610" s="32">
        <f t="shared" si="356"/>
        <v>195.02001008446297</v>
      </c>
      <c r="L1610" s="8">
        <v>0</v>
      </c>
      <c r="M1610" s="9">
        <v>1</v>
      </c>
      <c r="N1610" s="8">
        <v>0</v>
      </c>
      <c r="O1610" s="9">
        <v>0</v>
      </c>
      <c r="P1610" s="9">
        <v>1</v>
      </c>
      <c r="Q1610" s="9">
        <v>0</v>
      </c>
      <c r="R1610" s="9">
        <v>0</v>
      </c>
      <c r="S1610" s="8">
        <v>38009</v>
      </c>
      <c r="T1610" s="9">
        <v>30</v>
      </c>
      <c r="U1610" s="9">
        <f t="shared" si="357"/>
        <v>37978</v>
      </c>
      <c r="V1610" s="9">
        <f t="shared" si="358"/>
        <v>24</v>
      </c>
      <c r="W1610" s="7">
        <f t="shared" si="350"/>
        <v>6.1150000000000002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0.114</v>
      </c>
      <c r="AO1610" s="41">
        <v>0.6</v>
      </c>
      <c r="AP1610" s="17">
        <v>0.4</v>
      </c>
      <c r="AQ1610" s="32">
        <v>1</v>
      </c>
      <c r="AR1610" s="39">
        <v>0</v>
      </c>
      <c r="AS1610" s="38">
        <f t="shared" si="351"/>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4172</v>
      </c>
      <c r="D1611" s="12">
        <v>3.8029468817579959</v>
      </c>
      <c r="E1611" s="13">
        <v>0.2426902683360134</v>
      </c>
      <c r="F1611" s="7">
        <v>15.66996034835925</v>
      </c>
      <c r="G1611" s="7">
        <f t="shared" si="352"/>
        <v>3.5602566134219824</v>
      </c>
      <c r="H1611" s="15">
        <f t="shared" si="353"/>
        <v>4.0456371500940094</v>
      </c>
      <c r="I1611" s="11">
        <f t="shared" si="354"/>
        <v>8.0149792261435482E-2</v>
      </c>
      <c r="J1611" s="32">
        <f t="shared" si="355"/>
        <v>5.1148688624363808E-3</v>
      </c>
      <c r="K1611" s="32">
        <f t="shared" si="356"/>
        <v>195.50843372427479</v>
      </c>
      <c r="L1611" s="8">
        <v>0</v>
      </c>
      <c r="M1611" s="9">
        <v>1</v>
      </c>
      <c r="N1611" s="8">
        <v>0</v>
      </c>
      <c r="O1611" s="9">
        <v>0</v>
      </c>
      <c r="P1611" s="9">
        <v>1</v>
      </c>
      <c r="Q1611" s="9">
        <v>0</v>
      </c>
      <c r="R1611" s="9">
        <v>0</v>
      </c>
      <c r="S1611" s="8">
        <v>38009</v>
      </c>
      <c r="T1611" s="9">
        <v>30</v>
      </c>
      <c r="U1611" s="9">
        <f t="shared" si="357"/>
        <v>37978</v>
      </c>
      <c r="V1611" s="9">
        <f t="shared" si="358"/>
        <v>24</v>
      </c>
      <c r="W1611" s="7">
        <f t="shared" si="350"/>
        <v>6.1150000000000002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0.114</v>
      </c>
      <c r="AO1611" s="41">
        <v>0.6</v>
      </c>
      <c r="AP1611" s="17">
        <v>0.4</v>
      </c>
      <c r="AQ1611" s="32">
        <v>1</v>
      </c>
      <c r="AR1611" s="39">
        <v>0</v>
      </c>
      <c r="AS1611" s="38">
        <f t="shared" si="351"/>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4172</v>
      </c>
      <c r="D1612" s="12">
        <v>3.7137289336648172</v>
      </c>
      <c r="E1612" s="13">
        <v>1.025852907355735</v>
      </c>
      <c r="F1612" s="7">
        <v>3.620137845334396</v>
      </c>
      <c r="G1612" s="7">
        <f t="shared" si="352"/>
        <v>2.6878760263090822</v>
      </c>
      <c r="H1612" s="15">
        <f t="shared" si="353"/>
        <v>4.7395818410205521</v>
      </c>
      <c r="I1612" s="11">
        <f t="shared" si="354"/>
        <v>1.7519053308420737E-2</v>
      </c>
      <c r="J1612" s="32">
        <f t="shared" si="355"/>
        <v>4.8393332124076847E-3</v>
      </c>
      <c r="K1612" s="32">
        <f t="shared" si="356"/>
        <v>206.6400382259431</v>
      </c>
      <c r="L1612" s="8">
        <v>0</v>
      </c>
      <c r="M1612" s="9">
        <v>1</v>
      </c>
      <c r="N1612" s="8">
        <v>0</v>
      </c>
      <c r="O1612" s="9">
        <v>0</v>
      </c>
      <c r="P1612" s="9">
        <v>1</v>
      </c>
      <c r="Q1612" s="9">
        <v>0</v>
      </c>
      <c r="R1612" s="9">
        <v>0</v>
      </c>
      <c r="S1612" s="8">
        <v>42718</v>
      </c>
      <c r="T1612" s="9">
        <v>30</v>
      </c>
      <c r="U1612" s="9">
        <f t="shared" si="357"/>
        <v>42687</v>
      </c>
      <c r="V1612" s="9">
        <f t="shared" si="358"/>
        <v>24</v>
      </c>
      <c r="W1612" s="7">
        <f t="shared" si="350"/>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51"/>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4172</v>
      </c>
      <c r="D1613" s="12">
        <v>3.624356406823281</v>
      </c>
      <c r="E1613" s="13">
        <v>0.33925197423682629</v>
      </c>
      <c r="F1613" s="7">
        <v>10.683376021544319</v>
      </c>
      <c r="G1613" s="7">
        <f t="shared" si="352"/>
        <v>3.2851044325864547</v>
      </c>
      <c r="H1613" s="15">
        <f t="shared" si="353"/>
        <v>3.9636083810601073</v>
      </c>
      <c r="I1613" s="11">
        <f t="shared" si="354"/>
        <v>5.1639362719105915E-2</v>
      </c>
      <c r="J1613" s="32">
        <f t="shared" si="355"/>
        <v>4.8336183819579969E-3</v>
      </c>
      <c r="K1613" s="32">
        <f t="shared" si="356"/>
        <v>206.88435060008214</v>
      </c>
      <c r="L1613" s="8">
        <v>0</v>
      </c>
      <c r="M1613" s="9">
        <v>1</v>
      </c>
      <c r="N1613" s="8">
        <v>0</v>
      </c>
      <c r="O1613" s="9">
        <v>0</v>
      </c>
      <c r="P1613" s="9">
        <v>1</v>
      </c>
      <c r="Q1613" s="9">
        <v>0</v>
      </c>
      <c r="R1613" s="9">
        <v>0</v>
      </c>
      <c r="S1613" s="8">
        <v>42718</v>
      </c>
      <c r="T1613" s="9">
        <v>30</v>
      </c>
      <c r="U1613" s="9">
        <f t="shared" si="357"/>
        <v>42687</v>
      </c>
      <c r="V1613" s="9">
        <f t="shared" si="358"/>
        <v>24</v>
      </c>
      <c r="W1613" s="7">
        <f t="shared" si="350"/>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51"/>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4172</v>
      </c>
      <c r="D1614" s="12">
        <v>4.2522344359378073</v>
      </c>
      <c r="E1614" s="13">
        <v>0.25765839985957412</v>
      </c>
      <c r="F1614" s="7">
        <v>16.503379817057429</v>
      </c>
      <c r="G1614" s="7">
        <f t="shared" si="352"/>
        <v>3.9945760360782332</v>
      </c>
      <c r="H1614" s="15">
        <f t="shared" si="353"/>
        <v>4.5098928357973813</v>
      </c>
      <c r="I1614" s="11">
        <f t="shared" si="354"/>
        <v>7.9623999015297431E-2</v>
      </c>
      <c r="J1614" s="32">
        <f t="shared" si="355"/>
        <v>4.8247086292590993E-3</v>
      </c>
      <c r="K1614" s="32">
        <f t="shared" si="356"/>
        <v>207.26640235548564</v>
      </c>
      <c r="L1614" s="8">
        <v>0</v>
      </c>
      <c r="M1614" s="9">
        <v>1</v>
      </c>
      <c r="N1614" s="8">
        <v>0</v>
      </c>
      <c r="O1614" s="9">
        <v>0</v>
      </c>
      <c r="P1614" s="9">
        <v>1</v>
      </c>
      <c r="Q1614" s="9">
        <v>0</v>
      </c>
      <c r="R1614" s="9">
        <v>0</v>
      </c>
      <c r="S1614" s="8">
        <v>42718</v>
      </c>
      <c r="T1614" s="9">
        <v>30</v>
      </c>
      <c r="U1614" s="9">
        <f t="shared" si="357"/>
        <v>42687</v>
      </c>
      <c r="V1614" s="9">
        <f t="shared" si="358"/>
        <v>24</v>
      </c>
      <c r="W1614" s="7">
        <f t="shared" si="350"/>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51"/>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4172</v>
      </c>
      <c r="D1615" s="12">
        <v>4.1762961352167949</v>
      </c>
      <c r="E1615" s="13">
        <v>0.78987865988931483</v>
      </c>
      <c r="F1615" s="7">
        <v>5.2872629016234169</v>
      </c>
      <c r="G1615" s="7">
        <f t="shared" si="352"/>
        <v>3.3864174753274803</v>
      </c>
      <c r="H1615" s="15">
        <f t="shared" si="353"/>
        <v>4.9661747951061095</v>
      </c>
      <c r="I1615" s="11">
        <f t="shared" si="354"/>
        <v>2.7172845694752364E-2</v>
      </c>
      <c r="J1615" s="32">
        <f t="shared" si="355"/>
        <v>5.1393029248477757E-3</v>
      </c>
      <c r="K1615" s="32">
        <f t="shared" si="356"/>
        <v>194.57891753473933</v>
      </c>
      <c r="L1615" s="8">
        <v>0</v>
      </c>
      <c r="M1615" s="9">
        <v>1</v>
      </c>
      <c r="N1615" s="8">
        <v>0</v>
      </c>
      <c r="O1615" s="9">
        <v>0</v>
      </c>
      <c r="P1615" s="9">
        <v>1</v>
      </c>
      <c r="Q1615" s="9">
        <v>0</v>
      </c>
      <c r="R1615" s="9">
        <v>0</v>
      </c>
      <c r="S1615" s="8">
        <v>37864</v>
      </c>
      <c r="T1615" s="9">
        <v>30</v>
      </c>
      <c r="U1615" s="9">
        <f t="shared" si="357"/>
        <v>37833</v>
      </c>
      <c r="V1615" s="9">
        <f t="shared" si="358"/>
        <v>24</v>
      </c>
      <c r="W1615" s="7">
        <f t="shared" si="350"/>
        <v>6.1150000000000002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0.114</v>
      </c>
      <c r="AO1615" s="41">
        <v>0.6</v>
      </c>
      <c r="AP1615" s="17">
        <v>0.4</v>
      </c>
      <c r="AQ1615" s="32">
        <v>1</v>
      </c>
      <c r="AR1615" s="39">
        <v>0</v>
      </c>
      <c r="AS1615" s="38">
        <f t="shared" si="351"/>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4172</v>
      </c>
      <c r="D1616" s="12">
        <v>3.813958115186789</v>
      </c>
      <c r="E1616" s="13">
        <v>0.26064269569777659</v>
      </c>
      <c r="F1616" s="7">
        <v>14.63289851640114</v>
      </c>
      <c r="G1616" s="7">
        <f t="shared" si="352"/>
        <v>3.5533154194890124</v>
      </c>
      <c r="H1616" s="15">
        <f t="shared" si="353"/>
        <v>4.0746008108845659</v>
      </c>
      <c r="I1616" s="11">
        <f t="shared" si="354"/>
        <v>7.5018686658618716E-2</v>
      </c>
      <c r="J1616" s="32">
        <f t="shared" si="355"/>
        <v>5.1267140665627363E-3</v>
      </c>
      <c r="K1616" s="32">
        <f t="shared" si="356"/>
        <v>195.05671410897727</v>
      </c>
      <c r="L1616" s="8">
        <v>0</v>
      </c>
      <c r="M1616" s="9">
        <v>1</v>
      </c>
      <c r="N1616" s="8">
        <v>0</v>
      </c>
      <c r="O1616" s="9">
        <v>0</v>
      </c>
      <c r="P1616" s="9">
        <v>1</v>
      </c>
      <c r="Q1616" s="9">
        <v>0</v>
      </c>
      <c r="R1616" s="9">
        <v>0</v>
      </c>
      <c r="S1616" s="8">
        <v>37864</v>
      </c>
      <c r="T1616" s="9">
        <v>30</v>
      </c>
      <c r="U1616" s="9">
        <f t="shared" si="357"/>
        <v>37833</v>
      </c>
      <c r="V1616" s="9">
        <f t="shared" si="358"/>
        <v>24</v>
      </c>
      <c r="W1616" s="7">
        <f t="shared" si="350"/>
        <v>6.1150000000000002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0.114</v>
      </c>
      <c r="AO1616" s="41">
        <v>0.6</v>
      </c>
      <c r="AP1616" s="17">
        <v>0.4</v>
      </c>
      <c r="AQ1616" s="32">
        <v>1</v>
      </c>
      <c r="AR1616" s="39">
        <v>0</v>
      </c>
      <c r="AS1616" s="38">
        <f t="shared" si="351"/>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4172</v>
      </c>
      <c r="D1617" s="12">
        <v>3.731164845888824</v>
      </c>
      <c r="E1617" s="13">
        <v>0.30622026231660732</v>
      </c>
      <c r="F1617" s="7">
        <v>12.184578569889339</v>
      </c>
      <c r="G1617" s="7">
        <f t="shared" si="352"/>
        <v>3.4249445835722168</v>
      </c>
      <c r="H1617" s="15">
        <f t="shared" si="353"/>
        <v>4.0373851082054317</v>
      </c>
      <c r="I1617" s="11">
        <f t="shared" si="354"/>
        <v>6.2520819605837621E-2</v>
      </c>
      <c r="J1617" s="32">
        <f t="shared" si="355"/>
        <v>5.1311433749821871E-3</v>
      </c>
      <c r="K1617" s="32">
        <f t="shared" si="356"/>
        <v>194.88833714444229</v>
      </c>
      <c r="L1617" s="8">
        <v>0</v>
      </c>
      <c r="M1617" s="9">
        <v>1</v>
      </c>
      <c r="N1617" s="8">
        <v>0</v>
      </c>
      <c r="O1617" s="9">
        <v>0</v>
      </c>
      <c r="P1617" s="9">
        <v>1</v>
      </c>
      <c r="Q1617" s="9">
        <v>0</v>
      </c>
      <c r="R1617" s="9">
        <v>0</v>
      </c>
      <c r="S1617" s="8">
        <v>37864</v>
      </c>
      <c r="T1617" s="9">
        <v>30</v>
      </c>
      <c r="U1617" s="9">
        <f t="shared" si="357"/>
        <v>37833</v>
      </c>
      <c r="V1617" s="9">
        <f t="shared" si="358"/>
        <v>24</v>
      </c>
      <c r="W1617" s="7">
        <f t="shared" si="350"/>
        <v>6.1150000000000002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0.114</v>
      </c>
      <c r="AO1617" s="41">
        <v>0.6</v>
      </c>
      <c r="AP1617" s="17">
        <v>0.4</v>
      </c>
      <c r="AQ1617" s="32">
        <v>1</v>
      </c>
      <c r="AR1617" s="39">
        <v>0</v>
      </c>
      <c r="AS1617" s="38">
        <f t="shared" si="351"/>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4172</v>
      </c>
      <c r="D1618" s="12">
        <v>4.0742123563830779</v>
      </c>
      <c r="E1618" s="13">
        <v>1.121270666645249</v>
      </c>
      <c r="F1618" s="7">
        <v>3.6335672354408342</v>
      </c>
      <c r="G1618" s="7">
        <f t="shared" si="352"/>
        <v>2.9529416897378287</v>
      </c>
      <c r="H1618" s="15">
        <f t="shared" si="353"/>
        <v>5.1954830230283271</v>
      </c>
      <c r="I1618" s="11">
        <f t="shared" si="354"/>
        <v>1.7613540537886732E-2</v>
      </c>
      <c r="J1618" s="32">
        <f t="shared" si="355"/>
        <v>4.847451387740679E-3</v>
      </c>
      <c r="K1618" s="32">
        <f t="shared" si="356"/>
        <v>206.29397182383798</v>
      </c>
      <c r="L1618" s="8">
        <v>0</v>
      </c>
      <c r="M1618" s="9">
        <v>1</v>
      </c>
      <c r="N1618" s="8">
        <v>0</v>
      </c>
      <c r="O1618" s="9">
        <v>0</v>
      </c>
      <c r="P1618" s="9">
        <v>1</v>
      </c>
      <c r="Q1618" s="9">
        <v>0</v>
      </c>
      <c r="R1618" s="9">
        <v>0</v>
      </c>
      <c r="S1618" s="8">
        <v>42575</v>
      </c>
      <c r="T1618" s="9">
        <v>30</v>
      </c>
      <c r="U1618" s="9">
        <f t="shared" si="357"/>
        <v>42544</v>
      </c>
      <c r="V1618" s="9">
        <f t="shared" si="358"/>
        <v>24</v>
      </c>
      <c r="W1618" s="7">
        <f t="shared" si="350"/>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51"/>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4172</v>
      </c>
      <c r="D1619" s="12">
        <v>3.8525251260267619</v>
      </c>
      <c r="E1619" s="13">
        <v>0.32841243383054858</v>
      </c>
      <c r="F1619" s="7">
        <v>11.73075294711453</v>
      </c>
      <c r="G1619" s="7">
        <f t="shared" si="352"/>
        <v>3.5241126921962134</v>
      </c>
      <c r="H1619" s="15">
        <f t="shared" si="353"/>
        <v>4.1809375598573109</v>
      </c>
      <c r="I1619" s="11">
        <f t="shared" si="354"/>
        <v>5.6781320612925117E-2</v>
      </c>
      <c r="J1619" s="32">
        <f t="shared" si="355"/>
        <v>4.8403815909269397E-3</v>
      </c>
      <c r="K1619" s="32">
        <f t="shared" si="356"/>
        <v>206.59528204851688</v>
      </c>
      <c r="L1619" s="8">
        <v>0</v>
      </c>
      <c r="M1619" s="9">
        <v>1</v>
      </c>
      <c r="N1619" s="8">
        <v>0</v>
      </c>
      <c r="O1619" s="9">
        <v>0</v>
      </c>
      <c r="P1619" s="9">
        <v>1</v>
      </c>
      <c r="Q1619" s="9">
        <v>0</v>
      </c>
      <c r="R1619" s="9">
        <v>0</v>
      </c>
      <c r="S1619" s="8">
        <v>42575</v>
      </c>
      <c r="T1619" s="9">
        <v>30</v>
      </c>
      <c r="U1619" s="9">
        <f t="shared" si="357"/>
        <v>42544</v>
      </c>
      <c r="V1619" s="9">
        <f t="shared" si="358"/>
        <v>24</v>
      </c>
      <c r="W1619" s="7">
        <f t="shared" si="350"/>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51"/>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4172</v>
      </c>
      <c r="D1620" s="12">
        <v>4.5470876634828628</v>
      </c>
      <c r="E1620" s="13">
        <v>0.20546262637771581</v>
      </c>
      <c r="F1620" s="7">
        <v>22.13097215609249</v>
      </c>
      <c r="G1620" s="7">
        <f t="shared" si="352"/>
        <v>4.341625037105147</v>
      </c>
      <c r="H1620" s="15">
        <f t="shared" si="353"/>
        <v>4.7525502898605785</v>
      </c>
      <c r="I1620" s="11">
        <f t="shared" si="354"/>
        <v>0.10668312887378503</v>
      </c>
      <c r="J1620" s="32">
        <f t="shared" si="355"/>
        <v>4.8205351360679364E-3</v>
      </c>
      <c r="K1620" s="32">
        <f t="shared" si="356"/>
        <v>207.44584818350484</v>
      </c>
      <c r="L1620" s="8">
        <v>0</v>
      </c>
      <c r="M1620" s="9">
        <v>1</v>
      </c>
      <c r="N1620" s="8">
        <v>0</v>
      </c>
      <c r="O1620" s="9">
        <v>0</v>
      </c>
      <c r="P1620" s="9">
        <v>1</v>
      </c>
      <c r="Q1620" s="9">
        <v>0</v>
      </c>
      <c r="R1620" s="9">
        <v>0</v>
      </c>
      <c r="S1620" s="8">
        <v>42575</v>
      </c>
      <c r="T1620" s="9">
        <v>30</v>
      </c>
      <c r="U1620" s="9">
        <f t="shared" si="357"/>
        <v>42544</v>
      </c>
      <c r="V1620" s="9">
        <f t="shared" si="358"/>
        <v>24</v>
      </c>
      <c r="W1620" s="7">
        <f t="shared" si="350"/>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51"/>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4190</v>
      </c>
      <c r="D1621" s="12">
        <v>9.77</v>
      </c>
      <c r="E1621" s="13">
        <f t="shared" ref="E1621:E1628" si="359">D1621/F1621</f>
        <v>0.41345746931866273</v>
      </c>
      <c r="F1621" s="7">
        <v>23.63</v>
      </c>
      <c r="G1621" s="7">
        <f t="shared" si="352"/>
        <v>9.3565425306813363</v>
      </c>
      <c r="H1621" s="15">
        <f t="shared" si="353"/>
        <v>10.183457469318663</v>
      </c>
      <c r="I1621" s="11">
        <f t="shared" si="354"/>
        <v>0.59782051868794883</v>
      </c>
      <c r="J1621" s="32">
        <f t="shared" si="355"/>
        <v>2.5299217887767615E-2</v>
      </c>
      <c r="K1621" s="32">
        <f t="shared" si="356"/>
        <v>39.526913615914921</v>
      </c>
      <c r="L1621" s="8">
        <v>1</v>
      </c>
      <c r="M1621" s="9">
        <v>0</v>
      </c>
      <c r="N1621" s="8">
        <v>1</v>
      </c>
      <c r="O1621" s="9">
        <v>0</v>
      </c>
      <c r="P1621" s="9">
        <v>0</v>
      </c>
      <c r="Q1621" s="9">
        <v>0</v>
      </c>
      <c r="R1621" s="9">
        <v>0</v>
      </c>
      <c r="S1621" s="8">
        <v>1013</v>
      </c>
      <c r="T1621" s="9">
        <v>8</v>
      </c>
      <c r="U1621" s="9">
        <f t="shared" si="357"/>
        <v>1004</v>
      </c>
      <c r="V1621" s="9">
        <f t="shared" si="358"/>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360">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4190</v>
      </c>
      <c r="D1622" s="12">
        <v>8.51</v>
      </c>
      <c r="E1622" s="13">
        <f t="shared" si="359"/>
        <v>0.46861233480176212</v>
      </c>
      <c r="F1622" s="7">
        <v>18.16</v>
      </c>
      <c r="G1622" s="7">
        <f t="shared" si="352"/>
        <v>8.0413876651982381</v>
      </c>
      <c r="H1622" s="15">
        <f t="shared" si="353"/>
        <v>8.9786123348017615</v>
      </c>
      <c r="I1622" s="11">
        <f t="shared" si="354"/>
        <v>0.49743426570819005</v>
      </c>
      <c r="J1622" s="32">
        <f t="shared" si="355"/>
        <v>2.7391754719613991E-2</v>
      </c>
      <c r="K1622" s="32">
        <f t="shared" si="356"/>
        <v>36.507336249033564</v>
      </c>
      <c r="L1622" s="8">
        <v>1</v>
      </c>
      <c r="M1622" s="9">
        <v>0</v>
      </c>
      <c r="N1622" s="8">
        <v>1</v>
      </c>
      <c r="O1622" s="9">
        <v>0</v>
      </c>
      <c r="P1622" s="9">
        <v>0</v>
      </c>
      <c r="Q1622" s="9">
        <v>0</v>
      </c>
      <c r="R1622" s="9">
        <v>0</v>
      </c>
      <c r="S1622" s="8">
        <v>1013</v>
      </c>
      <c r="T1622" s="9">
        <v>9</v>
      </c>
      <c r="U1622" s="9">
        <f t="shared" si="357"/>
        <v>1003</v>
      </c>
      <c r="V1622" s="9">
        <f t="shared" si="358"/>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360"/>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W1622+X1622+6</f>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4190</v>
      </c>
      <c r="D1623" s="12">
        <v>8.99</v>
      </c>
      <c r="E1623" s="13">
        <f t="shared" si="359"/>
        <v>1.1336696090794451</v>
      </c>
      <c r="F1623" s="7">
        <v>7.93</v>
      </c>
      <c r="G1623" s="7">
        <f t="shared" si="352"/>
        <v>7.8563303909205553</v>
      </c>
      <c r="H1623" s="15">
        <f t="shared" si="353"/>
        <v>10.123669609079446</v>
      </c>
      <c r="I1623" s="11">
        <f t="shared" si="354"/>
        <v>0.51632495629806585</v>
      </c>
      <c r="J1623" s="32">
        <f t="shared" si="355"/>
        <v>6.5110334968230252E-2</v>
      </c>
      <c r="K1623" s="32">
        <f t="shared" si="356"/>
        <v>15.358544852947494</v>
      </c>
      <c r="L1623" s="8">
        <v>1</v>
      </c>
      <c r="M1623" s="9">
        <v>0</v>
      </c>
      <c r="N1623" s="8">
        <v>1</v>
      </c>
      <c r="O1623" s="9">
        <v>0</v>
      </c>
      <c r="P1623" s="9">
        <v>0</v>
      </c>
      <c r="Q1623" s="9">
        <v>0</v>
      </c>
      <c r="R1623" s="9">
        <v>0</v>
      </c>
      <c r="S1623" s="8">
        <v>182</v>
      </c>
      <c r="T1623" s="9">
        <v>8</v>
      </c>
      <c r="U1623" s="9">
        <f t="shared" si="357"/>
        <v>173</v>
      </c>
      <c r="V1623" s="9">
        <f t="shared" si="358"/>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60"/>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W1623+X1623+6</f>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4190</v>
      </c>
      <c r="D1624" s="12">
        <v>5.76</v>
      </c>
      <c r="E1624" s="13">
        <f t="shared" si="359"/>
        <v>1.5955678670360112</v>
      </c>
      <c r="F1624" s="7">
        <v>3.61</v>
      </c>
      <c r="G1624" s="7">
        <f t="shared" si="352"/>
        <v>4.1644321329639888</v>
      </c>
      <c r="H1624" s="15">
        <f t="shared" si="353"/>
        <v>7.3555678670360107</v>
      </c>
      <c r="I1624" s="11">
        <f t="shared" si="354"/>
        <v>0.2653894552461214</v>
      </c>
      <c r="J1624" s="32">
        <f t="shared" si="355"/>
        <v>7.351508455571229E-2</v>
      </c>
      <c r="K1624" s="32">
        <f t="shared" si="356"/>
        <v>13.602650477021015</v>
      </c>
      <c r="L1624" s="8">
        <v>1</v>
      </c>
      <c r="M1624" s="9">
        <v>0</v>
      </c>
      <c r="N1624" s="8">
        <v>1</v>
      </c>
      <c r="O1624" s="9">
        <v>0</v>
      </c>
      <c r="P1624" s="9">
        <v>0</v>
      </c>
      <c r="Q1624" s="9">
        <v>0</v>
      </c>
      <c r="R1624" s="9">
        <v>0</v>
      </c>
      <c r="S1624" s="8">
        <v>182</v>
      </c>
      <c r="T1624" s="9">
        <v>9</v>
      </c>
      <c r="U1624" s="9">
        <f t="shared" si="357"/>
        <v>172</v>
      </c>
      <c r="V1624" s="9">
        <f t="shared" si="358"/>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60"/>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W1624+X1624+6</f>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4190</v>
      </c>
      <c r="D1625" s="12">
        <v>10.08</v>
      </c>
      <c r="E1625" s="13">
        <f t="shared" si="359"/>
        <v>0.46259752179899039</v>
      </c>
      <c r="F1625" s="7">
        <v>21.79</v>
      </c>
      <c r="G1625" s="7">
        <f t="shared" si="352"/>
        <v>9.6174024782010097</v>
      </c>
      <c r="H1625" s="15">
        <f t="shared" si="353"/>
        <v>10.54259752179899</v>
      </c>
      <c r="I1625" s="11">
        <f t="shared" si="354"/>
        <v>0.56759341731199964</v>
      </c>
      <c r="J1625" s="32">
        <f t="shared" si="355"/>
        <v>2.6048344071225318E-2</v>
      </c>
      <c r="K1625" s="32">
        <f t="shared" si="356"/>
        <v>38.390156290382563</v>
      </c>
      <c r="L1625" s="8">
        <v>1</v>
      </c>
      <c r="M1625" s="9">
        <v>0</v>
      </c>
      <c r="N1625" s="8">
        <v>1</v>
      </c>
      <c r="O1625" s="9">
        <v>0</v>
      </c>
      <c r="P1625" s="9">
        <v>0</v>
      </c>
      <c r="Q1625" s="9">
        <v>0</v>
      </c>
      <c r="R1625" s="9">
        <v>0</v>
      </c>
      <c r="S1625" s="8">
        <v>1009</v>
      </c>
      <c r="T1625" s="9">
        <v>9</v>
      </c>
      <c r="U1625" s="9">
        <f t="shared" si="357"/>
        <v>999</v>
      </c>
      <c r="V1625" s="9">
        <f t="shared" si="358"/>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60"/>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W1625+X1625+6</f>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4190</v>
      </c>
      <c r="D1626" s="12">
        <v>8.82</v>
      </c>
      <c r="E1626" s="13">
        <f t="shared" si="359"/>
        <v>0.51219512195121952</v>
      </c>
      <c r="F1626" s="7">
        <v>17.22</v>
      </c>
      <c r="G1626" s="7">
        <f t="shared" si="352"/>
        <v>8.3078048780487812</v>
      </c>
      <c r="H1626" s="15">
        <f t="shared" si="353"/>
        <v>9.3321951219512194</v>
      </c>
      <c r="I1626" s="11">
        <f t="shared" si="354"/>
        <v>0.47860513710253799</v>
      </c>
      <c r="J1626" s="32">
        <f t="shared" si="355"/>
        <v>2.7793561968788502E-2</v>
      </c>
      <c r="K1626" s="32">
        <f t="shared" si="356"/>
        <v>35.979555305756627</v>
      </c>
      <c r="L1626" s="8">
        <v>1</v>
      </c>
      <c r="M1626" s="9">
        <v>0</v>
      </c>
      <c r="N1626" s="8">
        <v>1</v>
      </c>
      <c r="O1626" s="9">
        <v>0</v>
      </c>
      <c r="P1626" s="9">
        <v>0</v>
      </c>
      <c r="Q1626" s="9">
        <v>0</v>
      </c>
      <c r="R1626" s="9">
        <v>0</v>
      </c>
      <c r="S1626" s="8">
        <v>1009</v>
      </c>
      <c r="T1626" s="9">
        <v>10</v>
      </c>
      <c r="U1626" s="9">
        <f t="shared" si="357"/>
        <v>998</v>
      </c>
      <c r="V1626" s="9">
        <f t="shared" si="358"/>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60"/>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W1626+X1626+6</f>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4190</v>
      </c>
      <c r="D1627" s="12">
        <v>8.67</v>
      </c>
      <c r="E1627" s="13">
        <f t="shared" si="359"/>
        <v>1.2768777614138438</v>
      </c>
      <c r="F1627" s="7">
        <v>6.79</v>
      </c>
      <c r="G1627" s="7">
        <f t="shared" si="352"/>
        <v>7.3931222385861561</v>
      </c>
      <c r="H1627" s="15">
        <f t="shared" si="353"/>
        <v>9.9468777614138446</v>
      </c>
      <c r="I1627" s="11">
        <f t="shared" si="354"/>
        <v>0.45976706678606505</v>
      </c>
      <c r="J1627" s="32">
        <f t="shared" si="355"/>
        <v>6.7712380969965402E-2</v>
      </c>
      <c r="K1627" s="32">
        <f t="shared" si="356"/>
        <v>14.76834791031143</v>
      </c>
      <c r="L1627" s="8">
        <v>1</v>
      </c>
      <c r="M1627" s="9">
        <v>0</v>
      </c>
      <c r="N1627" s="8">
        <v>1</v>
      </c>
      <c r="O1627" s="9">
        <v>0</v>
      </c>
      <c r="P1627" s="9">
        <v>0</v>
      </c>
      <c r="Q1627" s="9">
        <v>0</v>
      </c>
      <c r="R1627" s="9">
        <v>0</v>
      </c>
      <c r="S1627" s="8">
        <v>182</v>
      </c>
      <c r="T1627" s="9">
        <v>9</v>
      </c>
      <c r="U1627" s="9">
        <f t="shared" si="357"/>
        <v>172</v>
      </c>
      <c r="V1627" s="9">
        <f t="shared" si="358"/>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60"/>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W1627+X1627+6</f>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4190</v>
      </c>
      <c r="D1628" s="12">
        <v>-2.4500000000000002</v>
      </c>
      <c r="E1628" s="13">
        <f t="shared" si="359"/>
        <v>0.92803030303030309</v>
      </c>
      <c r="F1628" s="7">
        <v>-2.64</v>
      </c>
      <c r="G1628" s="7">
        <f t="shared" si="352"/>
        <v>-3.3780303030303034</v>
      </c>
      <c r="H1628" s="15">
        <f t="shared" si="353"/>
        <v>-1.521969696969697</v>
      </c>
      <c r="I1628" s="11">
        <f t="shared" si="354"/>
        <v>-0.1978932653672392</v>
      </c>
      <c r="J1628" s="32">
        <f t="shared" si="355"/>
        <v>7.4959570214863325E-2</v>
      </c>
      <c r="K1628" s="32">
        <f t="shared" si="356"/>
        <v>13.340524727311143</v>
      </c>
      <c r="L1628" s="8">
        <v>1</v>
      </c>
      <c r="M1628" s="9">
        <v>0</v>
      </c>
      <c r="N1628" s="8">
        <v>1</v>
      </c>
      <c r="O1628" s="9">
        <v>0</v>
      </c>
      <c r="P1628" s="9">
        <v>0</v>
      </c>
      <c r="Q1628" s="9">
        <v>0</v>
      </c>
      <c r="R1628" s="9">
        <v>0</v>
      </c>
      <c r="S1628" s="8">
        <v>182</v>
      </c>
      <c r="T1628" s="9">
        <v>10</v>
      </c>
      <c r="U1628" s="9">
        <f t="shared" si="357"/>
        <v>171</v>
      </c>
      <c r="V1628" s="9">
        <f t="shared" si="358"/>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60"/>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W1628+X1628+6</f>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4377</v>
      </c>
      <c r="D1629" s="12">
        <v>12.8</v>
      </c>
      <c r="E1629" s="13">
        <v>0.5</v>
      </c>
      <c r="F1629" s="7">
        <f t="shared" ref="F1629:F1657" si="361">D1629/E1629</f>
        <v>25.6</v>
      </c>
      <c r="G1629" s="7">
        <f t="shared" si="352"/>
        <v>12.3</v>
      </c>
      <c r="H1629" s="15">
        <f t="shared" si="353"/>
        <v>13.3</v>
      </c>
      <c r="I1629" s="11">
        <f t="shared" si="354"/>
        <v>0.3016913511167586</v>
      </c>
      <c r="J1629" s="32">
        <f t="shared" si="355"/>
        <v>1.178481840299838E-2</v>
      </c>
      <c r="K1629" s="32">
        <f t="shared" si="356"/>
        <v>84.854935036213419</v>
      </c>
      <c r="L1629" s="8">
        <v>1</v>
      </c>
      <c r="M1629" s="9">
        <v>0</v>
      </c>
      <c r="N1629" s="8">
        <v>0</v>
      </c>
      <c r="O1629" s="9">
        <v>0</v>
      </c>
      <c r="P1629" s="9">
        <v>0</v>
      </c>
      <c r="Q1629" s="9">
        <v>1</v>
      </c>
      <c r="R1629" s="9">
        <v>0</v>
      </c>
      <c r="S1629" s="8">
        <v>6558</v>
      </c>
      <c r="T1629" s="9">
        <v>12</v>
      </c>
      <c r="U1629" s="9">
        <f t="shared" si="357"/>
        <v>6545</v>
      </c>
      <c r="V1629" s="9">
        <f t="shared" si="358"/>
        <v>17</v>
      </c>
      <c r="W1629" s="7">
        <v>12.086</v>
      </c>
      <c r="X1629" s="7">
        <f>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4377</v>
      </c>
      <c r="D1630" s="12">
        <v>11</v>
      </c>
      <c r="E1630" s="13">
        <v>0.5</v>
      </c>
      <c r="F1630" s="7">
        <f t="shared" si="361"/>
        <v>22</v>
      </c>
      <c r="G1630" s="7">
        <f t="shared" si="352"/>
        <v>10.5</v>
      </c>
      <c r="H1630" s="15">
        <f t="shared" si="353"/>
        <v>11.5</v>
      </c>
      <c r="I1630" s="11">
        <f t="shared" si="354"/>
        <v>0.26240729788698813</v>
      </c>
      <c r="J1630" s="32">
        <f t="shared" si="355"/>
        <v>1.1927604449408553E-2</v>
      </c>
      <c r="K1630" s="32">
        <f t="shared" si="356"/>
        <v>83.839131674892727</v>
      </c>
      <c r="L1630" s="8">
        <v>1</v>
      </c>
      <c r="M1630" s="9">
        <v>0</v>
      </c>
      <c r="N1630" s="8">
        <v>0</v>
      </c>
      <c r="O1630" s="9">
        <v>0</v>
      </c>
      <c r="P1630" s="9">
        <v>0</v>
      </c>
      <c r="Q1630" s="9">
        <v>1</v>
      </c>
      <c r="R1630" s="9">
        <v>0</v>
      </c>
      <c r="S1630" s="8">
        <v>6558</v>
      </c>
      <c r="T1630" s="9">
        <v>12</v>
      </c>
      <c r="U1630" s="9">
        <f t="shared" si="357"/>
        <v>6545</v>
      </c>
      <c r="V1630" s="9">
        <f t="shared" si="358"/>
        <v>17</v>
      </c>
      <c r="W1630" s="7">
        <v>12.086</v>
      </c>
      <c r="X1630" s="7">
        <f>BM1630-W1630-6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4377</v>
      </c>
      <c r="D1631" s="12">
        <v>13</v>
      </c>
      <c r="E1631" s="13">
        <v>0.5</v>
      </c>
      <c r="F1631" s="7">
        <f t="shared" si="361"/>
        <v>26</v>
      </c>
      <c r="G1631" s="7">
        <f t="shared" si="352"/>
        <v>12.5</v>
      </c>
      <c r="H1631" s="15">
        <f t="shared" si="353"/>
        <v>13.5</v>
      </c>
      <c r="I1631" s="11">
        <f t="shared" si="354"/>
        <v>0.29300541241475969</v>
      </c>
      <c r="J1631" s="32">
        <f t="shared" si="355"/>
        <v>1.1269438939029219E-2</v>
      </c>
      <c r="K1631" s="32">
        <f t="shared" si="356"/>
        <v>88.735562205916068</v>
      </c>
      <c r="L1631" s="8">
        <v>1</v>
      </c>
      <c r="M1631" s="9">
        <v>0</v>
      </c>
      <c r="N1631" s="8">
        <v>0</v>
      </c>
      <c r="O1631" s="9">
        <v>0</v>
      </c>
      <c r="P1631" s="9">
        <v>0</v>
      </c>
      <c r="Q1631" s="9">
        <v>1</v>
      </c>
      <c r="R1631" s="9">
        <v>0</v>
      </c>
      <c r="S1631" s="8">
        <v>7211</v>
      </c>
      <c r="T1631" s="9">
        <v>12</v>
      </c>
      <c r="U1631" s="9">
        <f t="shared" si="357"/>
        <v>7198</v>
      </c>
      <c r="V1631" s="9">
        <f t="shared" si="358"/>
        <v>17</v>
      </c>
      <c r="W1631" s="7">
        <v>12.086</v>
      </c>
      <c r="X1631" s="7">
        <f>BM1631-W1631-6</f>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4377</v>
      </c>
      <c r="D1632" s="12">
        <v>11.2</v>
      </c>
      <c r="E1632" s="13">
        <v>0.5</v>
      </c>
      <c r="F1632" s="7">
        <f t="shared" si="361"/>
        <v>22.4</v>
      </c>
      <c r="G1632" s="7">
        <f t="shared" si="352"/>
        <v>10.7</v>
      </c>
      <c r="H1632" s="15">
        <f t="shared" si="353"/>
        <v>11.7</v>
      </c>
      <c r="I1632" s="11">
        <f t="shared" si="354"/>
        <v>0.25527566962271336</v>
      </c>
      <c r="J1632" s="32">
        <f t="shared" si="355"/>
        <v>1.1396235251013992E-2</v>
      </c>
      <c r="K1632" s="32">
        <f t="shared" si="356"/>
        <v>87.748276336347473</v>
      </c>
      <c r="L1632" s="8">
        <v>1</v>
      </c>
      <c r="M1632" s="9">
        <v>0</v>
      </c>
      <c r="N1632" s="8">
        <v>0</v>
      </c>
      <c r="O1632" s="9">
        <v>0</v>
      </c>
      <c r="P1632" s="9">
        <v>0</v>
      </c>
      <c r="Q1632" s="9">
        <v>1</v>
      </c>
      <c r="R1632" s="9">
        <v>0</v>
      </c>
      <c r="S1632" s="8">
        <v>7211</v>
      </c>
      <c r="T1632" s="9">
        <v>12</v>
      </c>
      <c r="U1632" s="9">
        <f t="shared" si="357"/>
        <v>7198</v>
      </c>
      <c r="V1632" s="9">
        <f t="shared" si="358"/>
        <v>17</v>
      </c>
      <c r="W1632" s="7">
        <v>12.086</v>
      </c>
      <c r="X1632" s="7">
        <f>BM1632-W1632-6</f>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4377</v>
      </c>
      <c r="D1633" s="12">
        <v>9.9</v>
      </c>
      <c r="E1633" s="13">
        <v>0.5</v>
      </c>
      <c r="F1633" s="7">
        <f t="shared" si="361"/>
        <v>19.8</v>
      </c>
      <c r="G1633" s="7">
        <f t="shared" si="352"/>
        <v>9.4</v>
      </c>
      <c r="H1633" s="15">
        <f t="shared" si="353"/>
        <v>10.4</v>
      </c>
      <c r="I1633" s="11">
        <f t="shared" si="354"/>
        <v>0.2772000221760027</v>
      </c>
      <c r="J1633" s="32">
        <f t="shared" si="355"/>
        <v>1.4000001120000135E-2</v>
      </c>
      <c r="K1633" s="32">
        <f t="shared" si="356"/>
        <v>71.428565714285483</v>
      </c>
      <c r="L1633" s="8">
        <v>1</v>
      </c>
      <c r="M1633" s="9">
        <v>0</v>
      </c>
      <c r="N1633" s="8">
        <v>0</v>
      </c>
      <c r="O1633" s="9">
        <v>0</v>
      </c>
      <c r="P1633" s="9">
        <v>0</v>
      </c>
      <c r="Q1633" s="9">
        <v>1</v>
      </c>
      <c r="R1633" s="9">
        <v>0</v>
      </c>
      <c r="S1633" s="8">
        <v>4723</v>
      </c>
      <c r="T1633" s="9">
        <v>12</v>
      </c>
      <c r="U1633" s="9">
        <f t="shared" si="357"/>
        <v>4710</v>
      </c>
      <c r="V1633" s="9">
        <f t="shared" si="358"/>
        <v>17</v>
      </c>
      <c r="W1633" s="7">
        <v>12.086</v>
      </c>
      <c r="X1633" s="7">
        <f>BM1633-W1633-6</f>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4377</v>
      </c>
      <c r="D1634" s="12">
        <v>8</v>
      </c>
      <c r="E1634" s="13">
        <v>0.3</v>
      </c>
      <c r="F1634" s="7">
        <f t="shared" si="361"/>
        <v>26.666666666666668</v>
      </c>
      <c r="G1634" s="7">
        <f t="shared" si="352"/>
        <v>7.7</v>
      </c>
      <c r="H1634" s="15">
        <f t="shared" si="353"/>
        <v>8.3000000000000007</v>
      </c>
      <c r="I1634" s="11">
        <f t="shared" si="354"/>
        <v>0.36315273213871846</v>
      </c>
      <c r="J1634" s="32">
        <f t="shared" si="355"/>
        <v>1.361822745520194E-2</v>
      </c>
      <c r="K1634" s="32">
        <f t="shared" si="356"/>
        <v>73.430995574832778</v>
      </c>
      <c r="L1634" s="8">
        <v>1</v>
      </c>
      <c r="M1634" s="9">
        <v>0</v>
      </c>
      <c r="N1634" s="8">
        <v>0</v>
      </c>
      <c r="O1634" s="9">
        <v>0</v>
      </c>
      <c r="P1634" s="9">
        <v>0</v>
      </c>
      <c r="Q1634" s="9">
        <v>1</v>
      </c>
      <c r="R1634" s="9">
        <v>0</v>
      </c>
      <c r="S1634" s="8">
        <v>4694</v>
      </c>
      <c r="T1634" s="9">
        <v>12</v>
      </c>
      <c r="U1634" s="9">
        <f t="shared" si="357"/>
        <v>4681</v>
      </c>
      <c r="V1634" s="9">
        <f t="shared" si="358"/>
        <v>17</v>
      </c>
      <c r="W1634" s="7">
        <v>12.086</v>
      </c>
      <c r="X1634" s="7">
        <f>BM1634-W1634-6</f>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4377</v>
      </c>
      <c r="D1635" s="12">
        <v>10.1</v>
      </c>
      <c r="E1635" s="13">
        <v>0.5</v>
      </c>
      <c r="F1635" s="7">
        <f t="shared" si="361"/>
        <v>20.2</v>
      </c>
      <c r="G1635" s="7">
        <f t="shared" si="352"/>
        <v>9.6</v>
      </c>
      <c r="H1635" s="15">
        <f t="shared" si="353"/>
        <v>10.6</v>
      </c>
      <c r="I1635" s="11">
        <f t="shared" si="354"/>
        <v>0.24057781651757557</v>
      </c>
      <c r="J1635" s="32">
        <f t="shared" si="355"/>
        <v>1.1909792896909681E-2</v>
      </c>
      <c r="K1635" s="32">
        <f t="shared" si="356"/>
        <v>83.964516314929128</v>
      </c>
      <c r="L1635" s="8">
        <v>1</v>
      </c>
      <c r="M1635" s="9">
        <v>0</v>
      </c>
      <c r="N1635" s="8">
        <v>0</v>
      </c>
      <c r="O1635" s="9">
        <v>0</v>
      </c>
      <c r="P1635" s="9">
        <v>0</v>
      </c>
      <c r="Q1635" s="9">
        <v>1</v>
      </c>
      <c r="R1635" s="9">
        <v>0</v>
      </c>
      <c r="S1635" s="8">
        <v>6658</v>
      </c>
      <c r="T1635" s="9">
        <v>15</v>
      </c>
      <c r="U1635" s="9">
        <f t="shared" si="357"/>
        <v>6642</v>
      </c>
      <c r="V1635" s="9">
        <f t="shared" si="358"/>
        <v>17</v>
      </c>
      <c r="W1635" s="7">
        <v>12.086</v>
      </c>
      <c r="X1635" s="7">
        <f>BM1635-W1635-6</f>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4377</v>
      </c>
      <c r="D1636" s="12">
        <v>8.8000000000000007</v>
      </c>
      <c r="E1636" s="13">
        <v>0.4</v>
      </c>
      <c r="F1636" s="7">
        <f t="shared" si="361"/>
        <v>22</v>
      </c>
      <c r="G1636" s="7">
        <f t="shared" si="352"/>
        <v>8.4</v>
      </c>
      <c r="H1636" s="15">
        <f t="shared" si="353"/>
        <v>9.2000000000000011</v>
      </c>
      <c r="I1636" s="11">
        <f t="shared" si="354"/>
        <v>0.26061521806843457</v>
      </c>
      <c r="J1636" s="32">
        <f t="shared" si="355"/>
        <v>1.1846146275837934E-2</v>
      </c>
      <c r="K1636" s="32">
        <f t="shared" si="356"/>
        <v>84.415638361621134</v>
      </c>
      <c r="L1636" s="8">
        <v>1</v>
      </c>
      <c r="M1636" s="9">
        <v>0</v>
      </c>
      <c r="N1636" s="8">
        <v>0</v>
      </c>
      <c r="O1636" s="9">
        <v>0</v>
      </c>
      <c r="P1636" s="9">
        <v>0</v>
      </c>
      <c r="Q1636" s="9">
        <v>1</v>
      </c>
      <c r="R1636" s="9">
        <v>0</v>
      </c>
      <c r="S1636" s="8">
        <v>6658</v>
      </c>
      <c r="T1636" s="9">
        <v>15</v>
      </c>
      <c r="U1636" s="9">
        <f t="shared" si="357"/>
        <v>6642</v>
      </c>
      <c r="V1636" s="9">
        <f t="shared" si="358"/>
        <v>17</v>
      </c>
      <c r="W1636" s="7">
        <v>12.086</v>
      </c>
      <c r="X1636" s="7">
        <f>BM1636-W1636-6</f>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4377</v>
      </c>
      <c r="D1637" s="12">
        <v>9.8000000000000007</v>
      </c>
      <c r="E1637" s="13">
        <v>0.5</v>
      </c>
      <c r="F1637" s="7">
        <f t="shared" si="361"/>
        <v>19.600000000000001</v>
      </c>
      <c r="G1637" s="7">
        <f t="shared" si="352"/>
        <v>9.3000000000000007</v>
      </c>
      <c r="H1637" s="15">
        <f t="shared" si="353"/>
        <v>10.3</v>
      </c>
      <c r="I1637" s="11">
        <f t="shared" si="354"/>
        <v>0.22513630481090405</v>
      </c>
      <c r="J1637" s="32">
        <f t="shared" si="355"/>
        <v>1.1486546163821635E-2</v>
      </c>
      <c r="K1637" s="32">
        <f t="shared" si="356"/>
        <v>87.058371222990374</v>
      </c>
      <c r="L1637" s="8">
        <v>1</v>
      </c>
      <c r="M1637" s="9">
        <v>0</v>
      </c>
      <c r="N1637" s="8">
        <v>0</v>
      </c>
      <c r="O1637" s="9">
        <v>0</v>
      </c>
      <c r="P1637" s="9">
        <v>0</v>
      </c>
      <c r="Q1637" s="9">
        <v>1</v>
      </c>
      <c r="R1637" s="9">
        <v>0</v>
      </c>
      <c r="S1637" s="8">
        <v>7211</v>
      </c>
      <c r="T1637" s="9">
        <v>15</v>
      </c>
      <c r="U1637" s="9">
        <f t="shared" si="357"/>
        <v>7195</v>
      </c>
      <c r="V1637" s="9">
        <f t="shared" si="358"/>
        <v>17</v>
      </c>
      <c r="W1637" s="7">
        <v>12.086</v>
      </c>
      <c r="X1637" s="7">
        <f>BM1637-W1637-6</f>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4377</v>
      </c>
      <c r="D1638" s="12">
        <v>8.5</v>
      </c>
      <c r="E1638" s="13">
        <v>0.4</v>
      </c>
      <c r="F1638" s="7">
        <f t="shared" si="361"/>
        <v>21.25</v>
      </c>
      <c r="G1638" s="7">
        <f t="shared" si="352"/>
        <v>8.1</v>
      </c>
      <c r="H1638" s="15">
        <f t="shared" si="353"/>
        <v>8.9</v>
      </c>
      <c r="I1638" s="11">
        <f t="shared" si="354"/>
        <v>0.24301093313124159</v>
      </c>
      <c r="J1638" s="32">
        <f t="shared" si="355"/>
        <v>1.1435808617940781E-2</v>
      </c>
      <c r="K1638" s="32">
        <f t="shared" si="356"/>
        <v>87.444625335122794</v>
      </c>
      <c r="L1638" s="8">
        <v>1</v>
      </c>
      <c r="M1638" s="9">
        <v>0</v>
      </c>
      <c r="N1638" s="8">
        <v>0</v>
      </c>
      <c r="O1638" s="9">
        <v>0</v>
      </c>
      <c r="P1638" s="9">
        <v>0</v>
      </c>
      <c r="Q1638" s="9">
        <v>1</v>
      </c>
      <c r="R1638" s="9">
        <v>0</v>
      </c>
      <c r="S1638" s="8">
        <v>7211</v>
      </c>
      <c r="T1638" s="9">
        <v>15</v>
      </c>
      <c r="U1638" s="9">
        <f t="shared" si="357"/>
        <v>7195</v>
      </c>
      <c r="V1638" s="9">
        <f t="shared" si="358"/>
        <v>17</v>
      </c>
      <c r="W1638" s="7">
        <v>12.086</v>
      </c>
      <c r="X1638" s="7">
        <f>BM1638-W1638-6</f>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4377</v>
      </c>
      <c r="D1639" s="12">
        <v>8.5</v>
      </c>
      <c r="E1639" s="13">
        <v>0.4</v>
      </c>
      <c r="F1639" s="7">
        <f t="shared" si="361"/>
        <v>21.25</v>
      </c>
      <c r="G1639" s="7">
        <f t="shared" si="352"/>
        <v>8.1</v>
      </c>
      <c r="H1639" s="15">
        <f t="shared" si="353"/>
        <v>8.9</v>
      </c>
      <c r="I1639" s="11">
        <f t="shared" si="354"/>
        <v>0.29586567692512811</v>
      </c>
      <c r="J1639" s="32">
        <f t="shared" si="355"/>
        <v>1.3923090678829558E-2</v>
      </c>
      <c r="K1639" s="32">
        <f t="shared" si="356"/>
        <v>71.823133459909698</v>
      </c>
      <c r="L1639" s="8">
        <v>1</v>
      </c>
      <c r="M1639" s="9">
        <v>0</v>
      </c>
      <c r="N1639" s="8">
        <v>0</v>
      </c>
      <c r="O1639" s="9">
        <v>0</v>
      </c>
      <c r="P1639" s="9">
        <v>0</v>
      </c>
      <c r="Q1639" s="9">
        <v>1</v>
      </c>
      <c r="R1639" s="9">
        <v>0</v>
      </c>
      <c r="S1639" s="8">
        <v>4723</v>
      </c>
      <c r="T1639" s="9">
        <v>15</v>
      </c>
      <c r="U1639" s="9">
        <f t="shared" si="357"/>
        <v>4707</v>
      </c>
      <c r="V1639" s="9">
        <f t="shared" si="358"/>
        <v>17</v>
      </c>
      <c r="W1639" s="7">
        <v>12.086</v>
      </c>
      <c r="X1639" s="7">
        <f>BM1639-W1639-6</f>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4377</v>
      </c>
      <c r="D1640" s="12">
        <v>8</v>
      </c>
      <c r="E1640" s="13">
        <v>0.3</v>
      </c>
      <c r="F1640" s="7">
        <f t="shared" si="361"/>
        <v>26.666666666666668</v>
      </c>
      <c r="G1640" s="7">
        <f t="shared" si="352"/>
        <v>7.7</v>
      </c>
      <c r="H1640" s="15">
        <f t="shared" si="353"/>
        <v>8.3000000000000007</v>
      </c>
      <c r="I1640" s="11">
        <f t="shared" si="354"/>
        <v>0.36325379765738852</v>
      </c>
      <c r="J1640" s="32">
        <f t="shared" si="355"/>
        <v>1.3622017412152068E-2</v>
      </c>
      <c r="K1640" s="32">
        <f t="shared" si="356"/>
        <v>73.410565391577748</v>
      </c>
      <c r="L1640" s="8">
        <v>1</v>
      </c>
      <c r="M1640" s="9">
        <v>0</v>
      </c>
      <c r="N1640" s="8">
        <v>0</v>
      </c>
      <c r="O1640" s="9">
        <v>0</v>
      </c>
      <c r="P1640" s="9">
        <v>0</v>
      </c>
      <c r="Q1640" s="9">
        <v>1</v>
      </c>
      <c r="R1640" s="9">
        <v>0</v>
      </c>
      <c r="S1640" s="8">
        <v>4694</v>
      </c>
      <c r="T1640" s="9">
        <v>15</v>
      </c>
      <c r="U1640" s="9">
        <f t="shared" si="357"/>
        <v>4678</v>
      </c>
      <c r="V1640" s="9">
        <f t="shared" si="358"/>
        <v>17</v>
      </c>
      <c r="W1640" s="7">
        <v>12.086</v>
      </c>
      <c r="X1640" s="7">
        <f>BM1640-W1640-6</f>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4377</v>
      </c>
      <c r="D1641" s="12">
        <v>12.8</v>
      </c>
      <c r="E1641" s="13">
        <v>1.3</v>
      </c>
      <c r="F1641" s="7">
        <f t="shared" si="361"/>
        <v>9.8461538461538467</v>
      </c>
      <c r="G1641" s="7">
        <f t="shared" si="352"/>
        <v>11.5</v>
      </c>
      <c r="H1641" s="15">
        <f t="shared" si="353"/>
        <v>14.100000000000001</v>
      </c>
      <c r="I1641" s="11">
        <f t="shared" si="354"/>
        <v>0.29933925599173861</v>
      </c>
      <c r="J1641" s="32">
        <f t="shared" si="355"/>
        <v>3.040164318666095E-2</v>
      </c>
      <c r="K1641" s="32">
        <f t="shared" si="356"/>
        <v>32.892958905548923</v>
      </c>
      <c r="L1641" s="8">
        <v>1</v>
      </c>
      <c r="M1641" s="9">
        <v>0</v>
      </c>
      <c r="N1641" s="8">
        <v>0</v>
      </c>
      <c r="O1641" s="9">
        <v>0</v>
      </c>
      <c r="P1641" s="9">
        <v>0</v>
      </c>
      <c r="Q1641" s="9">
        <v>1</v>
      </c>
      <c r="R1641" s="9">
        <v>0</v>
      </c>
      <c r="S1641" s="8">
        <v>998</v>
      </c>
      <c r="T1641" s="9">
        <v>12</v>
      </c>
      <c r="U1641" s="9">
        <f t="shared" si="357"/>
        <v>985</v>
      </c>
      <c r="V1641" s="9">
        <f t="shared" si="358"/>
        <v>17</v>
      </c>
      <c r="W1641" s="7">
        <v>12.086</v>
      </c>
      <c r="X1641" s="7">
        <f>BM1641-W1641-6</f>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4377</v>
      </c>
      <c r="D1642" s="12">
        <v>-9.9</v>
      </c>
      <c r="E1642" s="13">
        <v>29.5</v>
      </c>
      <c r="F1642" s="7">
        <f t="shared" si="361"/>
        <v>-0.33559322033898309</v>
      </c>
      <c r="G1642" s="7">
        <f t="shared" si="352"/>
        <v>-39.4</v>
      </c>
      <c r="H1642" s="15">
        <f t="shared" si="353"/>
        <v>19.600000000000001</v>
      </c>
      <c r="I1642" s="11">
        <f t="shared" si="354"/>
        <v>-1.0692277869908848E-2</v>
      </c>
      <c r="J1642" s="32">
        <f t="shared" si="355"/>
        <v>3.1860827996193032E-2</v>
      </c>
      <c r="K1642" s="32">
        <f t="shared" si="356"/>
        <v>31.386503832213258</v>
      </c>
      <c r="L1642" s="8">
        <v>1</v>
      </c>
      <c r="M1642" s="9">
        <v>0</v>
      </c>
      <c r="N1642" s="8">
        <v>0</v>
      </c>
      <c r="O1642" s="9">
        <v>0</v>
      </c>
      <c r="P1642" s="9">
        <v>0</v>
      </c>
      <c r="Q1642" s="9">
        <v>1</v>
      </c>
      <c r="R1642" s="9">
        <v>0</v>
      </c>
      <c r="S1642" s="8">
        <v>998</v>
      </c>
      <c r="T1642" s="9">
        <v>12</v>
      </c>
      <c r="U1642" s="9">
        <f t="shared" si="357"/>
        <v>985</v>
      </c>
      <c r="V1642" s="9">
        <f t="shared" si="358"/>
        <v>17</v>
      </c>
      <c r="W1642" s="7">
        <v>12.086</v>
      </c>
      <c r="X1642" s="7">
        <f>BM1642-W1642-6</f>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4377</v>
      </c>
      <c r="D1643" s="12">
        <v>7.9</v>
      </c>
      <c r="E1643" s="13">
        <v>3.2</v>
      </c>
      <c r="F1643" s="7">
        <f t="shared" si="361"/>
        <v>2.46875</v>
      </c>
      <c r="G1643" s="7">
        <f t="shared" si="352"/>
        <v>4.7</v>
      </c>
      <c r="H1643" s="15">
        <f t="shared" si="353"/>
        <v>11.100000000000001</v>
      </c>
      <c r="I1643" s="11">
        <f t="shared" si="354"/>
        <v>7.8418680475581121E-2</v>
      </c>
      <c r="J1643" s="32">
        <f t="shared" si="355"/>
        <v>3.1764528800235385E-2</v>
      </c>
      <c r="K1643" s="32">
        <f t="shared" si="356"/>
        <v>31.481656985655952</v>
      </c>
      <c r="L1643" s="8">
        <v>1</v>
      </c>
      <c r="M1643" s="9">
        <v>0</v>
      </c>
      <c r="N1643" s="8">
        <v>0</v>
      </c>
      <c r="O1643" s="9">
        <v>0</v>
      </c>
      <c r="P1643" s="9">
        <v>0</v>
      </c>
      <c r="Q1643" s="9">
        <v>1</v>
      </c>
      <c r="R1643" s="9">
        <v>0</v>
      </c>
      <c r="S1643" s="8">
        <v>998</v>
      </c>
      <c r="T1643" s="9">
        <v>12</v>
      </c>
      <c r="U1643" s="9">
        <f t="shared" si="357"/>
        <v>985</v>
      </c>
      <c r="V1643" s="9">
        <f t="shared" si="358"/>
        <v>17</v>
      </c>
      <c r="W1643" s="7">
        <v>12.086</v>
      </c>
      <c r="X1643" s="7">
        <f>BM1643-W1643-6</f>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4377</v>
      </c>
      <c r="D1644" s="12">
        <v>19.100000000000001</v>
      </c>
      <c r="E1644" s="13">
        <v>9.8000000000000007</v>
      </c>
      <c r="F1644" s="7">
        <f t="shared" si="361"/>
        <v>1.9489795918367347</v>
      </c>
      <c r="G1644" s="7">
        <f t="shared" si="352"/>
        <v>9.3000000000000007</v>
      </c>
      <c r="H1644" s="15">
        <f t="shared" si="353"/>
        <v>28.900000000000002</v>
      </c>
      <c r="I1644" s="11">
        <f t="shared" si="354"/>
        <v>2.2966076540661011E-2</v>
      </c>
      <c r="J1644" s="32">
        <f t="shared" si="355"/>
        <v>1.1783641366412455E-2</v>
      </c>
      <c r="K1644" s="32">
        <f t="shared" si="356"/>
        <v>84.863410969919158</v>
      </c>
      <c r="L1644" s="8">
        <v>1</v>
      </c>
      <c r="M1644" s="9">
        <v>0</v>
      </c>
      <c r="N1644" s="8">
        <v>0</v>
      </c>
      <c r="O1644" s="9">
        <v>0</v>
      </c>
      <c r="P1644" s="9">
        <v>0</v>
      </c>
      <c r="Q1644" s="9">
        <v>1</v>
      </c>
      <c r="R1644" s="9">
        <v>0</v>
      </c>
      <c r="S1644" s="8">
        <v>7211</v>
      </c>
      <c r="T1644" s="9">
        <v>12</v>
      </c>
      <c r="U1644" s="9">
        <f t="shared" si="357"/>
        <v>7198</v>
      </c>
      <c r="V1644" s="9">
        <f t="shared" si="358"/>
        <v>17</v>
      </c>
      <c r="W1644" s="7">
        <v>12.086</v>
      </c>
      <c r="X1644" s="7">
        <f>BM1644-W1644-6</f>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4377</v>
      </c>
      <c r="D1645" s="12">
        <v>11.8</v>
      </c>
      <c r="E1645" s="13">
        <v>3.5</v>
      </c>
      <c r="F1645" s="7">
        <f t="shared" si="361"/>
        <v>3.3714285714285714</v>
      </c>
      <c r="G1645" s="7">
        <f t="shared" si="352"/>
        <v>8.3000000000000007</v>
      </c>
      <c r="H1645" s="15">
        <f t="shared" si="353"/>
        <v>15.3</v>
      </c>
      <c r="I1645" s="11">
        <f t="shared" si="354"/>
        <v>3.970684768807043E-2</v>
      </c>
      <c r="J1645" s="32">
        <f t="shared" si="355"/>
        <v>1.1777454822732755E-2</v>
      </c>
      <c r="K1645" s="32">
        <f t="shared" si="356"/>
        <v>84.907988614807294</v>
      </c>
      <c r="L1645" s="8">
        <v>1</v>
      </c>
      <c r="M1645" s="9">
        <v>0</v>
      </c>
      <c r="N1645" s="8">
        <v>0</v>
      </c>
      <c r="O1645" s="9">
        <v>0</v>
      </c>
      <c r="P1645" s="9">
        <v>0</v>
      </c>
      <c r="Q1645" s="9">
        <v>1</v>
      </c>
      <c r="R1645" s="9">
        <v>0</v>
      </c>
      <c r="S1645" s="8">
        <v>7211</v>
      </c>
      <c r="T1645" s="9">
        <v>12</v>
      </c>
      <c r="U1645" s="9">
        <f t="shared" si="357"/>
        <v>7198</v>
      </c>
      <c r="V1645" s="9">
        <f t="shared" si="358"/>
        <v>17</v>
      </c>
      <c r="W1645" s="7">
        <v>12.086</v>
      </c>
      <c r="X1645" s="7">
        <f>BM1645-W1645-6</f>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4197</v>
      </c>
      <c r="D1646" s="12">
        <v>7</v>
      </c>
      <c r="E1646" s="13">
        <v>0.2</v>
      </c>
      <c r="F1646" s="7">
        <f t="shared" si="361"/>
        <v>35</v>
      </c>
      <c r="G1646" s="7">
        <f t="shared" si="352"/>
        <v>6.8</v>
      </c>
      <c r="H1646" s="15">
        <f t="shared" si="353"/>
        <v>7.2</v>
      </c>
      <c r="I1646" s="11">
        <f t="shared" si="354"/>
        <v>0.23355661638635691</v>
      </c>
      <c r="J1646" s="32">
        <f t="shared" si="355"/>
        <v>6.67304618246734E-3</v>
      </c>
      <c r="K1646" s="32">
        <f t="shared" si="356"/>
        <v>149.85659811966906</v>
      </c>
      <c r="L1646" s="8">
        <v>1</v>
      </c>
      <c r="M1646" s="9">
        <v>0</v>
      </c>
      <c r="N1646" s="8">
        <v>0</v>
      </c>
      <c r="O1646" s="9">
        <v>0</v>
      </c>
      <c r="P1646" s="9">
        <v>1</v>
      </c>
      <c r="Q1646" s="9">
        <v>0</v>
      </c>
      <c r="R1646" s="9">
        <v>0</v>
      </c>
      <c r="S1646" s="8">
        <v>21241</v>
      </c>
      <c r="T1646" s="9">
        <v>8</v>
      </c>
      <c r="U1646" s="9">
        <f t="shared" si="357"/>
        <v>21232</v>
      </c>
      <c r="V1646" s="9">
        <f t="shared" si="358"/>
        <v>12</v>
      </c>
      <c r="W1646" s="7">
        <v>9.65</v>
      </c>
      <c r="X1646" s="7">
        <f>BM1646-W1646-6</f>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362">1*(1-$AN1646)/4</f>
        <v>0.21762500000000001</v>
      </c>
      <c r="AL1646" s="32">
        <f t="shared" si="362"/>
        <v>0.21762500000000001</v>
      </c>
      <c r="AM1646" s="32">
        <f t="shared" ref="AM1646:AM1657" si="363">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4197</v>
      </c>
      <c r="D1647" s="12">
        <v>7</v>
      </c>
      <c r="E1647" s="13">
        <v>0.2</v>
      </c>
      <c r="F1647" s="7">
        <f t="shared" si="361"/>
        <v>35</v>
      </c>
      <c r="G1647" s="7">
        <f t="shared" si="352"/>
        <v>6.8</v>
      </c>
      <c r="H1647" s="15">
        <f t="shared" si="353"/>
        <v>7.2</v>
      </c>
      <c r="I1647" s="11">
        <f t="shared" si="354"/>
        <v>0.23355661638635691</v>
      </c>
      <c r="J1647" s="32">
        <f t="shared" si="355"/>
        <v>6.67304618246734E-3</v>
      </c>
      <c r="K1647" s="32">
        <f t="shared" si="356"/>
        <v>149.85659811966906</v>
      </c>
      <c r="L1647" s="8">
        <v>1</v>
      </c>
      <c r="M1647" s="9">
        <v>0</v>
      </c>
      <c r="N1647" s="8">
        <v>0</v>
      </c>
      <c r="O1647" s="9">
        <v>0</v>
      </c>
      <c r="P1647" s="9">
        <v>1</v>
      </c>
      <c r="Q1647" s="9">
        <v>0</v>
      </c>
      <c r="R1647" s="9">
        <v>0</v>
      </c>
      <c r="S1647" s="8">
        <v>21241</v>
      </c>
      <c r="T1647" s="9">
        <v>8</v>
      </c>
      <c r="U1647" s="9">
        <f t="shared" si="357"/>
        <v>21232</v>
      </c>
      <c r="V1647" s="9">
        <f t="shared" si="358"/>
        <v>12</v>
      </c>
      <c r="W1647" s="7">
        <v>9.65</v>
      </c>
      <c r="X1647" s="7">
        <f>BM1647-W1647-6</f>
        <v>26.4</v>
      </c>
      <c r="Y1647" s="9">
        <v>1</v>
      </c>
      <c r="Z1647" s="9">
        <v>0</v>
      </c>
      <c r="AA1647" s="9">
        <v>0</v>
      </c>
      <c r="AB1647" s="9">
        <v>0</v>
      </c>
      <c r="AC1647" s="9">
        <v>0</v>
      </c>
      <c r="AD1647" s="29">
        <v>1</v>
      </c>
      <c r="AE1647" s="9">
        <v>0</v>
      </c>
      <c r="AF1647" s="9">
        <v>1</v>
      </c>
      <c r="AG1647" s="29">
        <v>0</v>
      </c>
      <c r="AH1647" s="9">
        <v>1</v>
      </c>
      <c r="AI1647" s="29">
        <v>0</v>
      </c>
      <c r="AJ1647" s="20">
        <v>1971</v>
      </c>
      <c r="AK1647" s="32">
        <f t="shared" si="362"/>
        <v>0.21762500000000001</v>
      </c>
      <c r="AL1647" s="32">
        <f t="shared" si="362"/>
        <v>0.21762500000000001</v>
      </c>
      <c r="AM1647" s="32">
        <f t="shared" si="363"/>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4197</v>
      </c>
      <c r="D1648" s="12">
        <v>7</v>
      </c>
      <c r="E1648" s="13">
        <v>0.2</v>
      </c>
      <c r="F1648" s="7">
        <f t="shared" si="361"/>
        <v>35</v>
      </c>
      <c r="G1648" s="7">
        <f t="shared" si="352"/>
        <v>6.8</v>
      </c>
      <c r="H1648" s="15">
        <f t="shared" si="353"/>
        <v>7.2</v>
      </c>
      <c r="I1648" s="11">
        <f t="shared" si="354"/>
        <v>0.23358262115371911</v>
      </c>
      <c r="J1648" s="32">
        <f t="shared" si="355"/>
        <v>6.6737891758205459E-3</v>
      </c>
      <c r="K1648" s="32">
        <f t="shared" si="356"/>
        <v>149.8399145755229</v>
      </c>
      <c r="L1648" s="8">
        <v>1</v>
      </c>
      <c r="M1648" s="9">
        <v>0</v>
      </c>
      <c r="N1648" s="8">
        <v>0</v>
      </c>
      <c r="O1648" s="9">
        <v>0</v>
      </c>
      <c r="P1648" s="9">
        <v>1</v>
      </c>
      <c r="Q1648" s="9">
        <v>0</v>
      </c>
      <c r="R1648" s="9">
        <v>0</v>
      </c>
      <c r="S1648" s="8">
        <v>21241</v>
      </c>
      <c r="T1648" s="9">
        <v>13</v>
      </c>
      <c r="U1648" s="9">
        <f t="shared" si="357"/>
        <v>21227</v>
      </c>
      <c r="V1648" s="9">
        <f t="shared" si="358"/>
        <v>12</v>
      </c>
      <c r="W1648" s="7">
        <v>9.65</v>
      </c>
      <c r="X1648" s="7">
        <f>BM1648-W1648-6</f>
        <v>26.4</v>
      </c>
      <c r="Y1648" s="9">
        <v>1</v>
      </c>
      <c r="Z1648" s="9">
        <v>0</v>
      </c>
      <c r="AA1648" s="9">
        <v>0</v>
      </c>
      <c r="AB1648" s="9">
        <v>0</v>
      </c>
      <c r="AC1648" s="9">
        <v>0</v>
      </c>
      <c r="AD1648" s="29">
        <v>1</v>
      </c>
      <c r="AE1648" s="9">
        <v>0</v>
      </c>
      <c r="AF1648" s="9">
        <v>1</v>
      </c>
      <c r="AG1648" s="29">
        <v>0</v>
      </c>
      <c r="AH1648" s="9">
        <v>1</v>
      </c>
      <c r="AI1648" s="29">
        <v>0</v>
      </c>
      <c r="AJ1648" s="20">
        <v>1971</v>
      </c>
      <c r="AK1648" s="32">
        <f t="shared" si="362"/>
        <v>0.21762500000000001</v>
      </c>
      <c r="AL1648" s="32">
        <f t="shared" si="362"/>
        <v>0.21762500000000001</v>
      </c>
      <c r="AM1648" s="32">
        <f t="shared" si="363"/>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4197</v>
      </c>
      <c r="D1649" s="12">
        <v>6.2</v>
      </c>
      <c r="E1649" s="13">
        <v>0.1</v>
      </c>
      <c r="F1649" s="7">
        <f t="shared" si="361"/>
        <v>62</v>
      </c>
      <c r="G1649" s="7">
        <f t="shared" si="352"/>
        <v>6.1000000000000005</v>
      </c>
      <c r="H1649" s="15">
        <f t="shared" si="353"/>
        <v>6.3</v>
      </c>
      <c r="I1649" s="11">
        <f t="shared" si="354"/>
        <v>0.39152775927346917</v>
      </c>
      <c r="J1649" s="32">
        <f t="shared" si="355"/>
        <v>6.314963859249503E-3</v>
      </c>
      <c r="K1649" s="32">
        <f t="shared" si="356"/>
        <v>158.35403373454054</v>
      </c>
      <c r="L1649" s="8">
        <v>1</v>
      </c>
      <c r="M1649" s="9">
        <v>0</v>
      </c>
      <c r="N1649" s="8">
        <v>0</v>
      </c>
      <c r="O1649" s="9">
        <v>0</v>
      </c>
      <c r="P1649" s="9">
        <v>1</v>
      </c>
      <c r="Q1649" s="9">
        <v>0</v>
      </c>
      <c r="R1649" s="9">
        <v>0</v>
      </c>
      <c r="S1649" s="8">
        <v>21241</v>
      </c>
      <c r="T1649" s="9">
        <v>8</v>
      </c>
      <c r="U1649" s="9">
        <f t="shared" si="357"/>
        <v>21232</v>
      </c>
      <c r="V1649" s="9">
        <f t="shared" si="358"/>
        <v>12</v>
      </c>
      <c r="W1649" s="7">
        <v>9.65</v>
      </c>
      <c r="X1649" s="7">
        <f>BM1649-W1649-6</f>
        <v>26.4</v>
      </c>
      <c r="Y1649" s="9">
        <v>1</v>
      </c>
      <c r="Z1649" s="9">
        <v>0</v>
      </c>
      <c r="AA1649" s="9">
        <v>0</v>
      </c>
      <c r="AB1649" s="9">
        <v>0</v>
      </c>
      <c r="AC1649" s="9">
        <v>0</v>
      </c>
      <c r="AD1649" s="29">
        <v>1</v>
      </c>
      <c r="AE1649" s="9">
        <v>0</v>
      </c>
      <c r="AF1649" s="9">
        <v>1</v>
      </c>
      <c r="AG1649" s="29">
        <v>0</v>
      </c>
      <c r="AH1649" s="9">
        <v>1</v>
      </c>
      <c r="AI1649" s="29">
        <v>0</v>
      </c>
      <c r="AJ1649" s="20">
        <v>1971</v>
      </c>
      <c r="AK1649" s="32">
        <f t="shared" si="362"/>
        <v>0.21762500000000001</v>
      </c>
      <c r="AL1649" s="32">
        <f t="shared" si="362"/>
        <v>0.21762500000000001</v>
      </c>
      <c r="AM1649" s="32">
        <f t="shared" si="363"/>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4197</v>
      </c>
      <c r="D1650" s="12">
        <v>6.2</v>
      </c>
      <c r="E1650" s="13">
        <v>0.1</v>
      </c>
      <c r="F1650" s="7">
        <f t="shared" si="361"/>
        <v>62</v>
      </c>
      <c r="G1650" s="7">
        <f t="shared" si="352"/>
        <v>6.1000000000000005</v>
      </c>
      <c r="H1650" s="15">
        <f t="shared" si="353"/>
        <v>6.3</v>
      </c>
      <c r="I1650" s="11">
        <f t="shared" si="354"/>
        <v>0.39152775927346917</v>
      </c>
      <c r="J1650" s="32">
        <f t="shared" si="355"/>
        <v>6.314963859249503E-3</v>
      </c>
      <c r="K1650" s="32">
        <f t="shared" si="356"/>
        <v>158.35403373454054</v>
      </c>
      <c r="L1650" s="8">
        <v>1</v>
      </c>
      <c r="M1650" s="9">
        <v>0</v>
      </c>
      <c r="N1650" s="8">
        <v>0</v>
      </c>
      <c r="O1650" s="9">
        <v>0</v>
      </c>
      <c r="P1650" s="9">
        <v>1</v>
      </c>
      <c r="Q1650" s="9">
        <v>0</v>
      </c>
      <c r="R1650" s="9">
        <v>0</v>
      </c>
      <c r="S1650" s="8">
        <v>21241</v>
      </c>
      <c r="T1650" s="9">
        <v>8</v>
      </c>
      <c r="U1650" s="9">
        <f t="shared" si="357"/>
        <v>21232</v>
      </c>
      <c r="V1650" s="9">
        <f t="shared" si="358"/>
        <v>12</v>
      </c>
      <c r="W1650" s="7">
        <v>9.65</v>
      </c>
      <c r="X1650" s="7">
        <f>BM1650-W1650-6</f>
        <v>26.4</v>
      </c>
      <c r="Y1650" s="9">
        <v>1</v>
      </c>
      <c r="Z1650" s="9">
        <v>0</v>
      </c>
      <c r="AA1650" s="9">
        <v>0</v>
      </c>
      <c r="AB1650" s="9">
        <v>0</v>
      </c>
      <c r="AC1650" s="9">
        <v>0</v>
      </c>
      <c r="AD1650" s="29">
        <v>1</v>
      </c>
      <c r="AE1650" s="9">
        <v>0</v>
      </c>
      <c r="AF1650" s="9">
        <v>1</v>
      </c>
      <c r="AG1650" s="29">
        <v>0</v>
      </c>
      <c r="AH1650" s="9">
        <v>1</v>
      </c>
      <c r="AI1650" s="29">
        <v>0</v>
      </c>
      <c r="AJ1650" s="20">
        <v>1971</v>
      </c>
      <c r="AK1650" s="32">
        <f t="shared" si="362"/>
        <v>0.21762500000000001</v>
      </c>
      <c r="AL1650" s="32">
        <f t="shared" si="362"/>
        <v>0.21762500000000001</v>
      </c>
      <c r="AM1650" s="32">
        <f t="shared" si="363"/>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4197</v>
      </c>
      <c r="D1651" s="12">
        <v>6.2</v>
      </c>
      <c r="E1651" s="13">
        <v>0.1</v>
      </c>
      <c r="F1651" s="7">
        <f t="shared" si="361"/>
        <v>62</v>
      </c>
      <c r="G1651" s="7">
        <f t="shared" si="352"/>
        <v>6.1000000000000005</v>
      </c>
      <c r="H1651" s="15">
        <f t="shared" si="353"/>
        <v>6.3</v>
      </c>
      <c r="I1651" s="11">
        <f t="shared" si="354"/>
        <v>0.3915667992240367</v>
      </c>
      <c r="J1651" s="32">
        <f t="shared" si="355"/>
        <v>6.3155935358715594E-3</v>
      </c>
      <c r="K1651" s="32">
        <f t="shared" si="356"/>
        <v>158.33824553783586</v>
      </c>
      <c r="L1651" s="8">
        <v>1</v>
      </c>
      <c r="M1651" s="9">
        <v>0</v>
      </c>
      <c r="N1651" s="8">
        <v>0</v>
      </c>
      <c r="O1651" s="9">
        <v>0</v>
      </c>
      <c r="P1651" s="9">
        <v>1</v>
      </c>
      <c r="Q1651" s="9">
        <v>0</v>
      </c>
      <c r="R1651" s="9">
        <v>0</v>
      </c>
      <c r="S1651" s="8">
        <v>21241</v>
      </c>
      <c r="T1651" s="9">
        <v>13</v>
      </c>
      <c r="U1651" s="9">
        <f t="shared" si="357"/>
        <v>21227</v>
      </c>
      <c r="V1651" s="9">
        <f t="shared" si="358"/>
        <v>12</v>
      </c>
      <c r="W1651" s="7">
        <v>9.65</v>
      </c>
      <c r="X1651" s="7">
        <f>BM1651-W1651-6</f>
        <v>26.4</v>
      </c>
      <c r="Y1651" s="9">
        <v>1</v>
      </c>
      <c r="Z1651" s="9">
        <v>0</v>
      </c>
      <c r="AA1651" s="9">
        <v>0</v>
      </c>
      <c r="AB1651" s="9">
        <v>0</v>
      </c>
      <c r="AC1651" s="9">
        <v>0</v>
      </c>
      <c r="AD1651" s="29">
        <v>1</v>
      </c>
      <c r="AE1651" s="9">
        <v>0</v>
      </c>
      <c r="AF1651" s="9">
        <v>1</v>
      </c>
      <c r="AG1651" s="29">
        <v>0</v>
      </c>
      <c r="AH1651" s="9">
        <v>1</v>
      </c>
      <c r="AI1651" s="29">
        <v>0</v>
      </c>
      <c r="AJ1651" s="20">
        <v>1971</v>
      </c>
      <c r="AK1651" s="32">
        <f t="shared" si="362"/>
        <v>0.21762500000000001</v>
      </c>
      <c r="AL1651" s="32">
        <f t="shared" si="362"/>
        <v>0.21762500000000001</v>
      </c>
      <c r="AM1651" s="32">
        <f t="shared" si="363"/>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4197</v>
      </c>
      <c r="D1652" s="12">
        <v>6.5</v>
      </c>
      <c r="E1652" s="13">
        <v>0.3</v>
      </c>
      <c r="F1652" s="7">
        <f t="shared" si="361"/>
        <v>21.666666666666668</v>
      </c>
      <c r="G1652" s="7">
        <f t="shared" si="352"/>
        <v>6.2</v>
      </c>
      <c r="H1652" s="15">
        <f t="shared" si="353"/>
        <v>6.8</v>
      </c>
      <c r="I1652" s="11">
        <f t="shared" si="354"/>
        <v>0.35806830255561106</v>
      </c>
      <c r="J1652" s="32">
        <f t="shared" si="355"/>
        <v>1.6526229348720507E-2</v>
      </c>
      <c r="K1652" s="32">
        <f t="shared" si="356"/>
        <v>60.509870636487442</v>
      </c>
      <c r="L1652" s="8">
        <v>1</v>
      </c>
      <c r="M1652" s="9">
        <v>0</v>
      </c>
      <c r="N1652" s="8">
        <v>0</v>
      </c>
      <c r="O1652" s="9">
        <v>0</v>
      </c>
      <c r="P1652" s="9">
        <v>1</v>
      </c>
      <c r="Q1652" s="9">
        <v>0</v>
      </c>
      <c r="R1652" s="9">
        <v>0</v>
      </c>
      <c r="S1652" s="8">
        <v>3196</v>
      </c>
      <c r="T1652" s="9">
        <v>3</v>
      </c>
      <c r="U1652" s="9">
        <f t="shared" si="357"/>
        <v>3192</v>
      </c>
      <c r="V1652" s="9">
        <f t="shared" si="358"/>
        <v>12</v>
      </c>
      <c r="W1652" s="7">
        <v>10.55</v>
      </c>
      <c r="X1652" s="7">
        <f>BM1652-W1652-6</f>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362"/>
        <v>0.21287500000000001</v>
      </c>
      <c r="AL1652" s="32">
        <f t="shared" si="362"/>
        <v>0.21287500000000001</v>
      </c>
      <c r="AM1652" s="32">
        <f t="shared" si="363"/>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4197</v>
      </c>
      <c r="D1653" s="12">
        <v>14</v>
      </c>
      <c r="E1653" s="13">
        <v>9.1</v>
      </c>
      <c r="F1653" s="7">
        <f t="shared" si="361"/>
        <v>1.5384615384615385</v>
      </c>
      <c r="G1653" s="7">
        <f t="shared" si="352"/>
        <v>4.9000000000000004</v>
      </c>
      <c r="H1653" s="15">
        <f t="shared" si="353"/>
        <v>23.1</v>
      </c>
      <c r="I1653" s="11">
        <f t="shared" si="354"/>
        <v>2.7224645670160603E-2</v>
      </c>
      <c r="J1653" s="32">
        <f t="shared" si="355"/>
        <v>1.769601968560439E-2</v>
      </c>
      <c r="K1653" s="32">
        <f t="shared" si="356"/>
        <v>56.509882887025398</v>
      </c>
      <c r="L1653" s="8">
        <v>1</v>
      </c>
      <c r="M1653" s="9">
        <v>0</v>
      </c>
      <c r="N1653" s="8">
        <v>0</v>
      </c>
      <c r="O1653" s="9">
        <v>0</v>
      </c>
      <c r="P1653" s="9">
        <v>1</v>
      </c>
      <c r="Q1653" s="9">
        <v>0</v>
      </c>
      <c r="R1653" s="9">
        <v>0</v>
      </c>
      <c r="S1653" s="8">
        <v>3196</v>
      </c>
      <c r="T1653" s="9">
        <v>4</v>
      </c>
      <c r="U1653" s="9">
        <f t="shared" si="357"/>
        <v>3191</v>
      </c>
      <c r="V1653" s="9">
        <f t="shared" si="358"/>
        <v>12</v>
      </c>
      <c r="W1653" s="7">
        <v>10.55</v>
      </c>
      <c r="X1653" s="7">
        <f>BM1653-W1653-6</f>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362"/>
        <v>0.21287500000000001</v>
      </c>
      <c r="AL1653" s="32">
        <f t="shared" si="362"/>
        <v>0.21287500000000001</v>
      </c>
      <c r="AM1653" s="32">
        <f t="shared" si="363"/>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4197</v>
      </c>
      <c r="D1654" s="12">
        <v>15.1</v>
      </c>
      <c r="E1654" s="13">
        <v>3.6</v>
      </c>
      <c r="F1654" s="7">
        <f t="shared" si="361"/>
        <v>4.1944444444444446</v>
      </c>
      <c r="G1654" s="7">
        <f t="shared" si="352"/>
        <v>11.5</v>
      </c>
      <c r="H1654" s="15">
        <f t="shared" si="353"/>
        <v>18.7</v>
      </c>
      <c r="I1654" s="11">
        <f t="shared" si="354"/>
        <v>7.4048643322740831E-2</v>
      </c>
      <c r="J1654" s="32">
        <f t="shared" si="355"/>
        <v>1.7653981189527612E-2</v>
      </c>
      <c r="K1654" s="32">
        <f t="shared" si="356"/>
        <v>56.644446896386334</v>
      </c>
      <c r="L1654" s="8">
        <v>1</v>
      </c>
      <c r="M1654" s="9">
        <v>0</v>
      </c>
      <c r="N1654" s="8">
        <v>0</v>
      </c>
      <c r="O1654" s="9">
        <v>0</v>
      </c>
      <c r="P1654" s="9">
        <v>1</v>
      </c>
      <c r="Q1654" s="9">
        <v>0</v>
      </c>
      <c r="R1654" s="9">
        <v>0</v>
      </c>
      <c r="S1654" s="8">
        <v>3196</v>
      </c>
      <c r="T1654" s="9">
        <v>4</v>
      </c>
      <c r="U1654" s="9">
        <f t="shared" si="357"/>
        <v>3191</v>
      </c>
      <c r="V1654" s="9">
        <f t="shared" si="358"/>
        <v>12</v>
      </c>
      <c r="W1654" s="7">
        <v>10.55</v>
      </c>
      <c r="X1654" s="7">
        <f>BM1654-W1654-6</f>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362"/>
        <v>0.21287500000000001</v>
      </c>
      <c r="AL1654" s="32">
        <f t="shared" si="362"/>
        <v>0.21287500000000001</v>
      </c>
      <c r="AM1654" s="32">
        <f t="shared" si="363"/>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4197</v>
      </c>
      <c r="D1655" s="12">
        <v>8.4</v>
      </c>
      <c r="E1655" s="13">
        <v>0.7</v>
      </c>
      <c r="F1655" s="7">
        <f t="shared" si="361"/>
        <v>12.000000000000002</v>
      </c>
      <c r="G1655" s="7">
        <f t="shared" si="352"/>
        <v>7.7</v>
      </c>
      <c r="H1655" s="15">
        <f t="shared" si="353"/>
        <v>9.1</v>
      </c>
      <c r="I1655" s="11">
        <f t="shared" si="354"/>
        <v>0.20779415486149438</v>
      </c>
      <c r="J1655" s="32">
        <f t="shared" si="355"/>
        <v>1.7316179571791195E-2</v>
      </c>
      <c r="K1655" s="32">
        <f t="shared" si="356"/>
        <v>57.749458871923643</v>
      </c>
      <c r="L1655" s="8">
        <v>1</v>
      </c>
      <c r="M1655" s="9">
        <v>0</v>
      </c>
      <c r="N1655" s="8">
        <v>0</v>
      </c>
      <c r="O1655" s="9">
        <v>0</v>
      </c>
      <c r="P1655" s="9">
        <v>1</v>
      </c>
      <c r="Q1655" s="9">
        <v>0</v>
      </c>
      <c r="R1655" s="9">
        <v>0</v>
      </c>
      <c r="S1655" s="8">
        <v>3196</v>
      </c>
      <c r="T1655" s="9">
        <v>4</v>
      </c>
      <c r="U1655" s="9">
        <f t="shared" si="357"/>
        <v>3191</v>
      </c>
      <c r="V1655" s="9">
        <f t="shared" si="358"/>
        <v>12</v>
      </c>
      <c r="W1655" s="7">
        <v>10.55</v>
      </c>
      <c r="X1655" s="7">
        <f>BM1655-W1655-6</f>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362"/>
        <v>0.21287500000000001</v>
      </c>
      <c r="AL1655" s="32">
        <f t="shared" si="362"/>
        <v>0.21287500000000001</v>
      </c>
      <c r="AM1655" s="32">
        <f t="shared" si="363"/>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4197</v>
      </c>
      <c r="D1656" s="12">
        <v>6.3</v>
      </c>
      <c r="E1656" s="13">
        <v>0.3</v>
      </c>
      <c r="F1656" s="7">
        <f t="shared" si="361"/>
        <v>21</v>
      </c>
      <c r="G1656" s="7">
        <f t="shared" si="352"/>
        <v>6</v>
      </c>
      <c r="H1656" s="15">
        <f t="shared" si="353"/>
        <v>6.6</v>
      </c>
      <c r="I1656" s="11">
        <f t="shared" si="354"/>
        <v>0.28799567421991124</v>
      </c>
      <c r="J1656" s="32">
        <f t="shared" si="355"/>
        <v>1.3714079724757676E-2</v>
      </c>
      <c r="K1656" s="32">
        <f t="shared" si="356"/>
        <v>72.917761896536575</v>
      </c>
      <c r="L1656" s="8">
        <v>1</v>
      </c>
      <c r="M1656" s="9">
        <v>0</v>
      </c>
      <c r="N1656" s="8">
        <v>0</v>
      </c>
      <c r="O1656" s="9">
        <v>0</v>
      </c>
      <c r="P1656" s="9">
        <v>1</v>
      </c>
      <c r="Q1656" s="9">
        <v>0</v>
      </c>
      <c r="R1656" s="9">
        <v>0</v>
      </c>
      <c r="S1656" s="8">
        <v>4880</v>
      </c>
      <c r="T1656" s="9">
        <v>3</v>
      </c>
      <c r="U1656" s="9">
        <f t="shared" si="357"/>
        <v>4876</v>
      </c>
      <c r="V1656" s="9">
        <f t="shared" si="358"/>
        <v>12</v>
      </c>
      <c r="W1656" s="7">
        <v>10.55</v>
      </c>
      <c r="X1656" s="7">
        <f>BM1656-W1656-6</f>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362"/>
        <v>0.21287500000000001</v>
      </c>
      <c r="AL1656" s="32">
        <f t="shared" si="362"/>
        <v>0.21287500000000001</v>
      </c>
      <c r="AM1656" s="32">
        <f t="shared" si="363"/>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4197</v>
      </c>
      <c r="D1657" s="12">
        <v>16.600000000000001</v>
      </c>
      <c r="E1657" s="13">
        <v>10</v>
      </c>
      <c r="F1657" s="7">
        <f t="shared" si="361"/>
        <v>1.6600000000000001</v>
      </c>
      <c r="G1657" s="7">
        <f t="shared" si="352"/>
        <v>6.6000000000000014</v>
      </c>
      <c r="H1657" s="15">
        <f t="shared" si="353"/>
        <v>26.6</v>
      </c>
      <c r="I1657" s="11">
        <f t="shared" si="354"/>
        <v>2.3768297236871464E-2</v>
      </c>
      <c r="J1657" s="32">
        <f t="shared" si="355"/>
        <v>1.431825134751293E-2</v>
      </c>
      <c r="K1657" s="32">
        <f t="shared" si="356"/>
        <v>69.840930692538734</v>
      </c>
      <c r="L1657" s="8">
        <v>1</v>
      </c>
      <c r="M1657" s="9">
        <v>0</v>
      </c>
      <c r="N1657" s="8">
        <v>0</v>
      </c>
      <c r="O1657" s="9">
        <v>0</v>
      </c>
      <c r="P1657" s="9">
        <v>1</v>
      </c>
      <c r="Q1657" s="9">
        <v>0</v>
      </c>
      <c r="R1657" s="9">
        <v>0</v>
      </c>
      <c r="S1657" s="8">
        <v>4880</v>
      </c>
      <c r="T1657" s="9">
        <v>4</v>
      </c>
      <c r="U1657" s="9">
        <f t="shared" si="357"/>
        <v>4875</v>
      </c>
      <c r="V1657" s="9">
        <f t="shared" si="358"/>
        <v>12</v>
      </c>
      <c r="W1657" s="7">
        <v>10.55</v>
      </c>
      <c r="X1657" s="7">
        <f>BM1657-W1657-6</f>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362"/>
        <v>0.21287500000000001</v>
      </c>
      <c r="AL1657" s="32">
        <f t="shared" si="362"/>
        <v>0.21287500000000001</v>
      </c>
      <c r="AM1657" s="32">
        <f t="shared" si="363"/>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4201</v>
      </c>
      <c r="D1658" s="12">
        <v>9.2999999999999972</v>
      </c>
      <c r="E1658" s="13">
        <v>2.4698178070456942</v>
      </c>
      <c r="F1658" s="7">
        <v>3.765459935331958</v>
      </c>
      <c r="G1658" s="7">
        <f t="shared" si="352"/>
        <v>6.830182192954303</v>
      </c>
      <c r="H1658" s="15">
        <f t="shared" si="353"/>
        <v>11.76981780704569</v>
      </c>
      <c r="I1658" s="11">
        <f t="shared" si="354"/>
        <v>1.714068081605466E-2</v>
      </c>
      <c r="J1658" s="32">
        <f t="shared" si="355"/>
        <v>4.5520815811159491E-3</v>
      </c>
      <c r="K1658" s="32">
        <f t="shared" si="356"/>
        <v>219.6797184278162</v>
      </c>
      <c r="L1658" s="8">
        <v>0</v>
      </c>
      <c r="M1658" s="9">
        <v>1</v>
      </c>
      <c r="N1658" s="8">
        <v>0</v>
      </c>
      <c r="O1658" s="9">
        <v>0</v>
      </c>
      <c r="P1658" s="9">
        <v>0</v>
      </c>
      <c r="Q1658" s="9">
        <v>1</v>
      </c>
      <c r="R1658" s="9">
        <v>0</v>
      </c>
      <c r="S1658" s="8">
        <v>48266</v>
      </c>
      <c r="T1658" s="9">
        <v>20</v>
      </c>
      <c r="U1658" s="9">
        <f t="shared" si="357"/>
        <v>48245</v>
      </c>
      <c r="V1658" s="9">
        <f t="shared" si="358"/>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4201</v>
      </c>
      <c r="D1659" s="12">
        <v>10.7</v>
      </c>
      <c r="E1659" s="13">
        <v>2.9154759474226499</v>
      </c>
      <c r="F1659" s="7">
        <v>3.6700697220496892</v>
      </c>
      <c r="G1659" s="7">
        <f t="shared" si="352"/>
        <v>7.7845240525773498</v>
      </c>
      <c r="H1659" s="15">
        <f t="shared" si="353"/>
        <v>13.615475947422649</v>
      </c>
      <c r="I1659" s="11">
        <f t="shared" si="354"/>
        <v>1.6706579553914396E-2</v>
      </c>
      <c r="J1659" s="32">
        <f t="shared" si="355"/>
        <v>4.5521150330037809E-3</v>
      </c>
      <c r="K1659" s="32">
        <f t="shared" si="356"/>
        <v>219.67810407904722</v>
      </c>
      <c r="L1659" s="8">
        <v>0</v>
      </c>
      <c r="M1659" s="9">
        <v>1</v>
      </c>
      <c r="N1659" s="8">
        <v>0</v>
      </c>
      <c r="O1659" s="9">
        <v>0</v>
      </c>
      <c r="P1659" s="9">
        <v>0</v>
      </c>
      <c r="Q1659" s="9">
        <v>1</v>
      </c>
      <c r="R1659" s="9">
        <v>0</v>
      </c>
      <c r="S1659" s="8">
        <v>48266</v>
      </c>
      <c r="T1659" s="9">
        <v>20</v>
      </c>
      <c r="U1659" s="9">
        <f t="shared" si="357"/>
        <v>48245</v>
      </c>
      <c r="V1659" s="9">
        <f t="shared" si="358"/>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W1659+X1659+6</f>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4201</v>
      </c>
      <c r="D1660" s="12">
        <v>11.7</v>
      </c>
      <c r="E1660" s="13">
        <v>3.1384709652950429</v>
      </c>
      <c r="F1660" s="7">
        <v>3.7279299790814209</v>
      </c>
      <c r="G1660" s="7">
        <f t="shared" si="352"/>
        <v>8.5615290347049573</v>
      </c>
      <c r="H1660" s="15">
        <f t="shared" si="353"/>
        <v>14.838470965295041</v>
      </c>
      <c r="I1660" s="11">
        <f t="shared" si="354"/>
        <v>1.6969890838895451E-2</v>
      </c>
      <c r="J1660" s="32">
        <f t="shared" si="355"/>
        <v>4.5520948446239095E-3</v>
      </c>
      <c r="K1660" s="32">
        <f t="shared" si="356"/>
        <v>219.67907834368052</v>
      </c>
      <c r="L1660" s="8">
        <v>0</v>
      </c>
      <c r="M1660" s="9">
        <v>1</v>
      </c>
      <c r="N1660" s="8">
        <v>0</v>
      </c>
      <c r="O1660" s="9">
        <v>0</v>
      </c>
      <c r="P1660" s="9">
        <v>0</v>
      </c>
      <c r="Q1660" s="9">
        <v>1</v>
      </c>
      <c r="R1660" s="9">
        <v>0</v>
      </c>
      <c r="S1660" s="8">
        <v>48266</v>
      </c>
      <c r="T1660" s="9">
        <v>20</v>
      </c>
      <c r="U1660" s="9">
        <f t="shared" si="357"/>
        <v>48245</v>
      </c>
      <c r="V1660" s="9">
        <f t="shared" si="358"/>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W1660+X1660+6</f>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4201</v>
      </c>
      <c r="D1661" s="12">
        <v>9.6999999999999975</v>
      </c>
      <c r="E1661" s="13">
        <v>3.1384709652950429</v>
      </c>
      <c r="F1661" s="7">
        <v>3.0906769912042549</v>
      </c>
      <c r="G1661" s="7">
        <f t="shared" si="352"/>
        <v>6.5615290347049546</v>
      </c>
      <c r="H1661" s="15">
        <f t="shared" si="353"/>
        <v>12.838470965295041</v>
      </c>
      <c r="I1661" s="11">
        <f t="shared" si="354"/>
        <v>1.4070125600651595E-2</v>
      </c>
      <c r="J1661" s="32">
        <f t="shared" si="355"/>
        <v>4.5524413067731476E-3</v>
      </c>
      <c r="K1661" s="32">
        <f t="shared" si="356"/>
        <v>219.66235973480744</v>
      </c>
      <c r="L1661" s="8">
        <v>0</v>
      </c>
      <c r="M1661" s="9">
        <v>1</v>
      </c>
      <c r="N1661" s="8">
        <v>0</v>
      </c>
      <c r="O1661" s="9">
        <v>0</v>
      </c>
      <c r="P1661" s="9">
        <v>0</v>
      </c>
      <c r="Q1661" s="9">
        <v>1</v>
      </c>
      <c r="R1661" s="9">
        <v>0</v>
      </c>
      <c r="S1661" s="8">
        <v>48266</v>
      </c>
      <c r="T1661" s="9">
        <v>23</v>
      </c>
      <c r="U1661" s="9">
        <f t="shared" si="357"/>
        <v>48242</v>
      </c>
      <c r="V1661" s="9">
        <f t="shared" si="358"/>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W1661+X1661+6</f>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4201</v>
      </c>
      <c r="D1662" s="12">
        <v>8.4999999999999964</v>
      </c>
      <c r="E1662" s="13">
        <v>3.635931792539568</v>
      </c>
      <c r="F1662" s="7">
        <v>2.3377776275783901</v>
      </c>
      <c r="G1662" s="7">
        <f t="shared" si="352"/>
        <v>4.8640682074604289</v>
      </c>
      <c r="H1662" s="15">
        <f t="shared" si="353"/>
        <v>12.135931792539564</v>
      </c>
      <c r="I1662" s="11">
        <f t="shared" si="354"/>
        <v>1.06433771042477E-2</v>
      </c>
      <c r="J1662" s="32">
        <f t="shared" si="355"/>
        <v>4.5527756698025834E-3</v>
      </c>
      <c r="K1662" s="32">
        <f t="shared" si="356"/>
        <v>219.64622738448298</v>
      </c>
      <c r="L1662" s="8">
        <v>0</v>
      </c>
      <c r="M1662" s="9">
        <v>1</v>
      </c>
      <c r="N1662" s="8">
        <v>0</v>
      </c>
      <c r="O1662" s="9">
        <v>0</v>
      </c>
      <c r="P1662" s="9">
        <v>0</v>
      </c>
      <c r="Q1662" s="9">
        <v>1</v>
      </c>
      <c r="R1662" s="9">
        <v>0</v>
      </c>
      <c r="S1662" s="8">
        <v>48266</v>
      </c>
      <c r="T1662" s="9">
        <v>26</v>
      </c>
      <c r="U1662" s="9">
        <f t="shared" si="357"/>
        <v>48239</v>
      </c>
      <c r="V1662" s="9">
        <f t="shared" si="358"/>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W1662+X1662+6</f>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4201</v>
      </c>
      <c r="D1663" s="12">
        <v>13.66617790706257</v>
      </c>
      <c r="E1663" s="13">
        <v>0.97670229262608599</v>
      </c>
      <c r="F1663" s="7">
        <v>13.992163231559481</v>
      </c>
      <c r="G1663" s="7">
        <f t="shared" si="352"/>
        <v>12.689475614436484</v>
      </c>
      <c r="H1663" s="15">
        <f t="shared" si="353"/>
        <v>14.642880199688657</v>
      </c>
      <c r="I1663" s="11">
        <f t="shared" si="354"/>
        <v>6.3573964683019707E-2</v>
      </c>
      <c r="J1663" s="32">
        <f t="shared" si="355"/>
        <v>4.5435408114470758E-3</v>
      </c>
      <c r="K1663" s="32">
        <f t="shared" si="356"/>
        <v>220.09266373938638</v>
      </c>
      <c r="L1663" s="8">
        <v>0</v>
      </c>
      <c r="M1663" s="9">
        <v>1</v>
      </c>
      <c r="N1663" s="8">
        <v>0</v>
      </c>
      <c r="O1663" s="9">
        <v>0</v>
      </c>
      <c r="P1663" s="9">
        <v>0</v>
      </c>
      <c r="Q1663" s="9">
        <v>1</v>
      </c>
      <c r="R1663" s="9">
        <v>0</v>
      </c>
      <c r="S1663" s="8">
        <v>48266</v>
      </c>
      <c r="T1663" s="9">
        <v>20</v>
      </c>
      <c r="U1663" s="9">
        <f t="shared" si="357"/>
        <v>48245</v>
      </c>
      <c r="V1663" s="9">
        <f t="shared" si="358"/>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W1663+X1663+6</f>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4201</v>
      </c>
      <c r="D1664" s="12">
        <v>11.848111293843489</v>
      </c>
      <c r="E1664" s="13">
        <v>1.2011851328672289</v>
      </c>
      <c r="F1664" s="7">
        <v>9.8636845975291436</v>
      </c>
      <c r="G1664" s="7">
        <f t="shared" si="352"/>
        <v>10.64692616097626</v>
      </c>
      <c r="H1664" s="15">
        <f t="shared" si="353"/>
        <v>13.049296426710718</v>
      </c>
      <c r="I1664" s="11">
        <f t="shared" si="354"/>
        <v>4.486168244566581E-2</v>
      </c>
      <c r="J1664" s="32">
        <f t="shared" si="355"/>
        <v>4.5481667628447563E-3</v>
      </c>
      <c r="K1664" s="32">
        <f t="shared" si="356"/>
        <v>219.86880695960383</v>
      </c>
      <c r="L1664" s="8">
        <v>0</v>
      </c>
      <c r="M1664" s="9">
        <v>1</v>
      </c>
      <c r="N1664" s="8">
        <v>0</v>
      </c>
      <c r="O1664" s="9">
        <v>0</v>
      </c>
      <c r="P1664" s="9">
        <v>0</v>
      </c>
      <c r="Q1664" s="9">
        <v>1</v>
      </c>
      <c r="R1664" s="9">
        <v>0</v>
      </c>
      <c r="S1664" s="8">
        <v>48266</v>
      </c>
      <c r="T1664" s="9">
        <v>20</v>
      </c>
      <c r="U1664" s="9">
        <f t="shared" si="357"/>
        <v>48245</v>
      </c>
      <c r="V1664" s="9">
        <f t="shared" si="358"/>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W1664+X1664+6</f>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4201</v>
      </c>
      <c r="D1665" s="12">
        <v>11.892805845594911</v>
      </c>
      <c r="E1665" s="13">
        <v>1.263900347913897</v>
      </c>
      <c r="F1665" s="7">
        <v>9.4096072251458143</v>
      </c>
      <c r="G1665" s="7">
        <f t="shared" si="352"/>
        <v>10.628905497681014</v>
      </c>
      <c r="H1665" s="15">
        <f t="shared" si="353"/>
        <v>13.156706193508807</v>
      </c>
      <c r="I1665" s="11">
        <f t="shared" si="354"/>
        <v>4.2800337151769334E-2</v>
      </c>
      <c r="J1665" s="32">
        <f t="shared" si="355"/>
        <v>4.5485785036161368E-3</v>
      </c>
      <c r="K1665" s="32">
        <f t="shared" si="356"/>
        <v>219.84890426866247</v>
      </c>
      <c r="L1665" s="8">
        <v>0</v>
      </c>
      <c r="M1665" s="9">
        <v>1</v>
      </c>
      <c r="N1665" s="8">
        <v>0</v>
      </c>
      <c r="O1665" s="9">
        <v>0</v>
      </c>
      <c r="P1665" s="9">
        <v>0</v>
      </c>
      <c r="Q1665" s="9">
        <v>1</v>
      </c>
      <c r="R1665" s="9">
        <v>0</v>
      </c>
      <c r="S1665" s="8">
        <v>48266</v>
      </c>
      <c r="T1665" s="9">
        <v>20</v>
      </c>
      <c r="U1665" s="9">
        <f t="shared" si="357"/>
        <v>48245</v>
      </c>
      <c r="V1665" s="9">
        <f t="shared" si="358"/>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W1665+X1665+6</f>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4201</v>
      </c>
      <c r="D1666" s="12">
        <v>9.1329464460664145</v>
      </c>
      <c r="E1666" s="13">
        <v>1.328654679654041</v>
      </c>
      <c r="F1666" s="7">
        <v>6.8738300371955772</v>
      </c>
      <c r="G1666" s="7">
        <f t="shared" ref="G1666:G1729" si="364">D1666-E1666</f>
        <v>7.8042917664123737</v>
      </c>
      <c r="H1666" s="15">
        <f t="shared" ref="H1666:H1729" si="365">D1666+E1666</f>
        <v>10.461601125720456</v>
      </c>
      <c r="I1666" s="11">
        <f t="shared" ref="I1666:I1729" si="366">IFERROR(F1666/SQRT(F1666^2+U1666), "X")</f>
        <v>3.1280491004353504E-2</v>
      </c>
      <c r="J1666" s="32">
        <f t="shared" ref="J1666:J1729" si="367">IFERROR(SQRT((1-I1666^2)/U1666), "X")</f>
        <v>4.5506640162891621E-3</v>
      </c>
      <c r="K1666" s="32">
        <f t="shared" ref="K1666:K1726" si="368">IFERROR(1/J1666, "X")</f>
        <v>219.74815025246573</v>
      </c>
      <c r="L1666" s="8">
        <v>0</v>
      </c>
      <c r="M1666" s="9">
        <v>1</v>
      </c>
      <c r="N1666" s="8">
        <v>0</v>
      </c>
      <c r="O1666" s="9">
        <v>0</v>
      </c>
      <c r="P1666" s="9">
        <v>0</v>
      </c>
      <c r="Q1666" s="9">
        <v>1</v>
      </c>
      <c r="R1666" s="9">
        <v>0</v>
      </c>
      <c r="S1666" s="8">
        <v>48266</v>
      </c>
      <c r="T1666" s="9">
        <v>23</v>
      </c>
      <c r="U1666" s="9">
        <f t="shared" ref="U1666:U1726" si="369">S1666-T1666-1</f>
        <v>48242</v>
      </c>
      <c r="V1666" s="9">
        <f t="shared" ref="V1666:V1729" si="37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W1666+X1666+6</f>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4201</v>
      </c>
      <c r="D1667" s="12">
        <v>6.3954886261631039</v>
      </c>
      <c r="E1667" s="13">
        <v>2.3464317696174262</v>
      </c>
      <c r="F1667" s="7">
        <v>2.7256230967269319</v>
      </c>
      <c r="G1667" s="7">
        <f t="shared" si="364"/>
        <v>4.0490568565456773</v>
      </c>
      <c r="H1667" s="15">
        <f t="shared" si="365"/>
        <v>8.7419203957805305</v>
      </c>
      <c r="I1667" s="11">
        <f t="shared" si="366"/>
        <v>1.2408897966951389E-2</v>
      </c>
      <c r="J1667" s="32">
        <f t="shared" si="367"/>
        <v>4.5526830110342951E-3</v>
      </c>
      <c r="K1667" s="32">
        <f t="shared" si="368"/>
        <v>219.65069774818704</v>
      </c>
      <c r="L1667" s="8">
        <v>0</v>
      </c>
      <c r="M1667" s="9">
        <v>1</v>
      </c>
      <c r="N1667" s="8">
        <v>0</v>
      </c>
      <c r="O1667" s="9">
        <v>0</v>
      </c>
      <c r="P1667" s="9">
        <v>0</v>
      </c>
      <c r="Q1667" s="9">
        <v>1</v>
      </c>
      <c r="R1667" s="9">
        <v>0</v>
      </c>
      <c r="S1667" s="8">
        <v>48266</v>
      </c>
      <c r="T1667" s="9">
        <v>26</v>
      </c>
      <c r="U1667" s="9">
        <f t="shared" si="369"/>
        <v>48239</v>
      </c>
      <c r="V1667" s="9">
        <f t="shared" si="37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W1667+X1667+6</f>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4211</v>
      </c>
      <c r="D1668" s="12">
        <v>7</v>
      </c>
      <c r="E1668" s="13">
        <v>1</v>
      </c>
      <c r="F1668" s="7">
        <f t="shared" ref="F1668:F1692" si="371">D1668/E1668</f>
        <v>7</v>
      </c>
      <c r="G1668" s="7">
        <f t="shared" si="364"/>
        <v>6</v>
      </c>
      <c r="H1668" s="15">
        <f t="shared" si="365"/>
        <v>8</v>
      </c>
      <c r="I1668" s="11">
        <f t="shared" si="366"/>
        <v>3.3028055093370853E-2</v>
      </c>
      <c r="J1668" s="32">
        <f t="shared" si="367"/>
        <v>4.7182935847672643E-3</v>
      </c>
      <c r="K1668" s="32">
        <f t="shared" si="368"/>
        <v>211.94102953416075</v>
      </c>
      <c r="L1668" s="8">
        <v>0</v>
      </c>
      <c r="M1668" s="9">
        <v>1</v>
      </c>
      <c r="N1668" s="8">
        <v>1</v>
      </c>
      <c r="O1668" s="9">
        <v>0</v>
      </c>
      <c r="P1668" s="9">
        <v>0</v>
      </c>
      <c r="Q1668" s="9">
        <v>0</v>
      </c>
      <c r="R1668" s="9">
        <v>0</v>
      </c>
      <c r="S1668" s="8">
        <v>44891</v>
      </c>
      <c r="T1668" s="9">
        <v>20</v>
      </c>
      <c r="U1668" s="9">
        <f t="shared" si="369"/>
        <v>44870</v>
      </c>
      <c r="V1668" s="9">
        <f t="shared" si="37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372">1*(1-$AN1668)/4</f>
        <v>0.19</v>
      </c>
      <c r="AL1668" s="32">
        <f t="shared" si="372"/>
        <v>0.19</v>
      </c>
      <c r="AM1668" s="32">
        <f t="shared" ref="AM1668:AM1683" si="37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W1668+X1668+6</f>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4211</v>
      </c>
      <c r="D1669" s="12">
        <v>9</v>
      </c>
      <c r="E1669" s="13">
        <v>1</v>
      </c>
      <c r="F1669" s="7">
        <f t="shared" si="371"/>
        <v>9</v>
      </c>
      <c r="G1669" s="7">
        <f t="shared" si="364"/>
        <v>8</v>
      </c>
      <c r="H1669" s="15">
        <f t="shared" si="365"/>
        <v>10</v>
      </c>
      <c r="I1669" s="11">
        <f t="shared" si="366"/>
        <v>4.2449524573882881E-2</v>
      </c>
      <c r="J1669" s="32">
        <f t="shared" si="367"/>
        <v>4.716613841542542E-3</v>
      </c>
      <c r="K1669" s="32">
        <f t="shared" si="368"/>
        <v>212.01650879117881</v>
      </c>
      <c r="L1669" s="8">
        <v>0</v>
      </c>
      <c r="M1669" s="9">
        <v>1</v>
      </c>
      <c r="N1669" s="8">
        <v>1</v>
      </c>
      <c r="O1669" s="9">
        <v>0</v>
      </c>
      <c r="P1669" s="9">
        <v>0</v>
      </c>
      <c r="Q1669" s="9">
        <v>0</v>
      </c>
      <c r="R1669" s="9">
        <v>0</v>
      </c>
      <c r="S1669" s="8">
        <v>44891</v>
      </c>
      <c r="T1669" s="9">
        <v>20</v>
      </c>
      <c r="U1669" s="9">
        <f t="shared" si="369"/>
        <v>44870</v>
      </c>
      <c r="V1669" s="9">
        <f t="shared" si="37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372"/>
        <v>0.19</v>
      </c>
      <c r="AL1669" s="32">
        <f t="shared" si="372"/>
        <v>0.19</v>
      </c>
      <c r="AM1669" s="32">
        <f t="shared" si="37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W1669+X1669+6</f>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4211</v>
      </c>
      <c r="D1670" s="12">
        <v>7</v>
      </c>
      <c r="E1670" s="13">
        <v>1</v>
      </c>
      <c r="F1670" s="7">
        <f t="shared" si="371"/>
        <v>7</v>
      </c>
      <c r="G1670" s="7">
        <f t="shared" si="364"/>
        <v>6</v>
      </c>
      <c r="H1670" s="15">
        <f t="shared" si="365"/>
        <v>8</v>
      </c>
      <c r="I1670" s="11">
        <f t="shared" si="366"/>
        <v>3.3028055093370853E-2</v>
      </c>
      <c r="J1670" s="32">
        <f t="shared" si="367"/>
        <v>4.7182935847672643E-3</v>
      </c>
      <c r="K1670" s="32">
        <f t="shared" si="368"/>
        <v>211.94102953416075</v>
      </c>
      <c r="L1670" s="8">
        <v>0</v>
      </c>
      <c r="M1670" s="9">
        <v>1</v>
      </c>
      <c r="N1670" s="8">
        <v>1</v>
      </c>
      <c r="O1670" s="9">
        <v>0</v>
      </c>
      <c r="P1670" s="9">
        <v>0</v>
      </c>
      <c r="Q1670" s="9">
        <v>0</v>
      </c>
      <c r="R1670" s="9">
        <v>0</v>
      </c>
      <c r="S1670" s="8">
        <v>44891</v>
      </c>
      <c r="T1670" s="9">
        <v>20</v>
      </c>
      <c r="U1670" s="9">
        <f t="shared" si="369"/>
        <v>44870</v>
      </c>
      <c r="V1670" s="9">
        <f t="shared" si="37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372"/>
        <v>0.19</v>
      </c>
      <c r="AL1670" s="32">
        <f t="shared" si="372"/>
        <v>0.19</v>
      </c>
      <c r="AM1670" s="32">
        <f t="shared" si="37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W1670+X1670+6</f>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4211</v>
      </c>
      <c r="D1671" s="12">
        <v>9</v>
      </c>
      <c r="E1671" s="13">
        <v>0.9</v>
      </c>
      <c r="F1671" s="7">
        <f t="shared" si="371"/>
        <v>10</v>
      </c>
      <c r="G1671" s="7">
        <f t="shared" si="364"/>
        <v>8.1</v>
      </c>
      <c r="H1671" s="15">
        <f t="shared" si="365"/>
        <v>9.9</v>
      </c>
      <c r="I1671" s="11">
        <f t="shared" si="366"/>
        <v>4.7156173424238952E-2</v>
      </c>
      <c r="J1671" s="32">
        <f t="shared" si="367"/>
        <v>4.7156173424238949E-3</v>
      </c>
      <c r="K1671" s="32">
        <f t="shared" si="368"/>
        <v>212.06131188880261</v>
      </c>
      <c r="L1671" s="8">
        <v>0</v>
      </c>
      <c r="M1671" s="9">
        <v>1</v>
      </c>
      <c r="N1671" s="8">
        <v>1</v>
      </c>
      <c r="O1671" s="9">
        <v>0</v>
      </c>
      <c r="P1671" s="9">
        <v>0</v>
      </c>
      <c r="Q1671" s="9">
        <v>0</v>
      </c>
      <c r="R1671" s="9">
        <v>0</v>
      </c>
      <c r="S1671" s="8">
        <v>44891</v>
      </c>
      <c r="T1671" s="9">
        <v>20</v>
      </c>
      <c r="U1671" s="9">
        <f t="shared" si="369"/>
        <v>44870</v>
      </c>
      <c r="V1671" s="9">
        <f t="shared" si="37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372"/>
        <v>0.19</v>
      </c>
      <c r="AL1671" s="32">
        <f t="shared" si="372"/>
        <v>0.19</v>
      </c>
      <c r="AM1671" s="32">
        <f t="shared" si="37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W1671+X1671+6</f>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4211</v>
      </c>
      <c r="D1672" s="12">
        <v>-1</v>
      </c>
      <c r="E1672" s="13">
        <v>3</v>
      </c>
      <c r="F1672" s="7">
        <f t="shared" si="371"/>
        <v>-0.33333333333333331</v>
      </c>
      <c r="G1672" s="7">
        <f t="shared" si="364"/>
        <v>-4</v>
      </c>
      <c r="H1672" s="15">
        <f t="shared" si="365"/>
        <v>2</v>
      </c>
      <c r="I1672" s="11">
        <f t="shared" si="366"/>
        <v>-1.5735685061033736E-3</v>
      </c>
      <c r="J1672" s="32">
        <f t="shared" si="367"/>
        <v>4.7207055183101209E-3</v>
      </c>
      <c r="K1672" s="32">
        <f t="shared" si="368"/>
        <v>211.83274324596542</v>
      </c>
      <c r="L1672" s="8">
        <v>0</v>
      </c>
      <c r="M1672" s="9">
        <v>1</v>
      </c>
      <c r="N1672" s="8">
        <v>1</v>
      </c>
      <c r="O1672" s="9">
        <v>0</v>
      </c>
      <c r="P1672" s="9">
        <v>0</v>
      </c>
      <c r="Q1672" s="9">
        <v>0</v>
      </c>
      <c r="R1672" s="9">
        <v>0</v>
      </c>
      <c r="S1672" s="8">
        <v>44891</v>
      </c>
      <c r="T1672" s="9">
        <v>17</v>
      </c>
      <c r="U1672" s="9">
        <f t="shared" si="369"/>
        <v>44873</v>
      </c>
      <c r="V1672" s="9">
        <f t="shared" si="37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372"/>
        <v>0.19</v>
      </c>
      <c r="AL1672" s="32">
        <f t="shared" si="372"/>
        <v>0.19</v>
      </c>
      <c r="AM1672" s="32">
        <f t="shared" si="37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W1672+X1672+6</f>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4211</v>
      </c>
      <c r="D1673" s="12">
        <v>1</v>
      </c>
      <c r="E1673" s="13">
        <v>2</v>
      </c>
      <c r="F1673" s="7">
        <f t="shared" si="371"/>
        <v>0.5</v>
      </c>
      <c r="G1673" s="7">
        <f t="shared" si="364"/>
        <v>-1</v>
      </c>
      <c r="H1673" s="15">
        <f t="shared" si="365"/>
        <v>3</v>
      </c>
      <c r="I1673" s="11">
        <f t="shared" si="366"/>
        <v>2.3603491063438E-3</v>
      </c>
      <c r="J1673" s="32">
        <f t="shared" si="367"/>
        <v>4.7206982126876008E-3</v>
      </c>
      <c r="K1673" s="32">
        <f t="shared" si="368"/>
        <v>211.83307107248385</v>
      </c>
      <c r="L1673" s="8">
        <v>0</v>
      </c>
      <c r="M1673" s="9">
        <v>1</v>
      </c>
      <c r="N1673" s="8">
        <v>1</v>
      </c>
      <c r="O1673" s="9">
        <v>0</v>
      </c>
      <c r="P1673" s="9">
        <v>0</v>
      </c>
      <c r="Q1673" s="9">
        <v>0</v>
      </c>
      <c r="R1673" s="9">
        <v>0</v>
      </c>
      <c r="S1673" s="8">
        <v>44891</v>
      </c>
      <c r="T1673" s="9">
        <v>17</v>
      </c>
      <c r="U1673" s="9">
        <f t="shared" si="369"/>
        <v>44873</v>
      </c>
      <c r="V1673" s="9">
        <f t="shared" si="37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372"/>
        <v>0.19</v>
      </c>
      <c r="AL1673" s="32">
        <f t="shared" si="372"/>
        <v>0.19</v>
      </c>
      <c r="AM1673" s="32">
        <f t="shared" si="37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W1673+X1673+6</f>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4211</v>
      </c>
      <c r="D1674" s="12">
        <v>-0.5</v>
      </c>
      <c r="E1674" s="13">
        <v>2</v>
      </c>
      <c r="F1674" s="7">
        <f t="shared" si="371"/>
        <v>-0.25</v>
      </c>
      <c r="G1674" s="7">
        <f t="shared" si="364"/>
        <v>-2.5</v>
      </c>
      <c r="H1674" s="15">
        <f t="shared" si="365"/>
        <v>1.5</v>
      </c>
      <c r="I1674" s="11">
        <f t="shared" si="366"/>
        <v>-1.1801770188215042E-3</v>
      </c>
      <c r="J1674" s="32">
        <f t="shared" si="367"/>
        <v>4.7207080752860158E-3</v>
      </c>
      <c r="K1674" s="32">
        <f t="shared" si="368"/>
        <v>211.83262850656413</v>
      </c>
      <c r="L1674" s="8">
        <v>0</v>
      </c>
      <c r="M1674" s="9">
        <v>1</v>
      </c>
      <c r="N1674" s="8">
        <v>1</v>
      </c>
      <c r="O1674" s="9">
        <v>0</v>
      </c>
      <c r="P1674" s="9">
        <v>0</v>
      </c>
      <c r="Q1674" s="9">
        <v>0</v>
      </c>
      <c r="R1674" s="9">
        <v>0</v>
      </c>
      <c r="S1674" s="8">
        <v>44891</v>
      </c>
      <c r="T1674" s="9">
        <v>17</v>
      </c>
      <c r="U1674" s="9">
        <f t="shared" si="369"/>
        <v>44873</v>
      </c>
      <c r="V1674" s="9">
        <f t="shared" si="37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372"/>
        <v>0.19</v>
      </c>
      <c r="AL1674" s="32">
        <f t="shared" si="372"/>
        <v>0.19</v>
      </c>
      <c r="AM1674" s="32">
        <f t="shared" si="37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W1674+X1674+6</f>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4211</v>
      </c>
      <c r="D1675" s="12">
        <v>2</v>
      </c>
      <c r="E1675" s="13">
        <v>2</v>
      </c>
      <c r="F1675" s="7">
        <f t="shared" si="371"/>
        <v>1</v>
      </c>
      <c r="G1675" s="7">
        <f t="shared" si="364"/>
        <v>0</v>
      </c>
      <c r="H1675" s="15">
        <f t="shared" si="365"/>
        <v>4</v>
      </c>
      <c r="I1675" s="11">
        <f t="shared" si="366"/>
        <v>4.7206587629120824E-3</v>
      </c>
      <c r="J1675" s="32">
        <f t="shared" si="367"/>
        <v>4.7206587629120816E-3</v>
      </c>
      <c r="K1675" s="32">
        <f t="shared" si="368"/>
        <v>211.83484132691677</v>
      </c>
      <c r="L1675" s="8">
        <v>0</v>
      </c>
      <c r="M1675" s="9">
        <v>1</v>
      </c>
      <c r="N1675" s="8">
        <v>1</v>
      </c>
      <c r="O1675" s="9">
        <v>0</v>
      </c>
      <c r="P1675" s="9">
        <v>0</v>
      </c>
      <c r="Q1675" s="9">
        <v>0</v>
      </c>
      <c r="R1675" s="9">
        <v>0</v>
      </c>
      <c r="S1675" s="8">
        <v>44891</v>
      </c>
      <c r="T1675" s="9">
        <v>17</v>
      </c>
      <c r="U1675" s="9">
        <f t="shared" si="369"/>
        <v>44873</v>
      </c>
      <c r="V1675" s="9">
        <f t="shared" si="37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372"/>
        <v>0.19</v>
      </c>
      <c r="AL1675" s="32">
        <f t="shared" si="372"/>
        <v>0.19</v>
      </c>
      <c r="AM1675" s="32">
        <f t="shared" si="37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W1675+X1675+6</f>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4211</v>
      </c>
      <c r="D1676" s="12">
        <v>-0.5</v>
      </c>
      <c r="E1676" s="13">
        <v>2</v>
      </c>
      <c r="F1676" s="7">
        <f t="shared" si="371"/>
        <v>-0.25</v>
      </c>
      <c r="G1676" s="7">
        <f t="shared" si="364"/>
        <v>-2.5</v>
      </c>
      <c r="H1676" s="15">
        <f t="shared" si="365"/>
        <v>1.5</v>
      </c>
      <c r="I1676" s="11">
        <f t="shared" si="366"/>
        <v>-1.1801770188215042E-3</v>
      </c>
      <c r="J1676" s="32">
        <f t="shared" si="367"/>
        <v>4.7207080752860158E-3</v>
      </c>
      <c r="K1676" s="32">
        <f t="shared" si="368"/>
        <v>211.83262850656413</v>
      </c>
      <c r="L1676" s="8">
        <v>0</v>
      </c>
      <c r="M1676" s="9">
        <v>1</v>
      </c>
      <c r="N1676" s="8">
        <v>1</v>
      </c>
      <c r="O1676" s="9">
        <v>0</v>
      </c>
      <c r="P1676" s="9">
        <v>0</v>
      </c>
      <c r="Q1676" s="9">
        <v>0</v>
      </c>
      <c r="R1676" s="9">
        <v>0</v>
      </c>
      <c r="S1676" s="8">
        <v>44891</v>
      </c>
      <c r="T1676" s="9">
        <v>17</v>
      </c>
      <c r="U1676" s="9">
        <f t="shared" si="369"/>
        <v>44873</v>
      </c>
      <c r="V1676" s="9">
        <f t="shared" si="37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372"/>
        <v>0.19</v>
      </c>
      <c r="AL1676" s="32">
        <f t="shared" si="372"/>
        <v>0.19</v>
      </c>
      <c r="AM1676" s="32">
        <f t="shared" si="37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W1676+X1676+6</f>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4211</v>
      </c>
      <c r="D1677" s="12">
        <v>2</v>
      </c>
      <c r="E1677" s="13">
        <v>2</v>
      </c>
      <c r="F1677" s="7">
        <f t="shared" si="371"/>
        <v>1</v>
      </c>
      <c r="G1677" s="7">
        <f t="shared" si="364"/>
        <v>0</v>
      </c>
      <c r="H1677" s="15">
        <f t="shared" si="365"/>
        <v>4</v>
      </c>
      <c r="I1677" s="11">
        <f t="shared" si="366"/>
        <v>4.7206587629120824E-3</v>
      </c>
      <c r="J1677" s="32">
        <f t="shared" si="367"/>
        <v>4.7206587629120816E-3</v>
      </c>
      <c r="K1677" s="32">
        <f t="shared" si="368"/>
        <v>211.83484132691677</v>
      </c>
      <c r="L1677" s="8">
        <v>0</v>
      </c>
      <c r="M1677" s="9">
        <v>1</v>
      </c>
      <c r="N1677" s="8">
        <v>1</v>
      </c>
      <c r="O1677" s="9">
        <v>0</v>
      </c>
      <c r="P1677" s="9">
        <v>0</v>
      </c>
      <c r="Q1677" s="9">
        <v>0</v>
      </c>
      <c r="R1677" s="9">
        <v>0</v>
      </c>
      <c r="S1677" s="8">
        <v>44891</v>
      </c>
      <c r="T1677" s="9">
        <v>17</v>
      </c>
      <c r="U1677" s="9">
        <f t="shared" si="369"/>
        <v>44873</v>
      </c>
      <c r="V1677" s="9">
        <f t="shared" si="37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372"/>
        <v>0.19</v>
      </c>
      <c r="AL1677" s="32">
        <f t="shared" si="372"/>
        <v>0.19</v>
      </c>
      <c r="AM1677" s="32">
        <f t="shared" si="37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W1677+X1677+6</f>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4211</v>
      </c>
      <c r="D1678" s="12">
        <v>-1</v>
      </c>
      <c r="E1678" s="13">
        <v>3</v>
      </c>
      <c r="F1678" s="7">
        <f t="shared" si="371"/>
        <v>-0.33333333333333331</v>
      </c>
      <c r="G1678" s="7">
        <f t="shared" si="364"/>
        <v>-4</v>
      </c>
      <c r="H1678" s="15">
        <f t="shared" si="365"/>
        <v>2</v>
      </c>
      <c r="I1678" s="11">
        <f t="shared" si="366"/>
        <v>-1.5735685061033736E-3</v>
      </c>
      <c r="J1678" s="32">
        <f t="shared" si="367"/>
        <v>4.7207055183101209E-3</v>
      </c>
      <c r="K1678" s="32">
        <f t="shared" si="368"/>
        <v>211.83274324596542</v>
      </c>
      <c r="L1678" s="8">
        <v>0</v>
      </c>
      <c r="M1678" s="9">
        <v>1</v>
      </c>
      <c r="N1678" s="8">
        <v>1</v>
      </c>
      <c r="O1678" s="9">
        <v>0</v>
      </c>
      <c r="P1678" s="9">
        <v>0</v>
      </c>
      <c r="Q1678" s="9">
        <v>0</v>
      </c>
      <c r="R1678" s="9">
        <v>0</v>
      </c>
      <c r="S1678" s="8">
        <v>44891</v>
      </c>
      <c r="T1678" s="9">
        <v>17</v>
      </c>
      <c r="U1678" s="9">
        <f t="shared" si="369"/>
        <v>44873</v>
      </c>
      <c r="V1678" s="9">
        <f t="shared" si="37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372"/>
        <v>0.19</v>
      </c>
      <c r="AL1678" s="32">
        <f t="shared" si="372"/>
        <v>0.19</v>
      </c>
      <c r="AM1678" s="32">
        <f t="shared" si="37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W1678+X1678+6</f>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4211</v>
      </c>
      <c r="D1679" s="12">
        <v>1</v>
      </c>
      <c r="E1679" s="13">
        <v>2</v>
      </c>
      <c r="F1679" s="7">
        <f t="shared" si="371"/>
        <v>0.5</v>
      </c>
      <c r="G1679" s="7">
        <f t="shared" si="364"/>
        <v>-1</v>
      </c>
      <c r="H1679" s="15">
        <f t="shared" si="365"/>
        <v>3</v>
      </c>
      <c r="I1679" s="11">
        <f t="shared" si="366"/>
        <v>2.3603491063438E-3</v>
      </c>
      <c r="J1679" s="32">
        <f t="shared" si="367"/>
        <v>4.7206982126876008E-3</v>
      </c>
      <c r="K1679" s="32">
        <f t="shared" si="368"/>
        <v>211.83307107248385</v>
      </c>
      <c r="L1679" s="8">
        <v>0</v>
      </c>
      <c r="M1679" s="9">
        <v>1</v>
      </c>
      <c r="N1679" s="8">
        <v>1</v>
      </c>
      <c r="O1679" s="9">
        <v>0</v>
      </c>
      <c r="P1679" s="9">
        <v>0</v>
      </c>
      <c r="Q1679" s="9">
        <v>0</v>
      </c>
      <c r="R1679" s="9">
        <v>0</v>
      </c>
      <c r="S1679" s="8">
        <v>44891</v>
      </c>
      <c r="T1679" s="9">
        <v>17</v>
      </c>
      <c r="U1679" s="9">
        <f t="shared" si="369"/>
        <v>44873</v>
      </c>
      <c r="V1679" s="9">
        <f t="shared" si="37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372"/>
        <v>0.19</v>
      </c>
      <c r="AL1679" s="32">
        <f t="shared" si="372"/>
        <v>0.19</v>
      </c>
      <c r="AM1679" s="32">
        <f t="shared" si="37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W1679+X1679+6</f>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4211</v>
      </c>
      <c r="D1680" s="12">
        <v>-1</v>
      </c>
      <c r="E1680" s="13">
        <v>2</v>
      </c>
      <c r="F1680" s="7">
        <f t="shared" si="371"/>
        <v>-0.5</v>
      </c>
      <c r="G1680" s="7">
        <f t="shared" si="364"/>
        <v>-3</v>
      </c>
      <c r="H1680" s="15">
        <f t="shared" si="365"/>
        <v>1</v>
      </c>
      <c r="I1680" s="11">
        <f t="shared" si="366"/>
        <v>-2.3603491063438E-3</v>
      </c>
      <c r="J1680" s="32">
        <f t="shared" si="367"/>
        <v>4.7206982126876008E-3</v>
      </c>
      <c r="K1680" s="32">
        <f t="shared" si="368"/>
        <v>211.83307107248385</v>
      </c>
      <c r="L1680" s="8">
        <v>0</v>
      </c>
      <c r="M1680" s="9">
        <v>1</v>
      </c>
      <c r="N1680" s="8">
        <v>1</v>
      </c>
      <c r="O1680" s="9">
        <v>0</v>
      </c>
      <c r="P1680" s="9">
        <v>0</v>
      </c>
      <c r="Q1680" s="9">
        <v>0</v>
      </c>
      <c r="R1680" s="9">
        <v>0</v>
      </c>
      <c r="S1680" s="8">
        <v>44891</v>
      </c>
      <c r="T1680" s="9">
        <v>17</v>
      </c>
      <c r="U1680" s="9">
        <f t="shared" si="369"/>
        <v>44873</v>
      </c>
      <c r="V1680" s="9">
        <f t="shared" si="37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372"/>
        <v>0.19</v>
      </c>
      <c r="AL1680" s="32">
        <f t="shared" si="372"/>
        <v>0.19</v>
      </c>
      <c r="AM1680" s="32">
        <f t="shared" si="37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W1680+X1680+6</f>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4211</v>
      </c>
      <c r="D1681" s="12">
        <v>1</v>
      </c>
      <c r="E1681" s="13">
        <v>2</v>
      </c>
      <c r="F1681" s="7">
        <f t="shared" si="371"/>
        <v>0.5</v>
      </c>
      <c r="G1681" s="7">
        <f t="shared" si="364"/>
        <v>-1</v>
      </c>
      <c r="H1681" s="15">
        <f t="shared" si="365"/>
        <v>3</v>
      </c>
      <c r="I1681" s="11">
        <f t="shared" si="366"/>
        <v>2.3603491063438E-3</v>
      </c>
      <c r="J1681" s="32">
        <f t="shared" si="367"/>
        <v>4.7206982126876008E-3</v>
      </c>
      <c r="K1681" s="32">
        <f t="shared" si="368"/>
        <v>211.83307107248385</v>
      </c>
      <c r="L1681" s="8">
        <v>0</v>
      </c>
      <c r="M1681" s="9">
        <v>1</v>
      </c>
      <c r="N1681" s="8">
        <v>1</v>
      </c>
      <c r="O1681" s="9">
        <v>0</v>
      </c>
      <c r="P1681" s="9">
        <v>0</v>
      </c>
      <c r="Q1681" s="9">
        <v>0</v>
      </c>
      <c r="R1681" s="9">
        <v>0</v>
      </c>
      <c r="S1681" s="8">
        <v>44891</v>
      </c>
      <c r="T1681" s="9">
        <v>17</v>
      </c>
      <c r="U1681" s="9">
        <f t="shared" si="369"/>
        <v>44873</v>
      </c>
      <c r="V1681" s="9">
        <f t="shared" si="37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372"/>
        <v>0.19</v>
      </c>
      <c r="AL1681" s="32">
        <f t="shared" si="372"/>
        <v>0.19</v>
      </c>
      <c r="AM1681" s="32">
        <f t="shared" si="37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W1681+X1681+6</f>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4211</v>
      </c>
      <c r="D1682" s="12">
        <v>9</v>
      </c>
      <c r="E1682" s="13">
        <v>3</v>
      </c>
      <c r="F1682" s="7">
        <f t="shared" si="371"/>
        <v>3</v>
      </c>
      <c r="G1682" s="7">
        <f t="shared" si="364"/>
        <v>6</v>
      </c>
      <c r="H1682" s="15">
        <f t="shared" si="365"/>
        <v>12</v>
      </c>
      <c r="I1682" s="11">
        <f t="shared" si="366"/>
        <v>3.4367169831173536E-2</v>
      </c>
      <c r="J1682" s="32">
        <f t="shared" si="367"/>
        <v>1.1455723277057845E-2</v>
      </c>
      <c r="K1682" s="32">
        <f t="shared" si="368"/>
        <v>87.292611371180783</v>
      </c>
      <c r="L1682" s="8">
        <v>0</v>
      </c>
      <c r="M1682" s="9">
        <v>1</v>
      </c>
      <c r="N1682" s="8">
        <v>1</v>
      </c>
      <c r="O1682" s="9">
        <v>0</v>
      </c>
      <c r="P1682" s="9">
        <v>0</v>
      </c>
      <c r="Q1682" s="9">
        <v>0</v>
      </c>
      <c r="R1682" s="9">
        <v>0</v>
      </c>
      <c r="S1682" s="8">
        <v>7629</v>
      </c>
      <c r="T1682" s="9">
        <v>17</v>
      </c>
      <c r="U1682" s="9">
        <f t="shared" si="369"/>
        <v>7611</v>
      </c>
      <c r="V1682" s="9">
        <f t="shared" si="37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372"/>
        <v>0.19</v>
      </c>
      <c r="AL1682" s="32">
        <f t="shared" si="372"/>
        <v>0.19</v>
      </c>
      <c r="AM1682" s="32">
        <f t="shared" si="37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W1682+X1682+6</f>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4211</v>
      </c>
      <c r="D1683" s="12">
        <v>7</v>
      </c>
      <c r="E1683" s="13">
        <v>2</v>
      </c>
      <c r="F1683" s="7">
        <f t="shared" si="371"/>
        <v>3.5</v>
      </c>
      <c r="G1683" s="7">
        <f t="shared" si="364"/>
        <v>5</v>
      </c>
      <c r="H1683" s="15">
        <f t="shared" si="365"/>
        <v>9</v>
      </c>
      <c r="I1683" s="11">
        <f t="shared" si="366"/>
        <v>4.0086483754240225E-2</v>
      </c>
      <c r="J1683" s="32">
        <f t="shared" si="367"/>
        <v>1.1453281072640065E-2</v>
      </c>
      <c r="K1683" s="32">
        <f t="shared" si="368"/>
        <v>87.311224937003374</v>
      </c>
      <c r="L1683" s="8">
        <v>0</v>
      </c>
      <c r="M1683" s="9">
        <v>1</v>
      </c>
      <c r="N1683" s="8">
        <v>1</v>
      </c>
      <c r="O1683" s="9">
        <v>0</v>
      </c>
      <c r="P1683" s="9">
        <v>0</v>
      </c>
      <c r="Q1683" s="9">
        <v>0</v>
      </c>
      <c r="R1683" s="9">
        <v>0</v>
      </c>
      <c r="S1683" s="8">
        <v>7629</v>
      </c>
      <c r="T1683" s="9">
        <v>17</v>
      </c>
      <c r="U1683" s="9">
        <f t="shared" si="369"/>
        <v>7611</v>
      </c>
      <c r="V1683" s="9">
        <f t="shared" si="37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372"/>
        <v>0.19</v>
      </c>
      <c r="AL1683" s="32">
        <f t="shared" si="372"/>
        <v>0.19</v>
      </c>
      <c r="AM1683" s="32">
        <f t="shared" si="37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W1683+X1683+6</f>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4215</v>
      </c>
      <c r="D1684" s="12">
        <v>2.6</v>
      </c>
      <c r="E1684" s="13">
        <v>0.3</v>
      </c>
      <c r="F1684" s="7">
        <f t="shared" si="371"/>
        <v>8.6666666666666679</v>
      </c>
      <c r="G1684" s="7">
        <f t="shared" si="364"/>
        <v>2.3000000000000003</v>
      </c>
      <c r="H1684" s="15">
        <f t="shared" si="365"/>
        <v>2.9</v>
      </c>
      <c r="I1684" s="11">
        <f t="shared" si="366"/>
        <v>0.19253977685250923</v>
      </c>
      <c r="J1684" s="32">
        <f t="shared" si="367"/>
        <v>2.2216128098366445E-2</v>
      </c>
      <c r="K1684" s="32">
        <f t="shared" si="368"/>
        <v>45.012343985968023</v>
      </c>
      <c r="L1684" s="8">
        <v>1</v>
      </c>
      <c r="M1684" s="9">
        <v>0</v>
      </c>
      <c r="N1684" s="8">
        <v>0</v>
      </c>
      <c r="O1684" s="9">
        <v>0</v>
      </c>
      <c r="P1684" s="9">
        <v>0</v>
      </c>
      <c r="Q1684" s="9">
        <v>1</v>
      </c>
      <c r="R1684" s="9">
        <v>0</v>
      </c>
      <c r="S1684" s="8">
        <v>1955</v>
      </c>
      <c r="T1684" s="9">
        <v>3</v>
      </c>
      <c r="U1684" s="9">
        <f t="shared" si="369"/>
        <v>1951</v>
      </c>
      <c r="V1684" s="9">
        <f t="shared" si="37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374">1-AL1684-AM1684-AN1684</f>
        <v>4.5000000000000012E-2</v>
      </c>
      <c r="AL1684" s="32">
        <v>0.51200000000000001</v>
      </c>
      <c r="AM1684" s="32">
        <v>0.3</v>
      </c>
      <c r="AN1684" s="42">
        <v>0.14299999999999999</v>
      </c>
      <c r="AO1684" s="41">
        <f t="shared" ref="AO1684:AO1690" si="37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W1684+X1684+6</f>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4215</v>
      </c>
      <c r="D1685" s="12">
        <v>2.7</v>
      </c>
      <c r="E1685" s="13">
        <v>0.5</v>
      </c>
      <c r="F1685" s="7">
        <f t="shared" si="371"/>
        <v>5.4</v>
      </c>
      <c r="G1685" s="7">
        <f t="shared" si="364"/>
        <v>2.2000000000000002</v>
      </c>
      <c r="H1685" s="15">
        <f t="shared" si="365"/>
        <v>3.2</v>
      </c>
      <c r="I1685" s="11">
        <f t="shared" si="366"/>
        <v>0.12184433124162354</v>
      </c>
      <c r="J1685" s="32">
        <f t="shared" si="367"/>
        <v>2.2563765044745096E-2</v>
      </c>
      <c r="K1685" s="32">
        <f t="shared" si="368"/>
        <v>44.318844750286537</v>
      </c>
      <c r="L1685" s="8">
        <v>1</v>
      </c>
      <c r="M1685" s="9">
        <v>0</v>
      </c>
      <c r="N1685" s="8">
        <v>0</v>
      </c>
      <c r="O1685" s="9">
        <v>0</v>
      </c>
      <c r="P1685" s="9">
        <v>0</v>
      </c>
      <c r="Q1685" s="9">
        <v>1</v>
      </c>
      <c r="R1685" s="9">
        <v>0</v>
      </c>
      <c r="S1685" s="8">
        <v>1951</v>
      </c>
      <c r="T1685" s="9">
        <v>15</v>
      </c>
      <c r="U1685" s="9">
        <f t="shared" si="369"/>
        <v>1935</v>
      </c>
      <c r="V1685" s="9">
        <f t="shared" si="37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374"/>
        <v>4.5000000000000012E-2</v>
      </c>
      <c r="AL1685" s="32">
        <v>0.51200000000000001</v>
      </c>
      <c r="AM1685" s="32">
        <v>0.3</v>
      </c>
      <c r="AN1685" s="42">
        <v>0.14299999999999999</v>
      </c>
      <c r="AO1685" s="41">
        <f t="shared" si="37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W1685+X1685+6</f>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4215</v>
      </c>
      <c r="D1686" s="12">
        <v>5.8</v>
      </c>
      <c r="E1686" s="13">
        <v>0.4</v>
      </c>
      <c r="F1686" s="7">
        <f t="shared" si="371"/>
        <v>14.499999999999998</v>
      </c>
      <c r="G1686" s="7">
        <f t="shared" si="364"/>
        <v>5.3999999999999995</v>
      </c>
      <c r="H1686" s="15">
        <f t="shared" si="365"/>
        <v>6.2</v>
      </c>
      <c r="I1686" s="11">
        <f t="shared" si="366"/>
        <v>0.33755177436854389</v>
      </c>
      <c r="J1686" s="32">
        <f t="shared" si="367"/>
        <v>2.3279432715071994E-2</v>
      </c>
      <c r="K1686" s="32">
        <f t="shared" si="368"/>
        <v>42.9563732174866</v>
      </c>
      <c r="L1686" s="8">
        <v>1</v>
      </c>
      <c r="M1686" s="9">
        <v>0</v>
      </c>
      <c r="N1686" s="8">
        <v>0</v>
      </c>
      <c r="O1686" s="9">
        <v>0</v>
      </c>
      <c r="P1686" s="9">
        <v>0</v>
      </c>
      <c r="Q1686" s="9">
        <v>1</v>
      </c>
      <c r="R1686" s="9">
        <v>0</v>
      </c>
      <c r="S1686" s="8">
        <v>1639</v>
      </c>
      <c r="T1686" s="9">
        <v>3</v>
      </c>
      <c r="U1686" s="9">
        <f t="shared" si="369"/>
        <v>1635</v>
      </c>
      <c r="V1686" s="9">
        <f t="shared" si="37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374"/>
        <v>5.1000000000000018E-2</v>
      </c>
      <c r="AL1686" s="32">
        <v>0.56899999999999995</v>
      </c>
      <c r="AM1686" s="32">
        <v>0.27900000000000003</v>
      </c>
      <c r="AN1686" s="42">
        <v>0.10100000000000001</v>
      </c>
      <c r="AO1686" s="41">
        <f t="shared" si="37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W1686+X1686+6</f>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4215</v>
      </c>
      <c r="D1687" s="12">
        <v>5.8</v>
      </c>
      <c r="E1687" s="13">
        <v>0.5</v>
      </c>
      <c r="F1687" s="7">
        <f t="shared" si="371"/>
        <v>11.6</v>
      </c>
      <c r="G1687" s="7">
        <f t="shared" si="364"/>
        <v>5.3</v>
      </c>
      <c r="H1687" s="15">
        <f t="shared" si="365"/>
        <v>6.3</v>
      </c>
      <c r="I1687" s="11">
        <f t="shared" si="366"/>
        <v>0.27764547416898383</v>
      </c>
      <c r="J1687" s="32">
        <f t="shared" si="367"/>
        <v>2.3934954669739984E-2</v>
      </c>
      <c r="K1687" s="32">
        <f t="shared" si="368"/>
        <v>41.779899473311325</v>
      </c>
      <c r="L1687" s="8">
        <v>1</v>
      </c>
      <c r="M1687" s="9">
        <v>0</v>
      </c>
      <c r="N1687" s="8">
        <v>0</v>
      </c>
      <c r="O1687" s="9">
        <v>0</v>
      </c>
      <c r="P1687" s="9">
        <v>0</v>
      </c>
      <c r="Q1687" s="9">
        <v>1</v>
      </c>
      <c r="R1687" s="9">
        <v>0</v>
      </c>
      <c r="S1687" s="8">
        <v>1627</v>
      </c>
      <c r="T1687" s="9">
        <v>15</v>
      </c>
      <c r="U1687" s="9">
        <f t="shared" si="369"/>
        <v>1611</v>
      </c>
      <c r="V1687" s="9">
        <f t="shared" si="37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374"/>
        <v>5.1000000000000018E-2</v>
      </c>
      <c r="AL1687" s="32">
        <v>0.56899999999999995</v>
      </c>
      <c r="AM1687" s="32">
        <v>0.27900000000000003</v>
      </c>
      <c r="AN1687" s="42">
        <v>0.10100000000000001</v>
      </c>
      <c r="AO1687" s="41">
        <f t="shared" si="37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W1687+X1687+6</f>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4215</v>
      </c>
      <c r="D1688" s="12">
        <v>5.6</v>
      </c>
      <c r="E1688" s="13">
        <v>0.9</v>
      </c>
      <c r="F1688" s="7">
        <f t="shared" si="371"/>
        <v>6.2222222222222214</v>
      </c>
      <c r="G1688" s="7">
        <f t="shared" si="364"/>
        <v>4.6999999999999993</v>
      </c>
      <c r="H1688" s="15">
        <f t="shared" si="365"/>
        <v>6.5</v>
      </c>
      <c r="I1688" s="11">
        <f t="shared" si="366"/>
        <v>0.30853174990488191</v>
      </c>
      <c r="J1688" s="32">
        <f t="shared" si="367"/>
        <v>4.9585459806141742E-2</v>
      </c>
      <c r="K1688" s="32">
        <f t="shared" si="368"/>
        <v>20.167202319179427</v>
      </c>
      <c r="L1688" s="8">
        <v>1</v>
      </c>
      <c r="M1688" s="9">
        <v>0</v>
      </c>
      <c r="N1688" s="8">
        <v>0</v>
      </c>
      <c r="O1688" s="9">
        <v>0</v>
      </c>
      <c r="P1688" s="9">
        <v>0</v>
      </c>
      <c r="Q1688" s="9">
        <v>1</v>
      </c>
      <c r="R1688" s="9">
        <v>0</v>
      </c>
      <c r="S1688" s="8">
        <v>384</v>
      </c>
      <c r="T1688" s="9">
        <v>15</v>
      </c>
      <c r="U1688" s="9">
        <f t="shared" si="369"/>
        <v>368</v>
      </c>
      <c r="V1688" s="9">
        <f t="shared" si="37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374"/>
        <v>5.1000000000000018E-2</v>
      </c>
      <c r="AL1688" s="32">
        <v>0.56899999999999995</v>
      </c>
      <c r="AM1688" s="32">
        <v>0.27900000000000003</v>
      </c>
      <c r="AN1688" s="42">
        <v>0.10100000000000001</v>
      </c>
      <c r="AO1688" s="41">
        <f t="shared" si="37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W1688+X1688+6</f>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4215</v>
      </c>
      <c r="D1689" s="12">
        <v>6.5</v>
      </c>
      <c r="E1689" s="13">
        <v>0.7</v>
      </c>
      <c r="F1689" s="7">
        <f t="shared" si="371"/>
        <v>9.2857142857142865</v>
      </c>
      <c r="G1689" s="7">
        <f t="shared" si="364"/>
        <v>5.8</v>
      </c>
      <c r="H1689" s="15">
        <f t="shared" si="365"/>
        <v>7.2</v>
      </c>
      <c r="I1689" s="11">
        <f t="shared" si="366"/>
        <v>0.38750245772493536</v>
      </c>
      <c r="J1689" s="32">
        <f t="shared" si="367"/>
        <v>4.1731033908839185E-2</v>
      </c>
      <c r="K1689" s="32">
        <f t="shared" si="368"/>
        <v>23.96298165495935</v>
      </c>
      <c r="L1689" s="8">
        <v>1</v>
      </c>
      <c r="M1689" s="9">
        <v>0</v>
      </c>
      <c r="N1689" s="8">
        <v>0</v>
      </c>
      <c r="O1689" s="9">
        <v>0</v>
      </c>
      <c r="P1689" s="9">
        <v>0</v>
      </c>
      <c r="Q1689" s="9">
        <v>1</v>
      </c>
      <c r="R1689" s="9">
        <v>0</v>
      </c>
      <c r="S1689" s="8">
        <v>504</v>
      </c>
      <c r="T1689" s="9">
        <v>15</v>
      </c>
      <c r="U1689" s="9">
        <f t="shared" si="369"/>
        <v>488</v>
      </c>
      <c r="V1689" s="9">
        <f t="shared" si="37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374"/>
        <v>5.1000000000000018E-2</v>
      </c>
      <c r="AL1689" s="32">
        <v>0.56899999999999995</v>
      </c>
      <c r="AM1689" s="32">
        <v>0.27900000000000003</v>
      </c>
      <c r="AN1689" s="42">
        <v>0.10100000000000001</v>
      </c>
      <c r="AO1689" s="41">
        <f t="shared" si="37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W1689+X1689+6</f>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4215</v>
      </c>
      <c r="D1690" s="12">
        <v>6.1</v>
      </c>
      <c r="E1690" s="13">
        <v>1</v>
      </c>
      <c r="F1690" s="7">
        <f t="shared" si="371"/>
        <v>6.1</v>
      </c>
      <c r="G1690" s="7">
        <f t="shared" si="364"/>
        <v>5.0999999999999996</v>
      </c>
      <c r="H1690" s="15">
        <f t="shared" si="365"/>
        <v>7.1</v>
      </c>
      <c r="I1690" s="11">
        <f t="shared" si="366"/>
        <v>0.24395901832709244</v>
      </c>
      <c r="J1690" s="32">
        <f t="shared" si="367"/>
        <v>3.9993281692965975E-2</v>
      </c>
      <c r="K1690" s="32">
        <f t="shared" si="368"/>
        <v>25.004199647259259</v>
      </c>
      <c r="L1690" s="8">
        <v>1</v>
      </c>
      <c r="M1690" s="9">
        <v>0</v>
      </c>
      <c r="N1690" s="8">
        <v>0</v>
      </c>
      <c r="O1690" s="9">
        <v>0</v>
      </c>
      <c r="P1690" s="9">
        <v>0</v>
      </c>
      <c r="Q1690" s="9">
        <v>1</v>
      </c>
      <c r="R1690" s="9">
        <v>0</v>
      </c>
      <c r="S1690" s="8">
        <v>604</v>
      </c>
      <c r="T1690" s="9">
        <v>15</v>
      </c>
      <c r="U1690" s="9">
        <f t="shared" si="369"/>
        <v>588</v>
      </c>
      <c r="V1690" s="9">
        <f t="shared" si="37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374"/>
        <v>5.1000000000000018E-2</v>
      </c>
      <c r="AL1690" s="32">
        <v>0.56899999999999995</v>
      </c>
      <c r="AM1690" s="32">
        <v>0.27900000000000003</v>
      </c>
      <c r="AN1690" s="42">
        <v>0.10100000000000001</v>
      </c>
      <c r="AO1690" s="41">
        <f t="shared" si="37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W1690+X1690+6</f>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4219</v>
      </c>
      <c r="D1691" s="12">
        <v>6.1</v>
      </c>
      <c r="E1691" s="13">
        <v>0.1</v>
      </c>
      <c r="F1691" s="7">
        <f t="shared" si="371"/>
        <v>60.999999999999993</v>
      </c>
      <c r="G1691" s="7">
        <f t="shared" si="364"/>
        <v>6</v>
      </c>
      <c r="H1691" s="15">
        <f t="shared" si="365"/>
        <v>6.1999999999999993</v>
      </c>
      <c r="I1691" s="11">
        <f t="shared" si="366"/>
        <v>0.25373533081748617</v>
      </c>
      <c r="J1691" s="32">
        <f t="shared" si="367"/>
        <v>4.1595955871719052E-3</v>
      </c>
      <c r="K1691" s="32">
        <f t="shared" si="368"/>
        <v>240.40798655618744</v>
      </c>
      <c r="L1691" s="8">
        <v>0</v>
      </c>
      <c r="M1691" s="9">
        <v>1</v>
      </c>
      <c r="N1691" s="8">
        <v>0</v>
      </c>
      <c r="O1691" s="9">
        <v>0</v>
      </c>
      <c r="P1691" s="9">
        <v>1</v>
      </c>
      <c r="Q1691" s="9">
        <v>0</v>
      </c>
      <c r="R1691" s="9">
        <v>0</v>
      </c>
      <c r="S1691" s="8">
        <v>54126</v>
      </c>
      <c r="T1691" s="9">
        <v>50</v>
      </c>
      <c r="U1691" s="9">
        <f t="shared" si="369"/>
        <v>54075</v>
      </c>
      <c r="V1691" s="9">
        <f t="shared" si="37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4219</v>
      </c>
      <c r="D1692" s="12">
        <v>7.4</v>
      </c>
      <c r="E1692" s="13">
        <v>0.1</v>
      </c>
      <c r="F1692" s="7">
        <f t="shared" si="371"/>
        <v>74</v>
      </c>
      <c r="G1692" s="7">
        <f t="shared" si="364"/>
        <v>7.3000000000000007</v>
      </c>
      <c r="H1692" s="15">
        <f t="shared" si="365"/>
        <v>7.5</v>
      </c>
      <c r="I1692" s="11">
        <f t="shared" si="366"/>
        <v>7.6116502259104865E-2</v>
      </c>
      <c r="J1692" s="32">
        <f t="shared" si="367"/>
        <v>1.0286013818797954E-3</v>
      </c>
      <c r="K1692" s="32">
        <f t="shared" si="368"/>
        <v>972.19391069888934</v>
      </c>
      <c r="L1692" s="8">
        <v>0</v>
      </c>
      <c r="M1692" s="9">
        <v>1</v>
      </c>
      <c r="N1692" s="8">
        <v>0</v>
      </c>
      <c r="O1692" s="9">
        <v>0</v>
      </c>
      <c r="P1692" s="9">
        <v>1</v>
      </c>
      <c r="Q1692" s="9">
        <v>0</v>
      </c>
      <c r="R1692" s="9">
        <v>0</v>
      </c>
      <c r="S1692" s="8">
        <v>939736</v>
      </c>
      <c r="T1692" s="9">
        <v>50</v>
      </c>
      <c r="U1692" s="9">
        <f t="shared" si="369"/>
        <v>939685</v>
      </c>
      <c r="V1692" s="9">
        <f t="shared" si="37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4223</v>
      </c>
      <c r="D1693" s="12">
        <v>9.1999999999999993</v>
      </c>
      <c r="E1693" s="13">
        <f>D1693/F1693</f>
        <v>0.38493723849372385</v>
      </c>
      <c r="F1693" s="7">
        <v>23.9</v>
      </c>
      <c r="G1693" s="7">
        <f t="shared" si="364"/>
        <v>8.815062761506276</v>
      </c>
      <c r="H1693" s="15">
        <f t="shared" si="365"/>
        <v>9.5849372384937226</v>
      </c>
      <c r="I1693" s="11">
        <f t="shared" si="366"/>
        <v>0.6610361650001465</v>
      </c>
      <c r="J1693" s="32">
        <f t="shared" si="367"/>
        <v>2.7658416945612826E-2</v>
      </c>
      <c r="K1693" s="32">
        <f t="shared" si="368"/>
        <v>36.155359215474547</v>
      </c>
      <c r="L1693" s="8">
        <v>1</v>
      </c>
      <c r="M1693" s="9">
        <v>0</v>
      </c>
      <c r="N1693" s="8">
        <v>0</v>
      </c>
      <c r="O1693" s="9">
        <v>0</v>
      </c>
      <c r="P1693" s="9">
        <v>0</v>
      </c>
      <c r="Q1693" s="9">
        <v>1</v>
      </c>
      <c r="R1693" s="9">
        <v>0</v>
      </c>
      <c r="S1693" s="8">
        <v>740</v>
      </c>
      <c r="T1693" s="9">
        <v>3</v>
      </c>
      <c r="U1693" s="9">
        <f t="shared" si="369"/>
        <v>736</v>
      </c>
      <c r="V1693" s="9">
        <f t="shared" si="37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376">1*(1-$AN1693)/4</f>
        <v>0.245</v>
      </c>
      <c r="AL1693" s="32">
        <f t="shared" si="37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4223</v>
      </c>
      <c r="D1694" s="12">
        <v>8.6</v>
      </c>
      <c r="E1694" s="13">
        <f>D1694/F1694</f>
        <v>0.32452830188679244</v>
      </c>
      <c r="F1694" s="7">
        <v>26.5</v>
      </c>
      <c r="G1694" s="7">
        <f t="shared" si="364"/>
        <v>8.2754716981132077</v>
      </c>
      <c r="H1694" s="15">
        <f t="shared" si="365"/>
        <v>8.9245283018867916</v>
      </c>
      <c r="I1694" s="11">
        <f t="shared" si="366"/>
        <v>0.65076003067065225</v>
      </c>
      <c r="J1694" s="32">
        <f t="shared" si="367"/>
        <v>2.4556982289458577E-2</v>
      </c>
      <c r="K1694" s="32">
        <f t="shared" si="368"/>
        <v>40.721615881494678</v>
      </c>
      <c r="L1694" s="8">
        <v>1</v>
      </c>
      <c r="M1694" s="9">
        <v>0</v>
      </c>
      <c r="N1694" s="8">
        <v>0</v>
      </c>
      <c r="O1694" s="9">
        <v>0</v>
      </c>
      <c r="P1694" s="9">
        <v>0</v>
      </c>
      <c r="Q1694" s="9">
        <v>1</v>
      </c>
      <c r="R1694" s="9">
        <v>0</v>
      </c>
      <c r="S1694" s="8">
        <v>960</v>
      </c>
      <c r="T1694" s="9">
        <v>3</v>
      </c>
      <c r="U1694" s="9">
        <f t="shared" si="369"/>
        <v>956</v>
      </c>
      <c r="V1694" s="9">
        <f t="shared" si="37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376"/>
        <v>0.23749999999999999</v>
      </c>
      <c r="AL1694" s="32">
        <f t="shared" si="37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4223</v>
      </c>
      <c r="D1695" s="12">
        <v>5.8</v>
      </c>
      <c r="E1695" s="13">
        <f>D1695/F1695</f>
        <v>0.1277533039647577</v>
      </c>
      <c r="F1695" s="7">
        <v>45.4</v>
      </c>
      <c r="G1695" s="7">
        <f t="shared" si="364"/>
        <v>5.6722466960352422</v>
      </c>
      <c r="H1695" s="15">
        <f t="shared" si="365"/>
        <v>5.9277533039647574</v>
      </c>
      <c r="I1695" s="11">
        <f t="shared" si="366"/>
        <v>0.50230459585409293</v>
      </c>
      <c r="J1695" s="32">
        <f t="shared" si="367"/>
        <v>1.1063977882248744E-2</v>
      </c>
      <c r="K1695" s="32">
        <f t="shared" si="368"/>
        <v>90.383405556551139</v>
      </c>
      <c r="L1695" s="8">
        <v>1</v>
      </c>
      <c r="M1695" s="9">
        <v>0</v>
      </c>
      <c r="N1695" s="8">
        <v>0</v>
      </c>
      <c r="O1695" s="9">
        <v>0</v>
      </c>
      <c r="P1695" s="9">
        <v>0</v>
      </c>
      <c r="Q1695" s="9">
        <v>1</v>
      </c>
      <c r="R1695" s="9">
        <v>0</v>
      </c>
      <c r="S1695" s="8">
        <v>6112</v>
      </c>
      <c r="T1695" s="9">
        <v>3</v>
      </c>
      <c r="U1695" s="9">
        <f t="shared" si="369"/>
        <v>6108</v>
      </c>
      <c r="V1695" s="9">
        <f t="shared" si="37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376"/>
        <v>0.23249999999999998</v>
      </c>
      <c r="AL1695" s="32">
        <f t="shared" si="37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4228</v>
      </c>
      <c r="D1696" s="12">
        <v>5.3</v>
      </c>
      <c r="E1696" s="13">
        <v>0.4</v>
      </c>
      <c r="F1696" s="7">
        <f t="shared" ref="F1696:F1725" si="377">D1696/E1696</f>
        <v>13.249999999999998</v>
      </c>
      <c r="G1696" s="7">
        <f t="shared" si="364"/>
        <v>4.8999999999999995</v>
      </c>
      <c r="H1696" s="15">
        <f t="shared" si="365"/>
        <v>5.7</v>
      </c>
      <c r="I1696" s="11">
        <f t="shared" si="366"/>
        <v>0.15784368964436979</v>
      </c>
      <c r="J1696" s="32">
        <f t="shared" si="367"/>
        <v>1.1912731293914704E-2</v>
      </c>
      <c r="K1696" s="32">
        <f t="shared" si="368"/>
        <v>83.943805608275824</v>
      </c>
      <c r="L1696" s="8">
        <v>0</v>
      </c>
      <c r="M1696" s="9">
        <v>1</v>
      </c>
      <c r="N1696" s="8">
        <v>0</v>
      </c>
      <c r="O1696" s="9">
        <v>0</v>
      </c>
      <c r="P1696" s="9">
        <v>0</v>
      </c>
      <c r="Q1696" s="9">
        <v>0</v>
      </c>
      <c r="R1696" s="9">
        <v>1</v>
      </c>
      <c r="S1696" s="8">
        <v>6873</v>
      </c>
      <c r="T1696" s="9">
        <v>1</v>
      </c>
      <c r="U1696" s="9">
        <f t="shared" si="369"/>
        <v>6871</v>
      </c>
      <c r="V1696" s="9">
        <f t="shared" si="37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4228</v>
      </c>
      <c r="D1697" s="12">
        <v>9.6999999999999993</v>
      </c>
      <c r="E1697" s="13">
        <v>0.3</v>
      </c>
      <c r="F1697" s="7">
        <f t="shared" si="377"/>
        <v>32.333333333333336</v>
      </c>
      <c r="G1697" s="7">
        <f t="shared" si="364"/>
        <v>9.3999999999999986</v>
      </c>
      <c r="H1697" s="15">
        <f t="shared" si="365"/>
        <v>10</v>
      </c>
      <c r="I1697" s="11">
        <f t="shared" si="366"/>
        <v>0.3634463084820575</v>
      </c>
      <c r="J1697" s="32">
        <f t="shared" si="367"/>
        <v>1.124060747882652E-2</v>
      </c>
      <c r="K1697" s="32">
        <f t="shared" si="368"/>
        <v>88.963163412979213</v>
      </c>
      <c r="L1697" s="8">
        <v>0</v>
      </c>
      <c r="M1697" s="9">
        <v>1</v>
      </c>
      <c r="N1697" s="8">
        <v>0</v>
      </c>
      <c r="O1697" s="9">
        <v>0</v>
      </c>
      <c r="P1697" s="9">
        <v>0</v>
      </c>
      <c r="Q1697" s="9">
        <v>0</v>
      </c>
      <c r="R1697" s="9">
        <v>1</v>
      </c>
      <c r="S1697" s="8">
        <v>6873</v>
      </c>
      <c r="T1697" s="9">
        <v>3</v>
      </c>
      <c r="U1697" s="9">
        <f t="shared" si="369"/>
        <v>6869</v>
      </c>
      <c r="V1697" s="9">
        <f t="shared" si="37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4228</v>
      </c>
      <c r="D1698" s="12">
        <v>5.3</v>
      </c>
      <c r="E1698" s="13">
        <v>0.3</v>
      </c>
      <c r="F1698" s="7">
        <f t="shared" si="377"/>
        <v>17.666666666666668</v>
      </c>
      <c r="G1698" s="7">
        <f t="shared" si="364"/>
        <v>5</v>
      </c>
      <c r="H1698" s="15">
        <f t="shared" si="365"/>
        <v>5.6</v>
      </c>
      <c r="I1698" s="11">
        <f t="shared" si="366"/>
        <v>0.20844828326515091</v>
      </c>
      <c r="J1698" s="32">
        <f t="shared" si="367"/>
        <v>1.1798959430102882E-2</v>
      </c>
      <c r="K1698" s="32">
        <f t="shared" si="368"/>
        <v>84.753236581921229</v>
      </c>
      <c r="L1698" s="8">
        <v>0</v>
      </c>
      <c r="M1698" s="9">
        <v>1</v>
      </c>
      <c r="N1698" s="8">
        <v>0</v>
      </c>
      <c r="O1698" s="9">
        <v>0</v>
      </c>
      <c r="P1698" s="9">
        <v>0</v>
      </c>
      <c r="Q1698" s="9">
        <v>0</v>
      </c>
      <c r="R1698" s="9">
        <v>1</v>
      </c>
      <c r="S1698" s="8">
        <v>6873</v>
      </c>
      <c r="T1698" s="9">
        <v>1</v>
      </c>
      <c r="U1698" s="9">
        <f t="shared" si="369"/>
        <v>6871</v>
      </c>
      <c r="V1698" s="9">
        <f t="shared" si="37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4228</v>
      </c>
      <c r="D1699" s="12">
        <v>8.5</v>
      </c>
      <c r="E1699" s="13">
        <v>0.2</v>
      </c>
      <c r="F1699" s="7">
        <f t="shared" si="377"/>
        <v>42.5</v>
      </c>
      <c r="G1699" s="7">
        <f t="shared" si="364"/>
        <v>8.3000000000000007</v>
      </c>
      <c r="H1699" s="15">
        <f t="shared" si="365"/>
        <v>8.6999999999999993</v>
      </c>
      <c r="I1699" s="11">
        <f t="shared" si="366"/>
        <v>0.45629733318860771</v>
      </c>
      <c r="J1699" s="32">
        <f t="shared" si="367"/>
        <v>1.0736407839731947E-2</v>
      </c>
      <c r="K1699" s="32">
        <f t="shared" si="368"/>
        <v>93.14102211163457</v>
      </c>
      <c r="L1699" s="8">
        <v>0</v>
      </c>
      <c r="M1699" s="9">
        <v>1</v>
      </c>
      <c r="N1699" s="8">
        <v>0</v>
      </c>
      <c r="O1699" s="9">
        <v>0</v>
      </c>
      <c r="P1699" s="9">
        <v>0</v>
      </c>
      <c r="Q1699" s="9">
        <v>0</v>
      </c>
      <c r="R1699" s="9">
        <v>1</v>
      </c>
      <c r="S1699" s="8">
        <v>6873</v>
      </c>
      <c r="T1699" s="9">
        <v>3</v>
      </c>
      <c r="U1699" s="9">
        <f t="shared" si="369"/>
        <v>6869</v>
      </c>
      <c r="V1699" s="9">
        <f t="shared" si="37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4231</v>
      </c>
      <c r="D1700" s="12">
        <v>6.32</v>
      </c>
      <c r="E1700" s="13">
        <v>0.03</v>
      </c>
      <c r="F1700" s="7">
        <f t="shared" si="377"/>
        <v>210.66666666666669</v>
      </c>
      <c r="G1700" s="7">
        <f t="shared" si="364"/>
        <v>6.29</v>
      </c>
      <c r="H1700" s="15">
        <f t="shared" si="365"/>
        <v>6.3500000000000005</v>
      </c>
      <c r="I1700" s="11">
        <f t="shared" si="366"/>
        <v>0.75763965071381756</v>
      </c>
      <c r="J1700" s="32">
        <f t="shared" si="367"/>
        <v>3.5963907470592596E-3</v>
      </c>
      <c r="K1700" s="32">
        <f t="shared" si="368"/>
        <v>278.05654900477435</v>
      </c>
      <c r="L1700" s="8">
        <v>1</v>
      </c>
      <c r="M1700" s="9">
        <v>0</v>
      </c>
      <c r="N1700" s="8">
        <v>0</v>
      </c>
      <c r="O1700" s="9">
        <v>0</v>
      </c>
      <c r="P1700" s="9">
        <v>0</v>
      </c>
      <c r="Q1700" s="9">
        <v>1</v>
      </c>
      <c r="R1700" s="9">
        <v>0</v>
      </c>
      <c r="S1700" s="8">
        <v>32951</v>
      </c>
      <c r="T1700" s="9">
        <v>15</v>
      </c>
      <c r="U1700" s="9">
        <f t="shared" si="369"/>
        <v>32935</v>
      </c>
      <c r="V1700" s="9">
        <f t="shared" si="370"/>
        <v>24</v>
      </c>
      <c r="W1700" s="7">
        <v>13.56</v>
      </c>
      <c r="X1700" s="7">
        <f>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378">(1-$AM1700-$AN1700)/2</f>
        <v>0.11499999999999999</v>
      </c>
      <c r="AL1700" s="32">
        <f t="shared" si="378"/>
        <v>0.11499999999999999</v>
      </c>
      <c r="AM1700" s="32">
        <f t="shared" ref="AM1700:AM1743" si="379">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4231</v>
      </c>
      <c r="D1701" s="12">
        <v>9.9</v>
      </c>
      <c r="E1701" s="13">
        <v>2.0699999999999998</v>
      </c>
      <c r="F1701" s="7">
        <f t="shared" si="377"/>
        <v>4.7826086956521747</v>
      </c>
      <c r="G1701" s="7">
        <f t="shared" si="364"/>
        <v>7.83</v>
      </c>
      <c r="H1701" s="15">
        <f t="shared" si="365"/>
        <v>11.97</v>
      </c>
      <c r="I1701" s="11">
        <f t="shared" si="366"/>
        <v>2.6344214808169595E-2</v>
      </c>
      <c r="J1701" s="32">
        <f t="shared" si="367"/>
        <v>5.5083358235263691E-3</v>
      </c>
      <c r="K1701" s="32">
        <f t="shared" si="368"/>
        <v>181.54303441866264</v>
      </c>
      <c r="L1701" s="8">
        <v>1</v>
      </c>
      <c r="M1701" s="9">
        <v>0</v>
      </c>
      <c r="N1701" s="8">
        <v>0</v>
      </c>
      <c r="O1701" s="9">
        <v>0</v>
      </c>
      <c r="P1701" s="9">
        <v>0</v>
      </c>
      <c r="Q1701" s="9">
        <v>1</v>
      </c>
      <c r="R1701" s="9">
        <v>0</v>
      </c>
      <c r="S1701" s="8">
        <v>32951</v>
      </c>
      <c r="T1701" s="9">
        <v>15</v>
      </c>
      <c r="U1701" s="9">
        <f t="shared" si="369"/>
        <v>32935</v>
      </c>
      <c r="V1701" s="9">
        <f t="shared" si="370"/>
        <v>24</v>
      </c>
      <c r="W1701" s="7">
        <v>13.56</v>
      </c>
      <c r="X1701" s="7">
        <f>BM1701-W1701-6</f>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378"/>
        <v>0.11499999999999999</v>
      </c>
      <c r="AL1701" s="32">
        <f t="shared" si="378"/>
        <v>0.11499999999999999</v>
      </c>
      <c r="AM1701" s="32">
        <f t="shared" si="379"/>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4231</v>
      </c>
      <c r="D1702" s="12">
        <v>9.99</v>
      </c>
      <c r="E1702" s="13">
        <v>2.1</v>
      </c>
      <c r="F1702" s="7">
        <f t="shared" si="377"/>
        <v>4.7571428571428571</v>
      </c>
      <c r="G1702" s="7">
        <f t="shared" si="364"/>
        <v>7.8900000000000006</v>
      </c>
      <c r="H1702" s="15">
        <f t="shared" si="365"/>
        <v>12.09</v>
      </c>
      <c r="I1702" s="11">
        <f t="shared" si="366"/>
        <v>2.6204036994891093E-2</v>
      </c>
      <c r="J1702" s="32">
        <f t="shared" si="367"/>
        <v>5.508356125052182E-3</v>
      </c>
      <c r="K1702" s="32">
        <f t="shared" si="368"/>
        <v>181.54236532601217</v>
      </c>
      <c r="L1702" s="8">
        <v>1</v>
      </c>
      <c r="M1702" s="9">
        <v>0</v>
      </c>
      <c r="N1702" s="8">
        <v>0</v>
      </c>
      <c r="O1702" s="9">
        <v>0</v>
      </c>
      <c r="P1702" s="9">
        <v>0</v>
      </c>
      <c r="Q1702" s="9">
        <v>1</v>
      </c>
      <c r="R1702" s="9">
        <v>0</v>
      </c>
      <c r="S1702" s="8">
        <v>32951</v>
      </c>
      <c r="T1702" s="9">
        <v>15</v>
      </c>
      <c r="U1702" s="9">
        <f t="shared" si="369"/>
        <v>32935</v>
      </c>
      <c r="V1702" s="9">
        <f t="shared" si="370"/>
        <v>24</v>
      </c>
      <c r="W1702" s="7">
        <v>13.56</v>
      </c>
      <c r="X1702" s="7">
        <f>BM1702-W1702-6</f>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378"/>
        <v>0.11499999999999999</v>
      </c>
      <c r="AL1702" s="32">
        <f t="shared" si="378"/>
        <v>0.11499999999999999</v>
      </c>
      <c r="AM1702" s="32">
        <f t="shared" si="379"/>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4231</v>
      </c>
      <c r="D1703" s="12">
        <v>6.32</v>
      </c>
      <c r="E1703" s="13">
        <v>0.03</v>
      </c>
      <c r="F1703" s="7">
        <f t="shared" si="377"/>
        <v>210.66666666666669</v>
      </c>
      <c r="G1703" s="7">
        <f t="shared" si="364"/>
        <v>6.29</v>
      </c>
      <c r="H1703" s="15">
        <f t="shared" si="365"/>
        <v>6.3500000000000005</v>
      </c>
      <c r="I1703" s="11">
        <f t="shared" si="366"/>
        <v>0.75763965071381756</v>
      </c>
      <c r="J1703" s="32">
        <f t="shared" si="367"/>
        <v>3.5963907470592596E-3</v>
      </c>
      <c r="K1703" s="32">
        <f t="shared" si="368"/>
        <v>278.05654900477435</v>
      </c>
      <c r="L1703" s="8">
        <v>1</v>
      </c>
      <c r="M1703" s="9">
        <v>0</v>
      </c>
      <c r="N1703" s="8">
        <v>0</v>
      </c>
      <c r="O1703" s="9">
        <v>0</v>
      </c>
      <c r="P1703" s="9">
        <v>0</v>
      </c>
      <c r="Q1703" s="9">
        <v>1</v>
      </c>
      <c r="R1703" s="9">
        <v>0</v>
      </c>
      <c r="S1703" s="8">
        <v>32951</v>
      </c>
      <c r="T1703" s="9">
        <v>15</v>
      </c>
      <c r="U1703" s="9">
        <f t="shared" si="369"/>
        <v>32935</v>
      </c>
      <c r="V1703" s="9">
        <f t="shared" si="370"/>
        <v>24</v>
      </c>
      <c r="W1703" s="7">
        <v>13.56</v>
      </c>
      <c r="X1703" s="7">
        <f>BM1703-W1703-6</f>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378"/>
        <v>0.11499999999999999</v>
      </c>
      <c r="AL1703" s="32">
        <f t="shared" si="378"/>
        <v>0.11499999999999999</v>
      </c>
      <c r="AM1703" s="32">
        <f t="shared" si="379"/>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4231</v>
      </c>
      <c r="D1704" s="12">
        <v>8.06</v>
      </c>
      <c r="E1704" s="13">
        <v>1.64</v>
      </c>
      <c r="F1704" s="7">
        <f t="shared" si="377"/>
        <v>4.9146341463414638</v>
      </c>
      <c r="G1704" s="7">
        <f t="shared" si="364"/>
        <v>6.4200000000000008</v>
      </c>
      <c r="H1704" s="15">
        <f t="shared" si="365"/>
        <v>9.7000000000000011</v>
      </c>
      <c r="I1704" s="11">
        <f t="shared" si="366"/>
        <v>2.7070929533723035E-2</v>
      </c>
      <c r="J1704" s="32">
        <f t="shared" si="367"/>
        <v>5.5082288381272677E-3</v>
      </c>
      <c r="K1704" s="32">
        <f t="shared" si="368"/>
        <v>181.54656049838121</v>
      </c>
      <c r="L1704" s="8">
        <v>1</v>
      </c>
      <c r="M1704" s="9">
        <v>0</v>
      </c>
      <c r="N1704" s="8">
        <v>0</v>
      </c>
      <c r="O1704" s="9">
        <v>0</v>
      </c>
      <c r="P1704" s="9">
        <v>0</v>
      </c>
      <c r="Q1704" s="9">
        <v>1</v>
      </c>
      <c r="R1704" s="9">
        <v>0</v>
      </c>
      <c r="S1704" s="8">
        <v>32951</v>
      </c>
      <c r="T1704" s="9">
        <v>15</v>
      </c>
      <c r="U1704" s="9">
        <f t="shared" si="369"/>
        <v>32935</v>
      </c>
      <c r="V1704" s="9">
        <f t="shared" si="370"/>
        <v>24</v>
      </c>
      <c r="W1704" s="7">
        <v>13.56</v>
      </c>
      <c r="X1704" s="7">
        <f>BM1704-W1704-6</f>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378"/>
        <v>0.11499999999999999</v>
      </c>
      <c r="AL1704" s="32">
        <f t="shared" si="378"/>
        <v>0.11499999999999999</v>
      </c>
      <c r="AM1704" s="32">
        <f t="shared" si="379"/>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4231</v>
      </c>
      <c r="D1705" s="12">
        <v>8.3800000000000008</v>
      </c>
      <c r="E1705" s="13">
        <v>1.79</v>
      </c>
      <c r="F1705" s="7">
        <f t="shared" si="377"/>
        <v>4.6815642458100566</v>
      </c>
      <c r="G1705" s="7">
        <f t="shared" si="364"/>
        <v>6.5900000000000007</v>
      </c>
      <c r="H1705" s="15">
        <f t="shared" si="365"/>
        <v>10.170000000000002</v>
      </c>
      <c r="I1705" s="11">
        <f t="shared" si="366"/>
        <v>2.578800217901411E-2</v>
      </c>
      <c r="J1705" s="32">
        <f t="shared" si="367"/>
        <v>5.5084157399087411E-3</v>
      </c>
      <c r="K1705" s="32">
        <f t="shared" si="368"/>
        <v>181.54040058286654</v>
      </c>
      <c r="L1705" s="8">
        <v>1</v>
      </c>
      <c r="M1705" s="9">
        <v>0</v>
      </c>
      <c r="N1705" s="8">
        <v>0</v>
      </c>
      <c r="O1705" s="9">
        <v>0</v>
      </c>
      <c r="P1705" s="9">
        <v>0</v>
      </c>
      <c r="Q1705" s="9">
        <v>1</v>
      </c>
      <c r="R1705" s="9">
        <v>0</v>
      </c>
      <c r="S1705" s="8">
        <v>32951</v>
      </c>
      <c r="T1705" s="9">
        <v>15</v>
      </c>
      <c r="U1705" s="9">
        <f t="shared" si="369"/>
        <v>32935</v>
      </c>
      <c r="V1705" s="9">
        <f t="shared" si="370"/>
        <v>24</v>
      </c>
      <c r="W1705" s="7">
        <v>13.56</v>
      </c>
      <c r="X1705" s="7">
        <f>BM1705-W1705-6</f>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378"/>
        <v>0.11499999999999999</v>
      </c>
      <c r="AL1705" s="32">
        <f t="shared" si="378"/>
        <v>0.11499999999999999</v>
      </c>
      <c r="AM1705" s="32">
        <f t="shared" si="379"/>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4231</v>
      </c>
      <c r="D1706" s="12">
        <v>6.32</v>
      </c>
      <c r="E1706" s="13">
        <v>0.03</v>
      </c>
      <c r="F1706" s="7">
        <f t="shared" si="377"/>
        <v>210.66666666666669</v>
      </c>
      <c r="G1706" s="7">
        <f t="shared" si="364"/>
        <v>6.29</v>
      </c>
      <c r="H1706" s="15">
        <f t="shared" si="365"/>
        <v>6.3500000000000005</v>
      </c>
      <c r="I1706" s="11">
        <f t="shared" si="366"/>
        <v>0.75764945023518704</v>
      </c>
      <c r="J1706" s="32">
        <f t="shared" si="367"/>
        <v>3.5964372637746216E-3</v>
      </c>
      <c r="K1706" s="32">
        <f t="shared" si="368"/>
        <v>278.05295259076905</v>
      </c>
      <c r="L1706" s="8">
        <v>1</v>
      </c>
      <c r="M1706" s="9">
        <v>0</v>
      </c>
      <c r="N1706" s="8">
        <v>0</v>
      </c>
      <c r="O1706" s="9">
        <v>0</v>
      </c>
      <c r="P1706" s="9">
        <v>0</v>
      </c>
      <c r="Q1706" s="9">
        <v>1</v>
      </c>
      <c r="R1706" s="9">
        <v>0</v>
      </c>
      <c r="S1706" s="8">
        <v>32951</v>
      </c>
      <c r="T1706" s="9">
        <v>17</v>
      </c>
      <c r="U1706" s="9">
        <f t="shared" si="369"/>
        <v>32933</v>
      </c>
      <c r="V1706" s="9">
        <f t="shared" si="370"/>
        <v>24</v>
      </c>
      <c r="W1706" s="7">
        <v>13.56</v>
      </c>
      <c r="X1706" s="7">
        <f>BM1706-W1706-6</f>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378"/>
        <v>0.11499999999999999</v>
      </c>
      <c r="AL1706" s="32">
        <f t="shared" si="378"/>
        <v>0.11499999999999999</v>
      </c>
      <c r="AM1706" s="32">
        <f t="shared" si="379"/>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4231</v>
      </c>
      <c r="D1707" s="12">
        <v>6</v>
      </c>
      <c r="E1707" s="13">
        <v>2.9</v>
      </c>
      <c r="F1707" s="7">
        <f t="shared" si="377"/>
        <v>2.0689655172413794</v>
      </c>
      <c r="G1707" s="7">
        <f t="shared" si="364"/>
        <v>3.1</v>
      </c>
      <c r="H1707" s="15">
        <f t="shared" si="365"/>
        <v>8.9</v>
      </c>
      <c r="I1707" s="11">
        <f t="shared" si="366"/>
        <v>1.140011894205145E-2</v>
      </c>
      <c r="J1707" s="32">
        <f t="shared" si="367"/>
        <v>5.5100574886582003E-3</v>
      </c>
      <c r="K1707" s="32">
        <f t="shared" si="368"/>
        <v>181.48630972696407</v>
      </c>
      <c r="L1707" s="8">
        <v>1</v>
      </c>
      <c r="M1707" s="9">
        <v>0</v>
      </c>
      <c r="N1707" s="8">
        <v>0</v>
      </c>
      <c r="O1707" s="9">
        <v>0</v>
      </c>
      <c r="P1707" s="9">
        <v>0</v>
      </c>
      <c r="Q1707" s="9">
        <v>1</v>
      </c>
      <c r="R1707" s="9">
        <v>0</v>
      </c>
      <c r="S1707" s="8">
        <v>32951</v>
      </c>
      <c r="T1707" s="9">
        <v>17</v>
      </c>
      <c r="U1707" s="9">
        <f t="shared" si="369"/>
        <v>32933</v>
      </c>
      <c r="V1707" s="9">
        <f t="shared" si="370"/>
        <v>24</v>
      </c>
      <c r="W1707" s="7">
        <v>13.56</v>
      </c>
      <c r="X1707" s="7">
        <f>BM1707-W1707-6</f>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378"/>
        <v>0.11499999999999999</v>
      </c>
      <c r="AL1707" s="32">
        <f t="shared" si="378"/>
        <v>0.11499999999999999</v>
      </c>
      <c r="AM1707" s="32">
        <f t="shared" si="379"/>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4231</v>
      </c>
      <c r="D1708" s="12">
        <v>5.74</v>
      </c>
      <c r="E1708" s="13">
        <v>3.85</v>
      </c>
      <c r="F1708" s="7">
        <f t="shared" si="377"/>
        <v>1.490909090909091</v>
      </c>
      <c r="G1708" s="7">
        <f t="shared" si="364"/>
        <v>1.8900000000000001</v>
      </c>
      <c r="H1708" s="15">
        <f t="shared" si="365"/>
        <v>9.59</v>
      </c>
      <c r="I1708" s="11">
        <f t="shared" si="366"/>
        <v>8.2152514356558723E-3</v>
      </c>
      <c r="J1708" s="32">
        <f t="shared" si="367"/>
        <v>5.5102296214764998E-3</v>
      </c>
      <c r="K1708" s="32">
        <f t="shared" si="368"/>
        <v>181.48064031713508</v>
      </c>
      <c r="L1708" s="8">
        <v>1</v>
      </c>
      <c r="M1708" s="9">
        <v>0</v>
      </c>
      <c r="N1708" s="8">
        <v>0</v>
      </c>
      <c r="O1708" s="9">
        <v>0</v>
      </c>
      <c r="P1708" s="9">
        <v>0</v>
      </c>
      <c r="Q1708" s="9">
        <v>1</v>
      </c>
      <c r="R1708" s="9">
        <v>0</v>
      </c>
      <c r="S1708" s="8">
        <v>32951</v>
      </c>
      <c r="T1708" s="9">
        <v>17</v>
      </c>
      <c r="U1708" s="9">
        <f t="shared" si="369"/>
        <v>32933</v>
      </c>
      <c r="V1708" s="9">
        <f t="shared" si="370"/>
        <v>24</v>
      </c>
      <c r="W1708" s="7">
        <v>13.56</v>
      </c>
      <c r="X1708" s="7">
        <f>BM1708-W1708-6</f>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378"/>
        <v>0.11499999999999999</v>
      </c>
      <c r="AL1708" s="32">
        <f t="shared" si="378"/>
        <v>0.11499999999999999</v>
      </c>
      <c r="AM1708" s="32">
        <f t="shared" si="379"/>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4231</v>
      </c>
      <c r="D1709" s="12">
        <v>6.28</v>
      </c>
      <c r="E1709" s="13">
        <v>0.03</v>
      </c>
      <c r="F1709" s="7">
        <f t="shared" si="377"/>
        <v>209.33333333333334</v>
      </c>
      <c r="G1709" s="7">
        <f t="shared" si="364"/>
        <v>6.25</v>
      </c>
      <c r="H1709" s="15">
        <f t="shared" si="365"/>
        <v>6.3100000000000005</v>
      </c>
      <c r="I1709" s="11">
        <f t="shared" si="366"/>
        <v>0.75562026731144771</v>
      </c>
      <c r="J1709" s="32">
        <f t="shared" si="367"/>
        <v>3.6096509584941771E-3</v>
      </c>
      <c r="K1709" s="32">
        <f t="shared" si="368"/>
        <v>277.03509605182597</v>
      </c>
      <c r="L1709" s="8">
        <v>1</v>
      </c>
      <c r="M1709" s="9">
        <v>0</v>
      </c>
      <c r="N1709" s="8">
        <v>0</v>
      </c>
      <c r="O1709" s="9">
        <v>0</v>
      </c>
      <c r="P1709" s="9">
        <v>0</v>
      </c>
      <c r="Q1709" s="9">
        <v>1</v>
      </c>
      <c r="R1709" s="9">
        <v>0</v>
      </c>
      <c r="S1709" s="8">
        <v>32951</v>
      </c>
      <c r="T1709" s="9">
        <v>22</v>
      </c>
      <c r="U1709" s="9">
        <f t="shared" si="369"/>
        <v>32928</v>
      </c>
      <c r="V1709" s="9">
        <f t="shared" si="370"/>
        <v>24</v>
      </c>
      <c r="W1709" s="7">
        <v>13.56</v>
      </c>
      <c r="X1709" s="7">
        <f>BM1709-W1709-6</f>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378"/>
        <v>0.11499999999999999</v>
      </c>
      <c r="AL1709" s="32">
        <f t="shared" si="378"/>
        <v>0.11499999999999999</v>
      </c>
      <c r="AM1709" s="32">
        <f t="shared" si="379"/>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4231</v>
      </c>
      <c r="D1710" s="12">
        <v>8.11</v>
      </c>
      <c r="E1710" s="13">
        <v>10.9</v>
      </c>
      <c r="F1710" s="7">
        <f t="shared" si="377"/>
        <v>0.74403669724770638</v>
      </c>
      <c r="G1710" s="7">
        <f t="shared" si="364"/>
        <v>-2.7900000000000009</v>
      </c>
      <c r="H1710" s="15">
        <f t="shared" si="365"/>
        <v>19.009999999999998</v>
      </c>
      <c r="I1710" s="11">
        <f t="shared" si="366"/>
        <v>4.1002282075984038E-3</v>
      </c>
      <c r="J1710" s="32">
        <f t="shared" si="367"/>
        <v>5.5107876033073499E-3</v>
      </c>
      <c r="K1710" s="32">
        <f t="shared" si="368"/>
        <v>181.46226492195794</v>
      </c>
      <c r="L1710" s="8">
        <v>1</v>
      </c>
      <c r="M1710" s="9">
        <v>0</v>
      </c>
      <c r="N1710" s="8">
        <v>0</v>
      </c>
      <c r="O1710" s="9">
        <v>0</v>
      </c>
      <c r="P1710" s="9">
        <v>0</v>
      </c>
      <c r="Q1710" s="9">
        <v>1</v>
      </c>
      <c r="R1710" s="9">
        <v>0</v>
      </c>
      <c r="S1710" s="8">
        <v>32951</v>
      </c>
      <c r="T1710" s="9">
        <v>22</v>
      </c>
      <c r="U1710" s="9">
        <f t="shared" si="369"/>
        <v>32928</v>
      </c>
      <c r="V1710" s="9">
        <f t="shared" si="370"/>
        <v>24</v>
      </c>
      <c r="W1710" s="7">
        <v>13.56</v>
      </c>
      <c r="X1710" s="7">
        <f>BM1710-W1710-6</f>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378"/>
        <v>0.11499999999999999</v>
      </c>
      <c r="AL1710" s="32">
        <f t="shared" si="378"/>
        <v>0.11499999999999999</v>
      </c>
      <c r="AM1710" s="32">
        <f t="shared" si="379"/>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4231</v>
      </c>
      <c r="D1711" s="12">
        <v>9.82</v>
      </c>
      <c r="E1711" s="13">
        <v>15.3</v>
      </c>
      <c r="F1711" s="7">
        <f t="shared" si="377"/>
        <v>0.64183006535947706</v>
      </c>
      <c r="G1711" s="7">
        <f t="shared" si="364"/>
        <v>-5.48</v>
      </c>
      <c r="H1711" s="15">
        <f t="shared" si="365"/>
        <v>25.12</v>
      </c>
      <c r="I1711" s="11">
        <f t="shared" si="366"/>
        <v>3.5369967749566277E-3</v>
      </c>
      <c r="J1711" s="32">
        <f t="shared" si="367"/>
        <v>5.5107994558896535E-3</v>
      </c>
      <c r="K1711" s="32">
        <f t="shared" si="368"/>
        <v>181.4618746344058</v>
      </c>
      <c r="L1711" s="8">
        <v>1</v>
      </c>
      <c r="M1711" s="9">
        <v>0</v>
      </c>
      <c r="N1711" s="8">
        <v>0</v>
      </c>
      <c r="O1711" s="9">
        <v>0</v>
      </c>
      <c r="P1711" s="9">
        <v>0</v>
      </c>
      <c r="Q1711" s="9">
        <v>1</v>
      </c>
      <c r="R1711" s="9">
        <v>0</v>
      </c>
      <c r="S1711" s="8">
        <v>32951</v>
      </c>
      <c r="T1711" s="9">
        <v>22</v>
      </c>
      <c r="U1711" s="9">
        <f t="shared" si="369"/>
        <v>32928</v>
      </c>
      <c r="V1711" s="9">
        <f t="shared" si="370"/>
        <v>24</v>
      </c>
      <c r="W1711" s="7">
        <v>13.56</v>
      </c>
      <c r="X1711" s="7">
        <f>BM1711-W1711-6</f>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378"/>
        <v>0.11499999999999999</v>
      </c>
      <c r="AL1711" s="32">
        <f t="shared" si="378"/>
        <v>0.11499999999999999</v>
      </c>
      <c r="AM1711" s="32">
        <f t="shared" si="379"/>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4231</v>
      </c>
      <c r="D1712" s="12">
        <v>5.2</v>
      </c>
      <c r="E1712" s="13">
        <v>0.03</v>
      </c>
      <c r="F1712" s="7">
        <f t="shared" si="377"/>
        <v>173.33333333333334</v>
      </c>
      <c r="G1712" s="7">
        <f t="shared" si="364"/>
        <v>5.17</v>
      </c>
      <c r="H1712" s="15">
        <f t="shared" si="365"/>
        <v>5.23</v>
      </c>
      <c r="I1712" s="11">
        <f t="shared" si="366"/>
        <v>0.61778244302538587</v>
      </c>
      <c r="J1712" s="32">
        <f t="shared" si="367"/>
        <v>3.5641294789926104E-3</v>
      </c>
      <c r="K1712" s="32">
        <f t="shared" si="368"/>
        <v>280.57342077332351</v>
      </c>
      <c r="L1712" s="8">
        <v>1</v>
      </c>
      <c r="M1712" s="9">
        <v>0</v>
      </c>
      <c r="N1712" s="8">
        <v>0</v>
      </c>
      <c r="O1712" s="9">
        <v>0</v>
      </c>
      <c r="P1712" s="9">
        <v>0</v>
      </c>
      <c r="Q1712" s="9">
        <v>1</v>
      </c>
      <c r="R1712" s="9">
        <v>0</v>
      </c>
      <c r="S1712" s="8">
        <v>48693</v>
      </c>
      <c r="T1712" s="9">
        <v>15</v>
      </c>
      <c r="U1712" s="9">
        <f t="shared" si="369"/>
        <v>48677</v>
      </c>
      <c r="V1712" s="9">
        <f t="shared" si="370"/>
        <v>24</v>
      </c>
      <c r="W1712" s="7">
        <v>13.56</v>
      </c>
      <c r="X1712" s="7">
        <f>BM1712-W1712-6</f>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378"/>
        <v>0.11499999999999999</v>
      </c>
      <c r="AL1712" s="32">
        <f t="shared" si="378"/>
        <v>0.11499999999999999</v>
      </c>
      <c r="AM1712" s="32">
        <f t="shared" si="379"/>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4231</v>
      </c>
      <c r="D1713" s="12">
        <v>-7.34</v>
      </c>
      <c r="E1713" s="13">
        <v>2.73</v>
      </c>
      <c r="F1713" s="7">
        <f t="shared" si="377"/>
        <v>-2.6886446886446884</v>
      </c>
      <c r="G1713" s="7">
        <f t="shared" si="364"/>
        <v>-10.07</v>
      </c>
      <c r="H1713" s="15">
        <f t="shared" si="365"/>
        <v>-4.6099999999999994</v>
      </c>
      <c r="I1713" s="11">
        <f t="shared" si="366"/>
        <v>-1.2185385282258781E-2</v>
      </c>
      <c r="J1713" s="32">
        <f t="shared" si="367"/>
        <v>4.5321664605676394E-3</v>
      </c>
      <c r="K1713" s="32">
        <f t="shared" si="368"/>
        <v>220.64502897246919</v>
      </c>
      <c r="L1713" s="8">
        <v>1</v>
      </c>
      <c r="M1713" s="9">
        <v>0</v>
      </c>
      <c r="N1713" s="8">
        <v>0</v>
      </c>
      <c r="O1713" s="9">
        <v>0</v>
      </c>
      <c r="P1713" s="9">
        <v>0</v>
      </c>
      <c r="Q1713" s="9">
        <v>1</v>
      </c>
      <c r="R1713" s="9">
        <v>0</v>
      </c>
      <c r="S1713" s="8">
        <v>48693</v>
      </c>
      <c r="T1713" s="9">
        <v>15</v>
      </c>
      <c r="U1713" s="9">
        <f t="shared" si="369"/>
        <v>48677</v>
      </c>
      <c r="V1713" s="9">
        <f t="shared" si="370"/>
        <v>24</v>
      </c>
      <c r="W1713" s="7">
        <v>13.56</v>
      </c>
      <c r="X1713" s="7">
        <f>BM1713-W1713-6</f>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378"/>
        <v>0.11499999999999999</v>
      </c>
      <c r="AL1713" s="32">
        <f t="shared" si="378"/>
        <v>0.11499999999999999</v>
      </c>
      <c r="AM1713" s="32">
        <f t="shared" si="379"/>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4231</v>
      </c>
      <c r="D1714" s="12">
        <v>-9.02</v>
      </c>
      <c r="E1714" s="13">
        <v>3.01</v>
      </c>
      <c r="F1714" s="7">
        <f t="shared" si="377"/>
        <v>-2.9966777408637872</v>
      </c>
      <c r="G1714" s="7">
        <f t="shared" si="364"/>
        <v>-12.03</v>
      </c>
      <c r="H1714" s="15">
        <f t="shared" si="365"/>
        <v>-6.01</v>
      </c>
      <c r="I1714" s="11">
        <f t="shared" si="366"/>
        <v>-1.358119808129961E-2</v>
      </c>
      <c r="J1714" s="32">
        <f t="shared" si="367"/>
        <v>4.5320849473072982E-3</v>
      </c>
      <c r="K1714" s="32">
        <f t="shared" si="368"/>
        <v>220.64899745406183</v>
      </c>
      <c r="L1714" s="8">
        <v>1</v>
      </c>
      <c r="M1714" s="9">
        <v>0</v>
      </c>
      <c r="N1714" s="8">
        <v>0</v>
      </c>
      <c r="O1714" s="9">
        <v>0</v>
      </c>
      <c r="P1714" s="9">
        <v>0</v>
      </c>
      <c r="Q1714" s="9">
        <v>1</v>
      </c>
      <c r="R1714" s="9">
        <v>0</v>
      </c>
      <c r="S1714" s="8">
        <v>48693</v>
      </c>
      <c r="T1714" s="9">
        <v>15</v>
      </c>
      <c r="U1714" s="9">
        <f t="shared" si="369"/>
        <v>48677</v>
      </c>
      <c r="V1714" s="9">
        <f t="shared" si="370"/>
        <v>24</v>
      </c>
      <c r="W1714" s="7">
        <v>13.56</v>
      </c>
      <c r="X1714" s="7">
        <f>BM1714-W1714-6</f>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378"/>
        <v>0.11499999999999999</v>
      </c>
      <c r="AL1714" s="32">
        <f t="shared" si="378"/>
        <v>0.11499999999999999</v>
      </c>
      <c r="AM1714" s="32">
        <f t="shared" si="379"/>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4231</v>
      </c>
      <c r="D1715" s="12">
        <v>5.2</v>
      </c>
      <c r="E1715" s="13">
        <v>0.03</v>
      </c>
      <c r="F1715" s="7">
        <f t="shared" si="377"/>
        <v>173.33333333333334</v>
      </c>
      <c r="G1715" s="7">
        <f t="shared" si="364"/>
        <v>5.17</v>
      </c>
      <c r="H1715" s="15">
        <f t="shared" si="365"/>
        <v>5.23</v>
      </c>
      <c r="I1715" s="11">
        <f t="shared" si="366"/>
        <v>0.61778244302538587</v>
      </c>
      <c r="J1715" s="32">
        <f t="shared" si="367"/>
        <v>3.5641294789926104E-3</v>
      </c>
      <c r="K1715" s="32">
        <f t="shared" si="368"/>
        <v>280.57342077332351</v>
      </c>
      <c r="L1715" s="8">
        <v>1</v>
      </c>
      <c r="M1715" s="9">
        <v>0</v>
      </c>
      <c r="N1715" s="8">
        <v>0</v>
      </c>
      <c r="O1715" s="9">
        <v>0</v>
      </c>
      <c r="P1715" s="9">
        <v>0</v>
      </c>
      <c r="Q1715" s="9">
        <v>1</v>
      </c>
      <c r="R1715" s="9">
        <v>0</v>
      </c>
      <c r="S1715" s="8">
        <v>48693</v>
      </c>
      <c r="T1715" s="9">
        <v>15</v>
      </c>
      <c r="U1715" s="9">
        <f t="shared" si="369"/>
        <v>48677</v>
      </c>
      <c r="V1715" s="9">
        <f t="shared" si="370"/>
        <v>24</v>
      </c>
      <c r="W1715" s="7">
        <v>13.56</v>
      </c>
      <c r="X1715" s="7">
        <f>BM1715-W1715-6</f>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378"/>
        <v>0.11499999999999999</v>
      </c>
      <c r="AL1715" s="32">
        <f t="shared" si="378"/>
        <v>0.11499999999999999</v>
      </c>
      <c r="AM1715" s="32">
        <f t="shared" si="379"/>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4231</v>
      </c>
      <c r="D1716" s="12">
        <v>3.93</v>
      </c>
      <c r="E1716" s="13">
        <v>1.45</v>
      </c>
      <c r="F1716" s="7">
        <f t="shared" si="377"/>
        <v>2.7103448275862072</v>
      </c>
      <c r="G1716" s="7">
        <f t="shared" si="364"/>
        <v>2.4800000000000004</v>
      </c>
      <c r="H1716" s="15">
        <f t="shared" si="365"/>
        <v>5.38</v>
      </c>
      <c r="I1716" s="11">
        <f t="shared" si="366"/>
        <v>1.2283719143754509E-2</v>
      </c>
      <c r="J1716" s="32">
        <f t="shared" si="367"/>
        <v>4.5321610072376678E-3</v>
      </c>
      <c r="K1716" s="32">
        <f t="shared" si="368"/>
        <v>220.64529446395278</v>
      </c>
      <c r="L1716" s="8">
        <v>1</v>
      </c>
      <c r="M1716" s="9">
        <v>0</v>
      </c>
      <c r="N1716" s="8">
        <v>0</v>
      </c>
      <c r="O1716" s="9">
        <v>0</v>
      </c>
      <c r="P1716" s="9">
        <v>0</v>
      </c>
      <c r="Q1716" s="9">
        <v>1</v>
      </c>
      <c r="R1716" s="9">
        <v>0</v>
      </c>
      <c r="S1716" s="8">
        <v>48693</v>
      </c>
      <c r="T1716" s="9">
        <v>15</v>
      </c>
      <c r="U1716" s="9">
        <f t="shared" si="369"/>
        <v>48677</v>
      </c>
      <c r="V1716" s="9">
        <f t="shared" si="370"/>
        <v>24</v>
      </c>
      <c r="W1716" s="7">
        <v>13.56</v>
      </c>
      <c r="X1716" s="7">
        <f>BM1716-W1716-6</f>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378"/>
        <v>0.11499999999999999</v>
      </c>
      <c r="AL1716" s="32">
        <f t="shared" si="378"/>
        <v>0.11499999999999999</v>
      </c>
      <c r="AM1716" s="32">
        <f t="shared" si="379"/>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4231</v>
      </c>
      <c r="D1717" s="12">
        <v>2.86</v>
      </c>
      <c r="E1717" s="13">
        <v>1.97</v>
      </c>
      <c r="F1717" s="7">
        <f t="shared" si="377"/>
        <v>1.4517766497461928</v>
      </c>
      <c r="G1717" s="7">
        <f t="shared" si="364"/>
        <v>0.8899999999999999</v>
      </c>
      <c r="H1717" s="15">
        <f t="shared" si="365"/>
        <v>4.83</v>
      </c>
      <c r="I1717" s="11">
        <f t="shared" si="366"/>
        <v>6.5800395306039993E-3</v>
      </c>
      <c r="J1717" s="32">
        <f t="shared" si="367"/>
        <v>4.5324048514999585E-3</v>
      </c>
      <c r="K1717" s="32">
        <f t="shared" si="368"/>
        <v>220.63342370420838</v>
      </c>
      <c r="L1717" s="8">
        <v>1</v>
      </c>
      <c r="M1717" s="9">
        <v>0</v>
      </c>
      <c r="N1717" s="8">
        <v>0</v>
      </c>
      <c r="O1717" s="9">
        <v>0</v>
      </c>
      <c r="P1717" s="9">
        <v>0</v>
      </c>
      <c r="Q1717" s="9">
        <v>1</v>
      </c>
      <c r="R1717" s="9">
        <v>0</v>
      </c>
      <c r="S1717" s="8">
        <v>48693</v>
      </c>
      <c r="T1717" s="9">
        <v>15</v>
      </c>
      <c r="U1717" s="9">
        <f t="shared" si="369"/>
        <v>48677</v>
      </c>
      <c r="V1717" s="9">
        <f t="shared" si="370"/>
        <v>24</v>
      </c>
      <c r="W1717" s="7">
        <v>13.56</v>
      </c>
      <c r="X1717" s="7">
        <f>BM1717-W1717-6</f>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378"/>
        <v>0.11499999999999999</v>
      </c>
      <c r="AL1717" s="32">
        <f t="shared" si="378"/>
        <v>0.11499999999999999</v>
      </c>
      <c r="AM1717" s="32">
        <f t="shared" si="379"/>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4231</v>
      </c>
      <c r="D1718" s="12">
        <v>5.2</v>
      </c>
      <c r="E1718" s="13">
        <v>0.03</v>
      </c>
      <c r="F1718" s="7">
        <f t="shared" si="377"/>
        <v>173.33333333333334</v>
      </c>
      <c r="G1718" s="7">
        <f t="shared" si="364"/>
        <v>5.17</v>
      </c>
      <c r="H1718" s="15">
        <f t="shared" si="365"/>
        <v>5.23</v>
      </c>
      <c r="I1718" s="11">
        <f t="shared" si="366"/>
        <v>0.61779029087699966</v>
      </c>
      <c r="J1718" s="32">
        <f t="shared" si="367"/>
        <v>3.5641747550596136E-3</v>
      </c>
      <c r="K1718" s="32">
        <f t="shared" si="368"/>
        <v>280.56985662120661</v>
      </c>
      <c r="L1718" s="8">
        <v>1</v>
      </c>
      <c r="M1718" s="9">
        <v>0</v>
      </c>
      <c r="N1718" s="8">
        <v>0</v>
      </c>
      <c r="O1718" s="9">
        <v>0</v>
      </c>
      <c r="P1718" s="9">
        <v>0</v>
      </c>
      <c r="Q1718" s="9">
        <v>1</v>
      </c>
      <c r="R1718" s="9">
        <v>0</v>
      </c>
      <c r="S1718" s="8">
        <v>48693</v>
      </c>
      <c r="T1718" s="9">
        <v>17</v>
      </c>
      <c r="U1718" s="9">
        <f t="shared" si="369"/>
        <v>48675</v>
      </c>
      <c r="V1718" s="9">
        <f t="shared" si="370"/>
        <v>24</v>
      </c>
      <c r="W1718" s="7">
        <v>13.56</v>
      </c>
      <c r="X1718" s="7">
        <f>BM1718-W1718-6</f>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378"/>
        <v>0.11499999999999999</v>
      </c>
      <c r="AL1718" s="32">
        <f t="shared" si="378"/>
        <v>0.11499999999999999</v>
      </c>
      <c r="AM1718" s="32">
        <f t="shared" si="379"/>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4231</v>
      </c>
      <c r="D1719" s="12">
        <v>7.79</v>
      </c>
      <c r="E1719" s="13">
        <v>2.39</v>
      </c>
      <c r="F1719" s="7">
        <f t="shared" si="377"/>
        <v>3.2594142259414225</v>
      </c>
      <c r="G1719" s="7">
        <f t="shared" si="364"/>
        <v>5.4</v>
      </c>
      <c r="H1719" s="15">
        <f t="shared" si="365"/>
        <v>10.18</v>
      </c>
      <c r="I1719" s="11">
        <f t="shared" si="366"/>
        <v>1.4771996203140144E-2</v>
      </c>
      <c r="J1719" s="32">
        <f t="shared" si="367"/>
        <v>4.5321015308735493E-3</v>
      </c>
      <c r="K1719" s="32">
        <f t="shared" si="368"/>
        <v>220.64819006984007</v>
      </c>
      <c r="L1719" s="8">
        <v>1</v>
      </c>
      <c r="M1719" s="9">
        <v>0</v>
      </c>
      <c r="N1719" s="8">
        <v>0</v>
      </c>
      <c r="O1719" s="9">
        <v>0</v>
      </c>
      <c r="P1719" s="9">
        <v>0</v>
      </c>
      <c r="Q1719" s="9">
        <v>1</v>
      </c>
      <c r="R1719" s="9">
        <v>0</v>
      </c>
      <c r="S1719" s="8">
        <v>48693</v>
      </c>
      <c r="T1719" s="9">
        <v>17</v>
      </c>
      <c r="U1719" s="9">
        <f t="shared" si="369"/>
        <v>48675</v>
      </c>
      <c r="V1719" s="9">
        <f t="shared" si="370"/>
        <v>24</v>
      </c>
      <c r="W1719" s="7">
        <v>13.56</v>
      </c>
      <c r="X1719" s="7">
        <f>BM1719-W1719-6</f>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378"/>
        <v>0.11499999999999999</v>
      </c>
      <c r="AL1719" s="32">
        <f t="shared" si="378"/>
        <v>0.11499999999999999</v>
      </c>
      <c r="AM1719" s="32">
        <f t="shared" si="379"/>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4231</v>
      </c>
      <c r="D1720" s="12">
        <v>12.43</v>
      </c>
      <c r="E1720" s="13">
        <v>4.2</v>
      </c>
      <c r="F1720" s="7">
        <f t="shared" si="377"/>
        <v>2.9595238095238092</v>
      </c>
      <c r="G1720" s="7">
        <f t="shared" si="364"/>
        <v>8.23</v>
      </c>
      <c r="H1720" s="15">
        <f t="shared" si="365"/>
        <v>16.63</v>
      </c>
      <c r="I1720" s="11">
        <f t="shared" si="366"/>
        <v>1.3413119298402835E-2</v>
      </c>
      <c r="J1720" s="32">
        <f t="shared" si="367"/>
        <v>4.5321883389615372E-3</v>
      </c>
      <c r="K1720" s="32">
        <f t="shared" si="368"/>
        <v>220.64396384487642</v>
      </c>
      <c r="L1720" s="8">
        <v>1</v>
      </c>
      <c r="M1720" s="9">
        <v>0</v>
      </c>
      <c r="N1720" s="8">
        <v>0</v>
      </c>
      <c r="O1720" s="9">
        <v>0</v>
      </c>
      <c r="P1720" s="9">
        <v>0</v>
      </c>
      <c r="Q1720" s="9">
        <v>1</v>
      </c>
      <c r="R1720" s="9">
        <v>0</v>
      </c>
      <c r="S1720" s="8">
        <v>48693</v>
      </c>
      <c r="T1720" s="9">
        <v>17</v>
      </c>
      <c r="U1720" s="9">
        <f t="shared" si="369"/>
        <v>48675</v>
      </c>
      <c r="V1720" s="9">
        <f t="shared" si="370"/>
        <v>24</v>
      </c>
      <c r="W1720" s="7">
        <v>13.56</v>
      </c>
      <c r="X1720" s="7">
        <f>BM1720-W1720-6</f>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380">(1-$AM1720-$AN1720)/2</f>
        <v>0.11499999999999999</v>
      </c>
      <c r="AL1720" s="32">
        <f t="shared" si="380"/>
        <v>0.11499999999999999</v>
      </c>
      <c r="AM1720" s="32">
        <f t="shared" si="379"/>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4231</v>
      </c>
      <c r="D1721" s="12">
        <v>5.16</v>
      </c>
      <c r="E1721" s="13">
        <v>0.03</v>
      </c>
      <c r="F1721" s="7">
        <f t="shared" si="377"/>
        <v>172</v>
      </c>
      <c r="G1721" s="7">
        <f t="shared" si="364"/>
        <v>5.13</v>
      </c>
      <c r="H1721" s="15">
        <f t="shared" si="365"/>
        <v>5.19</v>
      </c>
      <c r="I1721" s="11">
        <f t="shared" si="366"/>
        <v>0.61485848961458678</v>
      </c>
      <c r="J1721" s="32">
        <f t="shared" si="367"/>
        <v>3.5747586605499228E-3</v>
      </c>
      <c r="K1721" s="32">
        <f t="shared" si="368"/>
        <v>279.73916422267371</v>
      </c>
      <c r="L1721" s="8">
        <v>1</v>
      </c>
      <c r="M1721" s="9">
        <v>0</v>
      </c>
      <c r="N1721" s="8">
        <v>0</v>
      </c>
      <c r="O1721" s="9">
        <v>0</v>
      </c>
      <c r="P1721" s="9">
        <v>0</v>
      </c>
      <c r="Q1721" s="9">
        <v>1</v>
      </c>
      <c r="R1721" s="9">
        <v>0</v>
      </c>
      <c r="S1721" s="8">
        <v>48693</v>
      </c>
      <c r="T1721" s="9">
        <v>22</v>
      </c>
      <c r="U1721" s="9">
        <f t="shared" si="369"/>
        <v>48670</v>
      </c>
      <c r="V1721" s="9">
        <f t="shared" si="370"/>
        <v>24</v>
      </c>
      <c r="W1721" s="7">
        <v>13.56</v>
      </c>
      <c r="X1721" s="7">
        <f>BM1721-W1721-6</f>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380"/>
        <v>0.11499999999999999</v>
      </c>
      <c r="AL1721" s="32">
        <f t="shared" si="380"/>
        <v>0.11499999999999999</v>
      </c>
      <c r="AM1721" s="32">
        <f t="shared" si="379"/>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4231</v>
      </c>
      <c r="D1722" s="12">
        <v>6.66</v>
      </c>
      <c r="E1722" s="13">
        <v>1.1299999999999999</v>
      </c>
      <c r="F1722" s="7">
        <f t="shared" si="377"/>
        <v>5.893805309734514</v>
      </c>
      <c r="G1722" s="7">
        <f t="shared" si="364"/>
        <v>5.53</v>
      </c>
      <c r="H1722" s="15">
        <f t="shared" si="365"/>
        <v>7.79</v>
      </c>
      <c r="I1722" s="11">
        <f t="shared" si="366"/>
        <v>2.6706082401135096E-2</v>
      </c>
      <c r="J1722" s="32">
        <f t="shared" si="367"/>
        <v>4.5312121791715705E-3</v>
      </c>
      <c r="K1722" s="32">
        <f t="shared" si="368"/>
        <v>220.69149721053833</v>
      </c>
      <c r="L1722" s="8">
        <v>1</v>
      </c>
      <c r="M1722" s="9">
        <v>0</v>
      </c>
      <c r="N1722" s="8">
        <v>0</v>
      </c>
      <c r="O1722" s="9">
        <v>0</v>
      </c>
      <c r="P1722" s="9">
        <v>0</v>
      </c>
      <c r="Q1722" s="9">
        <v>1</v>
      </c>
      <c r="R1722" s="9">
        <v>0</v>
      </c>
      <c r="S1722" s="8">
        <v>48693</v>
      </c>
      <c r="T1722" s="9">
        <v>22</v>
      </c>
      <c r="U1722" s="9">
        <f t="shared" si="369"/>
        <v>48670</v>
      </c>
      <c r="V1722" s="9">
        <f t="shared" si="370"/>
        <v>24</v>
      </c>
      <c r="W1722" s="7">
        <v>13.56</v>
      </c>
      <c r="X1722" s="7">
        <f>BM1722-W1722-6</f>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380"/>
        <v>0.11499999999999999</v>
      </c>
      <c r="AL1722" s="32">
        <f t="shared" si="380"/>
        <v>0.11499999999999999</v>
      </c>
      <c r="AM1722" s="32">
        <f t="shared" si="379"/>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4231</v>
      </c>
      <c r="D1723" s="12">
        <v>8.7799999999999994</v>
      </c>
      <c r="E1723" s="13">
        <v>1.78</v>
      </c>
      <c r="F1723" s="7">
        <f t="shared" si="377"/>
        <v>4.9325842696629207</v>
      </c>
      <c r="G1723" s="7">
        <f t="shared" si="364"/>
        <v>6.9999999999999991</v>
      </c>
      <c r="H1723" s="15">
        <f t="shared" si="365"/>
        <v>10.559999999999999</v>
      </c>
      <c r="I1723" s="11">
        <f t="shared" si="366"/>
        <v>2.2352974081976926E-2</v>
      </c>
      <c r="J1723" s="32">
        <f t="shared" si="367"/>
        <v>4.5316963400818836E-3</v>
      </c>
      <c r="K1723" s="32">
        <f t="shared" si="368"/>
        <v>220.66791880012218</v>
      </c>
      <c r="L1723" s="8">
        <v>1</v>
      </c>
      <c r="M1723" s="9">
        <v>0</v>
      </c>
      <c r="N1723" s="8">
        <v>0</v>
      </c>
      <c r="O1723" s="9">
        <v>0</v>
      </c>
      <c r="P1723" s="9">
        <v>0</v>
      </c>
      <c r="Q1723" s="9">
        <v>1</v>
      </c>
      <c r="R1723" s="9">
        <v>0</v>
      </c>
      <c r="S1723" s="8">
        <v>48693</v>
      </c>
      <c r="T1723" s="9">
        <v>22</v>
      </c>
      <c r="U1723" s="9">
        <f t="shared" si="369"/>
        <v>48670</v>
      </c>
      <c r="V1723" s="9">
        <f t="shared" si="370"/>
        <v>24</v>
      </c>
      <c r="W1723" s="7">
        <v>13.56</v>
      </c>
      <c r="X1723" s="7">
        <f>BM1723-W1723-6</f>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380"/>
        <v>0.11499999999999999</v>
      </c>
      <c r="AL1723" s="32">
        <f t="shared" si="380"/>
        <v>0.11499999999999999</v>
      </c>
      <c r="AM1723" s="32">
        <f t="shared" si="379"/>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4236</v>
      </c>
      <c r="D1724" s="12">
        <v>7.3</v>
      </c>
      <c r="E1724" s="13">
        <v>0.05</v>
      </c>
      <c r="F1724" s="7">
        <f t="shared" si="377"/>
        <v>146</v>
      </c>
      <c r="G1724" s="7">
        <f t="shared" si="364"/>
        <v>7.25</v>
      </c>
      <c r="H1724" s="15">
        <f t="shared" si="365"/>
        <v>7.35</v>
      </c>
      <c r="I1724" s="11">
        <f t="shared" si="366"/>
        <v>0.18377549223456921</v>
      </c>
      <c r="J1724" s="32">
        <f t="shared" si="367"/>
        <v>1.2587362481819809E-3</v>
      </c>
      <c r="K1724" s="32">
        <f t="shared" si="368"/>
        <v>794.44760683131267</v>
      </c>
      <c r="L1724" s="8">
        <v>0</v>
      </c>
      <c r="M1724" s="9">
        <v>1</v>
      </c>
      <c r="N1724" s="8">
        <v>0</v>
      </c>
      <c r="O1724" s="9">
        <v>0</v>
      </c>
      <c r="P1724" s="9">
        <v>0</v>
      </c>
      <c r="Q1724" s="9">
        <v>1</v>
      </c>
      <c r="R1724" s="9">
        <v>0</v>
      </c>
      <c r="S1724" s="8">
        <v>609852</v>
      </c>
      <c r="T1724" s="9">
        <v>20</v>
      </c>
      <c r="U1724" s="9">
        <f t="shared" si="369"/>
        <v>609831</v>
      </c>
      <c r="V1724" s="9">
        <f t="shared" si="370"/>
        <v>8</v>
      </c>
      <c r="W1724" s="7">
        <v>9.5</v>
      </c>
      <c r="X1724" s="7">
        <f>BM1724-W1724-6</f>
        <v>29</v>
      </c>
      <c r="Y1724" s="9">
        <v>1</v>
      </c>
      <c r="Z1724" s="9">
        <v>0</v>
      </c>
      <c r="AA1724" s="9">
        <v>0</v>
      </c>
      <c r="AB1724" s="9">
        <v>1</v>
      </c>
      <c r="AC1724" s="9">
        <v>0</v>
      </c>
      <c r="AD1724" s="29">
        <v>0</v>
      </c>
      <c r="AE1724" s="9">
        <v>0</v>
      </c>
      <c r="AF1724" s="9">
        <v>0</v>
      </c>
      <c r="AG1724" s="29">
        <v>1</v>
      </c>
      <c r="AH1724" s="9">
        <v>0</v>
      </c>
      <c r="AI1724" s="29">
        <v>1</v>
      </c>
      <c r="AJ1724" s="20">
        <v>1970</v>
      </c>
      <c r="AK1724" s="32">
        <f t="shared" si="380"/>
        <v>0.11499999999999999</v>
      </c>
      <c r="AL1724" s="32">
        <f t="shared" si="380"/>
        <v>0.11499999999999999</v>
      </c>
      <c r="AM1724" s="32">
        <f t="shared" si="379"/>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4236</v>
      </c>
      <c r="D1725" s="12">
        <v>7.3</v>
      </c>
      <c r="E1725" s="13">
        <v>0.05</v>
      </c>
      <c r="F1725" s="7">
        <f t="shared" si="377"/>
        <v>146</v>
      </c>
      <c r="G1725" s="7">
        <f t="shared" si="364"/>
        <v>7.25</v>
      </c>
      <c r="H1725" s="15">
        <f t="shared" si="365"/>
        <v>7.35</v>
      </c>
      <c r="I1725" s="11">
        <f t="shared" si="366"/>
        <v>0.18377549223456921</v>
      </c>
      <c r="J1725" s="32">
        <f t="shared" si="367"/>
        <v>1.2587362481819809E-3</v>
      </c>
      <c r="K1725" s="32">
        <f t="shared" si="368"/>
        <v>794.44760683131267</v>
      </c>
      <c r="L1725" s="8">
        <v>0</v>
      </c>
      <c r="M1725" s="9">
        <v>1</v>
      </c>
      <c r="N1725" s="8">
        <v>0</v>
      </c>
      <c r="O1725" s="9">
        <v>0</v>
      </c>
      <c r="P1725" s="9">
        <v>0</v>
      </c>
      <c r="Q1725" s="9">
        <v>1</v>
      </c>
      <c r="R1725" s="9">
        <v>0</v>
      </c>
      <c r="S1725" s="8">
        <v>609852</v>
      </c>
      <c r="T1725" s="9">
        <v>20</v>
      </c>
      <c r="U1725" s="9">
        <f t="shared" si="369"/>
        <v>609831</v>
      </c>
      <c r="V1725" s="9">
        <f t="shared" si="370"/>
        <v>8</v>
      </c>
      <c r="W1725" s="7">
        <v>9.5</v>
      </c>
      <c r="X1725" s="7">
        <f>BM1725-W1725-6</f>
        <v>29</v>
      </c>
      <c r="Y1725" s="9">
        <v>1</v>
      </c>
      <c r="Z1725" s="9">
        <v>0</v>
      </c>
      <c r="AA1725" s="9">
        <v>0</v>
      </c>
      <c r="AB1725" s="9">
        <v>1</v>
      </c>
      <c r="AC1725" s="9">
        <v>0</v>
      </c>
      <c r="AD1725" s="29">
        <v>0</v>
      </c>
      <c r="AE1725" s="9">
        <v>0</v>
      </c>
      <c r="AF1725" s="9">
        <v>0</v>
      </c>
      <c r="AG1725" s="29">
        <v>1</v>
      </c>
      <c r="AH1725" s="9">
        <v>0</v>
      </c>
      <c r="AI1725" s="29">
        <v>1</v>
      </c>
      <c r="AJ1725" s="20">
        <v>1970</v>
      </c>
      <c r="AK1725" s="32">
        <f t="shared" si="380"/>
        <v>0.11499999999999999</v>
      </c>
      <c r="AL1725" s="32">
        <f t="shared" si="380"/>
        <v>0.11499999999999999</v>
      </c>
      <c r="AM1725" s="32">
        <f t="shared" si="379"/>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4236</v>
      </c>
      <c r="D1726" s="12">
        <v>6.3</v>
      </c>
      <c r="E1726" s="13">
        <v>0.04</v>
      </c>
      <c r="F1726" s="7">
        <f t="shared" ref="F1726:F1743" si="381">D1726/E1726</f>
        <v>157.5</v>
      </c>
      <c r="G1726" s="7">
        <f t="shared" si="364"/>
        <v>6.26</v>
      </c>
      <c r="H1726" s="15">
        <f t="shared" si="365"/>
        <v>6.34</v>
      </c>
      <c r="I1726" s="11">
        <f t="shared" si="366"/>
        <v>0.10640023712619714</v>
      </c>
      <c r="J1726" s="32">
        <f t="shared" si="367"/>
        <v>6.75557061118712E-4</v>
      </c>
      <c r="K1726" s="32">
        <f t="shared" si="368"/>
        <v>1480.2598589436923</v>
      </c>
      <c r="L1726" s="8">
        <v>0</v>
      </c>
      <c r="M1726" s="9">
        <v>1</v>
      </c>
      <c r="N1726" s="8">
        <v>0</v>
      </c>
      <c r="O1726" s="9">
        <v>0</v>
      </c>
      <c r="P1726" s="9">
        <v>0</v>
      </c>
      <c r="Q1726" s="9">
        <v>1</v>
      </c>
      <c r="R1726" s="9">
        <v>0</v>
      </c>
      <c r="S1726" s="8">
        <v>2166387</v>
      </c>
      <c r="T1726" s="9">
        <v>23</v>
      </c>
      <c r="U1726" s="9">
        <f t="shared" si="369"/>
        <v>2166363</v>
      </c>
      <c r="V1726" s="9">
        <f t="shared" si="370"/>
        <v>8</v>
      </c>
      <c r="W1726" s="7">
        <v>9.5</v>
      </c>
      <c r="X1726" s="7">
        <f>BM1726-W1726-6</f>
        <v>24</v>
      </c>
      <c r="Y1726" s="9">
        <v>1</v>
      </c>
      <c r="Z1726" s="9">
        <v>0</v>
      </c>
      <c r="AA1726" s="9">
        <v>0</v>
      </c>
      <c r="AB1726" s="9">
        <v>1</v>
      </c>
      <c r="AC1726" s="9">
        <v>0</v>
      </c>
      <c r="AD1726" s="29">
        <v>0</v>
      </c>
      <c r="AE1726" s="9">
        <v>0</v>
      </c>
      <c r="AF1726" s="9">
        <v>0</v>
      </c>
      <c r="AG1726" s="29">
        <v>1</v>
      </c>
      <c r="AH1726" s="9">
        <v>0</v>
      </c>
      <c r="AI1726" s="29">
        <v>1</v>
      </c>
      <c r="AJ1726" s="20">
        <v>1970</v>
      </c>
      <c r="AK1726" s="32">
        <f t="shared" si="380"/>
        <v>0.11499999999999999</v>
      </c>
      <c r="AL1726" s="32">
        <f t="shared" si="380"/>
        <v>0.11499999999999999</v>
      </c>
      <c r="AM1726" s="32">
        <f t="shared" si="379"/>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4236</v>
      </c>
      <c r="D1727" s="12">
        <v>6.3</v>
      </c>
      <c r="E1727" s="13">
        <v>0.04</v>
      </c>
      <c r="F1727" s="7">
        <f t="shared" si="381"/>
        <v>157.5</v>
      </c>
      <c r="G1727" s="7">
        <f t="shared" si="364"/>
        <v>6.26</v>
      </c>
      <c r="H1727" s="15">
        <f t="shared" si="365"/>
        <v>6.34</v>
      </c>
      <c r="I1727" s="11">
        <f t="shared" si="366"/>
        <v>0.10640023712619714</v>
      </c>
      <c r="J1727" s="32">
        <f t="shared" si="367"/>
        <v>6.75557061118712E-4</v>
      </c>
      <c r="K1727" s="32">
        <f t="shared" ref="K1727:K1755" si="382">IFERROR(1/J1727, "X")</f>
        <v>1480.2598589436923</v>
      </c>
      <c r="L1727" s="8">
        <v>0</v>
      </c>
      <c r="M1727" s="9">
        <v>1</v>
      </c>
      <c r="N1727" s="8">
        <v>0</v>
      </c>
      <c r="O1727" s="9">
        <v>0</v>
      </c>
      <c r="P1727" s="9">
        <v>0</v>
      </c>
      <c r="Q1727" s="9">
        <v>1</v>
      </c>
      <c r="R1727" s="9">
        <v>0</v>
      </c>
      <c r="S1727" s="8">
        <v>2166387</v>
      </c>
      <c r="T1727" s="9">
        <v>23</v>
      </c>
      <c r="U1727" s="9">
        <f t="shared" ref="U1727:U1755" si="383">S1727-T1727-1</f>
        <v>2166363</v>
      </c>
      <c r="V1727" s="9">
        <f t="shared" si="370"/>
        <v>8</v>
      </c>
      <c r="W1727" s="7">
        <v>9.5</v>
      </c>
      <c r="X1727" s="7">
        <f>BM1727-W1727-6</f>
        <v>24</v>
      </c>
      <c r="Y1727" s="9">
        <v>1</v>
      </c>
      <c r="Z1727" s="9">
        <v>0</v>
      </c>
      <c r="AA1727" s="9">
        <v>0</v>
      </c>
      <c r="AB1727" s="9">
        <v>1</v>
      </c>
      <c r="AC1727" s="9">
        <v>0</v>
      </c>
      <c r="AD1727" s="29">
        <v>0</v>
      </c>
      <c r="AE1727" s="9">
        <v>0</v>
      </c>
      <c r="AF1727" s="9">
        <v>0</v>
      </c>
      <c r="AG1727" s="29">
        <v>1</v>
      </c>
      <c r="AH1727" s="9">
        <v>0</v>
      </c>
      <c r="AI1727" s="29">
        <v>1</v>
      </c>
      <c r="AJ1727" s="20">
        <v>1970</v>
      </c>
      <c r="AK1727" s="32">
        <f t="shared" si="380"/>
        <v>0.11499999999999999</v>
      </c>
      <c r="AL1727" s="32">
        <f t="shared" si="380"/>
        <v>0.11499999999999999</v>
      </c>
      <c r="AM1727" s="32">
        <f t="shared" si="379"/>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4236</v>
      </c>
      <c r="D1728" s="12">
        <v>6.8</v>
      </c>
      <c r="E1728" s="13">
        <v>0.03</v>
      </c>
      <c r="F1728" s="7">
        <f t="shared" si="381"/>
        <v>226.66666666666666</v>
      </c>
      <c r="G1728" s="7">
        <f t="shared" si="364"/>
        <v>6.77</v>
      </c>
      <c r="H1728" s="15">
        <f t="shared" si="365"/>
        <v>6.83</v>
      </c>
      <c r="I1728" s="11">
        <f t="shared" si="366"/>
        <v>0.11733876834915015</v>
      </c>
      <c r="J1728" s="32">
        <f t="shared" si="367"/>
        <v>5.1767103683448602E-4</v>
      </c>
      <c r="K1728" s="32">
        <f t="shared" si="382"/>
        <v>1931.7287019086759</v>
      </c>
      <c r="L1728" s="8">
        <v>0</v>
      </c>
      <c r="M1728" s="9">
        <v>1</v>
      </c>
      <c r="N1728" s="8">
        <v>0</v>
      </c>
      <c r="O1728" s="9">
        <v>0</v>
      </c>
      <c r="P1728" s="9">
        <v>0</v>
      </c>
      <c r="Q1728" s="9">
        <v>1</v>
      </c>
      <c r="R1728" s="9">
        <v>0</v>
      </c>
      <c r="S1728" s="8">
        <v>3680223</v>
      </c>
      <c r="T1728" s="9">
        <v>24</v>
      </c>
      <c r="U1728" s="9">
        <f t="shared" si="383"/>
        <v>3680198</v>
      </c>
      <c r="V1728" s="9">
        <f t="shared" si="370"/>
        <v>8</v>
      </c>
      <c r="W1728" s="7">
        <v>9.5</v>
      </c>
      <c r="X1728" s="7">
        <f>BM1728-W1728-6</f>
        <v>24</v>
      </c>
      <c r="Y1728" s="9">
        <v>1</v>
      </c>
      <c r="Z1728" s="9">
        <v>0</v>
      </c>
      <c r="AA1728" s="9">
        <v>0</v>
      </c>
      <c r="AB1728" s="9">
        <v>1</v>
      </c>
      <c r="AC1728" s="9">
        <v>0</v>
      </c>
      <c r="AD1728" s="29">
        <v>0</v>
      </c>
      <c r="AE1728" s="9">
        <v>0</v>
      </c>
      <c r="AF1728" s="9">
        <v>0</v>
      </c>
      <c r="AG1728" s="29">
        <v>1</v>
      </c>
      <c r="AH1728" s="9">
        <v>0</v>
      </c>
      <c r="AI1728" s="29">
        <v>1</v>
      </c>
      <c r="AJ1728" s="20">
        <v>1970</v>
      </c>
      <c r="AK1728" s="32">
        <f t="shared" si="380"/>
        <v>0.11499999999999999</v>
      </c>
      <c r="AL1728" s="32">
        <f t="shared" si="380"/>
        <v>0.11499999999999999</v>
      </c>
      <c r="AM1728" s="32">
        <f t="shared" si="379"/>
        <v>0.53</v>
      </c>
      <c r="AN1728" s="42">
        <v>0.24</v>
      </c>
      <c r="AO1728" s="41" t="s">
        <v>98</v>
      </c>
      <c r="AP1728" s="17" t="s">
        <v>98</v>
      </c>
      <c r="AQ1728">
        <v>0.58799999999999997</v>
      </c>
      <c r="AR1728" s="39">
        <f t="shared" ref="AR1728:AR1731" si="384">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4236</v>
      </c>
      <c r="D1729" s="12">
        <v>6.8</v>
      </c>
      <c r="E1729" s="13">
        <v>0.03</v>
      </c>
      <c r="F1729" s="7">
        <f t="shared" si="381"/>
        <v>226.66666666666666</v>
      </c>
      <c r="G1729" s="7">
        <f t="shared" si="364"/>
        <v>6.77</v>
      </c>
      <c r="H1729" s="15">
        <f t="shared" si="365"/>
        <v>6.83</v>
      </c>
      <c r="I1729" s="11">
        <f t="shared" si="366"/>
        <v>0.11733876834915015</v>
      </c>
      <c r="J1729" s="32">
        <f t="shared" si="367"/>
        <v>5.1767103683448602E-4</v>
      </c>
      <c r="K1729" s="32">
        <f t="shared" si="382"/>
        <v>1931.7287019086759</v>
      </c>
      <c r="L1729" s="8">
        <v>0</v>
      </c>
      <c r="M1729" s="9">
        <v>1</v>
      </c>
      <c r="N1729" s="8">
        <v>0</v>
      </c>
      <c r="O1729" s="9">
        <v>0</v>
      </c>
      <c r="P1729" s="9">
        <v>0</v>
      </c>
      <c r="Q1729" s="9">
        <v>1</v>
      </c>
      <c r="R1729" s="9">
        <v>0</v>
      </c>
      <c r="S1729" s="8">
        <v>3680223</v>
      </c>
      <c r="T1729" s="9">
        <v>24</v>
      </c>
      <c r="U1729" s="9">
        <f t="shared" si="383"/>
        <v>3680198</v>
      </c>
      <c r="V1729" s="9">
        <f t="shared" si="370"/>
        <v>8</v>
      </c>
      <c r="W1729" s="7">
        <v>9.5</v>
      </c>
      <c r="X1729" s="7">
        <f>BM1729-W1729-6</f>
        <v>24</v>
      </c>
      <c r="Y1729" s="9">
        <v>1</v>
      </c>
      <c r="Z1729" s="9">
        <v>0</v>
      </c>
      <c r="AA1729" s="9">
        <v>0</v>
      </c>
      <c r="AB1729" s="9">
        <v>1</v>
      </c>
      <c r="AC1729" s="9">
        <v>0</v>
      </c>
      <c r="AD1729" s="29">
        <v>0</v>
      </c>
      <c r="AE1729" s="9">
        <v>0</v>
      </c>
      <c r="AF1729" s="9">
        <v>0</v>
      </c>
      <c r="AG1729" s="29">
        <v>1</v>
      </c>
      <c r="AH1729" s="9">
        <v>0</v>
      </c>
      <c r="AI1729" s="29">
        <v>1</v>
      </c>
      <c r="AJ1729" s="20">
        <v>1970</v>
      </c>
      <c r="AK1729" s="32">
        <f t="shared" si="380"/>
        <v>0.11499999999999999</v>
      </c>
      <c r="AL1729" s="32">
        <f t="shared" si="380"/>
        <v>0.11499999999999999</v>
      </c>
      <c r="AM1729" s="32">
        <f t="shared" si="379"/>
        <v>0.53</v>
      </c>
      <c r="AN1729" s="42">
        <v>0.24</v>
      </c>
      <c r="AO1729" s="41" t="s">
        <v>98</v>
      </c>
      <c r="AP1729" s="17" t="s">
        <v>98</v>
      </c>
      <c r="AQ1729">
        <v>0.58799999999999997</v>
      </c>
      <c r="AR1729" s="39">
        <f t="shared" si="384"/>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4236</v>
      </c>
      <c r="D1730" s="12">
        <v>6.7</v>
      </c>
      <c r="E1730" s="13">
        <v>0.04</v>
      </c>
      <c r="F1730" s="7">
        <f t="shared" si="381"/>
        <v>167.5</v>
      </c>
      <c r="G1730" s="7">
        <f t="shared" ref="G1730:G1755" si="385">D1730-E1730</f>
        <v>6.66</v>
      </c>
      <c r="H1730" s="15">
        <f t="shared" ref="H1730:H1755" si="386">D1730+E1730</f>
        <v>6.74</v>
      </c>
      <c r="I1730" s="11">
        <f t="shared" ref="I1730:I1755" si="387">IFERROR(F1730/SQRT(F1730^2+U1730), "X")</f>
        <v>0.10399578596577695</v>
      </c>
      <c r="J1730" s="32">
        <f t="shared" ref="J1730:J1755" si="388">IFERROR(SQRT((1-I1730^2)/U1730), "X")</f>
        <v>6.2087036397478774E-4</v>
      </c>
      <c r="K1730" s="32">
        <f t="shared" si="382"/>
        <v>1610.6421855893382</v>
      </c>
      <c r="L1730" s="8">
        <v>0</v>
      </c>
      <c r="M1730" s="9">
        <v>1</v>
      </c>
      <c r="N1730" s="8">
        <v>0</v>
      </c>
      <c r="O1730" s="9">
        <v>0</v>
      </c>
      <c r="P1730" s="9">
        <v>0</v>
      </c>
      <c r="Q1730" s="9">
        <v>1</v>
      </c>
      <c r="R1730" s="9">
        <v>0</v>
      </c>
      <c r="S1730" s="8">
        <v>2566127</v>
      </c>
      <c r="T1730" s="9">
        <v>14</v>
      </c>
      <c r="U1730" s="9">
        <f t="shared" si="383"/>
        <v>2566112</v>
      </c>
      <c r="V1730" s="9">
        <f t="shared" ref="V1730:V1755" si="389">COUNTIF(B:B,B1730)</f>
        <v>8</v>
      </c>
      <c r="W1730" s="7">
        <v>9.5</v>
      </c>
      <c r="X1730" s="7">
        <f>BM1730-W1730-6</f>
        <v>24</v>
      </c>
      <c r="Y1730" s="9">
        <v>1</v>
      </c>
      <c r="Z1730" s="9">
        <v>0</v>
      </c>
      <c r="AA1730" s="9">
        <v>0</v>
      </c>
      <c r="AB1730" s="9">
        <v>1</v>
      </c>
      <c r="AC1730" s="9">
        <v>0</v>
      </c>
      <c r="AD1730" s="29">
        <v>0</v>
      </c>
      <c r="AE1730" s="9">
        <v>0</v>
      </c>
      <c r="AF1730" s="9">
        <v>0</v>
      </c>
      <c r="AG1730" s="29">
        <v>1</v>
      </c>
      <c r="AH1730" s="9">
        <v>0</v>
      </c>
      <c r="AI1730" s="29">
        <v>1</v>
      </c>
      <c r="AJ1730" s="20">
        <v>1970</v>
      </c>
      <c r="AK1730" s="32">
        <f t="shared" si="380"/>
        <v>0.11499999999999999</v>
      </c>
      <c r="AL1730" s="32">
        <f t="shared" si="380"/>
        <v>0.11499999999999999</v>
      </c>
      <c r="AM1730" s="32">
        <f t="shared" si="379"/>
        <v>0.53</v>
      </c>
      <c r="AN1730" s="42">
        <v>0.24</v>
      </c>
      <c r="AO1730" s="41" t="s">
        <v>98</v>
      </c>
      <c r="AP1730" s="17" t="s">
        <v>98</v>
      </c>
      <c r="AQ1730">
        <v>0.58799999999999997</v>
      </c>
      <c r="AR1730" s="39">
        <f t="shared" si="384"/>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s="172" customFormat="1" x14ac:dyDescent="0.25">
      <c r="A1731" s="172">
        <v>1730</v>
      </c>
      <c r="B1731" s="172">
        <v>113</v>
      </c>
      <c r="C1731" s="173" t="s">
        <v>4236</v>
      </c>
      <c r="D1731" s="174">
        <v>6.9</v>
      </c>
      <c r="E1731" s="175">
        <v>0.04</v>
      </c>
      <c r="F1731" s="176">
        <f t="shared" si="381"/>
        <v>172.5</v>
      </c>
      <c r="G1731" s="176">
        <f t="shared" si="385"/>
        <v>6.86</v>
      </c>
      <c r="H1731" s="177">
        <f t="shared" si="386"/>
        <v>6.94</v>
      </c>
      <c r="I1731" s="178">
        <f t="shared" si="387"/>
        <v>0.16128982905152403</v>
      </c>
      <c r="J1731" s="179">
        <f t="shared" si="388"/>
        <v>9.3501350174796539E-4</v>
      </c>
      <c r="K1731" s="179">
        <f t="shared" si="382"/>
        <v>1069.5032725522628</v>
      </c>
      <c r="L1731" s="180">
        <v>0</v>
      </c>
      <c r="M1731" s="181">
        <v>1</v>
      </c>
      <c r="N1731" s="180">
        <v>0</v>
      </c>
      <c r="O1731" s="181">
        <v>0</v>
      </c>
      <c r="P1731" s="181">
        <v>0</v>
      </c>
      <c r="Q1731" s="181">
        <v>1</v>
      </c>
      <c r="R1731" s="181">
        <v>0</v>
      </c>
      <c r="S1731" s="180">
        <v>1114096</v>
      </c>
      <c r="T1731" s="181">
        <v>14</v>
      </c>
      <c r="U1731" s="181">
        <f t="shared" si="383"/>
        <v>1114081</v>
      </c>
      <c r="V1731" s="181">
        <f t="shared" si="389"/>
        <v>8</v>
      </c>
      <c r="W1731" s="176">
        <v>9.5</v>
      </c>
      <c r="X1731" s="176">
        <f>BM1731-W1731-6</f>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380"/>
        <v>0.11499999999999999</v>
      </c>
      <c r="AL1731" s="179">
        <f t="shared" si="380"/>
        <v>0.11499999999999999</v>
      </c>
      <c r="AM1731" s="179">
        <f t="shared" si="379"/>
        <v>0.53</v>
      </c>
      <c r="AN1731" s="184">
        <v>0.24</v>
      </c>
      <c r="AO1731" s="185" t="s">
        <v>98</v>
      </c>
      <c r="AP1731" s="186" t="s">
        <v>98</v>
      </c>
      <c r="AQ1731" s="172">
        <v>0.58799999999999997</v>
      </c>
      <c r="AR1731" s="187">
        <f t="shared" si="384"/>
        <v>0.41200000000000003</v>
      </c>
      <c r="AS1731" s="172" t="s">
        <v>98</v>
      </c>
      <c r="AT1731" s="187" t="s">
        <v>98</v>
      </c>
      <c r="AU1731" s="172">
        <v>0</v>
      </c>
      <c r="AV1731" s="186">
        <v>1</v>
      </c>
      <c r="AW1731" s="172" t="s">
        <v>98</v>
      </c>
      <c r="AX1731" s="186" t="s">
        <v>98</v>
      </c>
      <c r="AY1731" s="186" t="s">
        <v>226</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0</v>
      </c>
      <c r="BQ1731" s="172">
        <v>1</v>
      </c>
      <c r="BR1731" s="172">
        <v>0</v>
      </c>
      <c r="BS1731" s="172">
        <v>0</v>
      </c>
      <c r="BT1731" s="186">
        <v>0</v>
      </c>
      <c r="BU1731" s="172">
        <v>0</v>
      </c>
      <c r="BV1731" s="172">
        <v>0</v>
      </c>
      <c r="BW1731" s="172">
        <v>0</v>
      </c>
      <c r="BX1731" s="186">
        <v>1</v>
      </c>
      <c r="BY1731" s="172">
        <v>0</v>
      </c>
      <c r="BZ1731" s="172">
        <v>0</v>
      </c>
      <c r="CA1731" s="172">
        <v>1</v>
      </c>
      <c r="CB1731" s="172">
        <v>1</v>
      </c>
      <c r="CC1731" s="172">
        <v>1</v>
      </c>
      <c r="CD1731" s="172">
        <v>0</v>
      </c>
      <c r="CE1731" s="172">
        <v>0</v>
      </c>
      <c r="CF1731" s="172">
        <v>0</v>
      </c>
      <c r="CG1731" s="172">
        <v>0</v>
      </c>
      <c r="CH1731" s="172">
        <v>1</v>
      </c>
      <c r="CI1731" s="172">
        <v>0</v>
      </c>
      <c r="CJ1731" s="172">
        <v>0</v>
      </c>
      <c r="CK1731" s="172">
        <v>0</v>
      </c>
      <c r="CL1731" s="172">
        <v>1</v>
      </c>
      <c r="CM1731" s="186">
        <v>1</v>
      </c>
      <c r="CN1731" s="172">
        <v>3.879</v>
      </c>
      <c r="CO1731" s="172">
        <v>264</v>
      </c>
      <c r="CP1731" s="172">
        <v>1</v>
      </c>
      <c r="CQ1731" s="172">
        <v>0</v>
      </c>
      <c r="CR1731" s="172">
        <v>35</v>
      </c>
      <c r="CS1731" s="189" t="s">
        <v>85</v>
      </c>
    </row>
    <row r="1732" spans="1:97" x14ac:dyDescent="0.25">
      <c r="A1732">
        <v>1731</v>
      </c>
      <c r="B1732">
        <v>114</v>
      </c>
      <c r="C1732" s="24" t="s">
        <v>4240</v>
      </c>
      <c r="D1732" s="12">
        <v>7.9</v>
      </c>
      <c r="E1732" s="13">
        <v>1.5</v>
      </c>
      <c r="F1732" s="7">
        <f t="shared" si="381"/>
        <v>5.2666666666666666</v>
      </c>
      <c r="G1732" s="7">
        <f t="shared" si="385"/>
        <v>6.4</v>
      </c>
      <c r="H1732" s="15">
        <f t="shared" si="386"/>
        <v>9.4</v>
      </c>
      <c r="I1732" s="11">
        <f t="shared" si="387"/>
        <v>5.7437595794937547E-2</v>
      </c>
      <c r="J1732" s="32">
        <f t="shared" si="388"/>
        <v>1.0905872619291939E-2</v>
      </c>
      <c r="K1732" s="32">
        <f t="shared" si="382"/>
        <v>91.693717220853131</v>
      </c>
      <c r="L1732" s="8">
        <v>0</v>
      </c>
      <c r="M1732" s="9">
        <v>1</v>
      </c>
      <c r="N1732" s="8">
        <v>0</v>
      </c>
      <c r="O1732" s="9">
        <v>0</v>
      </c>
      <c r="P1732" s="9">
        <v>0</v>
      </c>
      <c r="Q1732" s="9">
        <v>1</v>
      </c>
      <c r="R1732" s="9">
        <v>0</v>
      </c>
      <c r="S1732" s="8">
        <v>8394</v>
      </c>
      <c r="T1732" s="9">
        <v>13</v>
      </c>
      <c r="U1732" s="9">
        <f t="shared" si="383"/>
        <v>8380</v>
      </c>
      <c r="V1732" s="9">
        <f t="shared" si="389"/>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390">(1-$AM1732-$AN1732)/2</f>
        <v>0.11499999999999999</v>
      </c>
      <c r="AL1732" s="32">
        <f t="shared" si="390"/>
        <v>0.11499999999999999</v>
      </c>
      <c r="AM1732" s="32">
        <f t="shared" si="379"/>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4240</v>
      </c>
      <c r="D1733" s="12">
        <v>8.3000000000000007</v>
      </c>
      <c r="E1733" s="13">
        <v>1</v>
      </c>
      <c r="F1733" s="7">
        <f t="shared" si="381"/>
        <v>8.3000000000000007</v>
      </c>
      <c r="G1733" s="7">
        <f t="shared" si="385"/>
        <v>7.3000000000000007</v>
      </c>
      <c r="H1733" s="15">
        <f t="shared" si="386"/>
        <v>9.3000000000000007</v>
      </c>
      <c r="I1733" s="11">
        <f t="shared" si="387"/>
        <v>9.0298027686575244E-2</v>
      </c>
      <c r="J1733" s="32">
        <f t="shared" si="388"/>
        <v>1.0879280444165692E-2</v>
      </c>
      <c r="K1733" s="32">
        <f t="shared" si="382"/>
        <v>91.917843751907043</v>
      </c>
      <c r="L1733" s="8">
        <v>0</v>
      </c>
      <c r="M1733" s="9">
        <v>1</v>
      </c>
      <c r="N1733" s="8">
        <v>0</v>
      </c>
      <c r="O1733" s="9">
        <v>0</v>
      </c>
      <c r="P1733" s="9">
        <v>0</v>
      </c>
      <c r="Q1733" s="9">
        <v>1</v>
      </c>
      <c r="R1733" s="9">
        <v>0</v>
      </c>
      <c r="S1733" s="8">
        <v>8394</v>
      </c>
      <c r="T1733" s="9">
        <v>13</v>
      </c>
      <c r="U1733" s="9">
        <f t="shared" si="383"/>
        <v>8380</v>
      </c>
      <c r="V1733" s="9">
        <f t="shared" si="389"/>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390"/>
        <v>0.11499999999999999</v>
      </c>
      <c r="AL1733" s="32">
        <f t="shared" si="390"/>
        <v>0.11499999999999999</v>
      </c>
      <c r="AM1733" s="32">
        <f t="shared" si="379"/>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4240</v>
      </c>
      <c r="D1734" s="12">
        <v>10.7</v>
      </c>
      <c r="E1734" s="13">
        <v>0.9</v>
      </c>
      <c r="F1734" s="7">
        <f t="shared" si="381"/>
        <v>11.888888888888888</v>
      </c>
      <c r="G1734" s="7">
        <f t="shared" si="385"/>
        <v>9.7999999999999989</v>
      </c>
      <c r="H1734" s="15">
        <f t="shared" si="386"/>
        <v>11.6</v>
      </c>
      <c r="I1734" s="11">
        <f t="shared" si="387"/>
        <v>0.12879149265312193</v>
      </c>
      <c r="J1734" s="32">
        <f t="shared" si="388"/>
        <v>1.083292928858035E-2</v>
      </c>
      <c r="K1734" s="32">
        <f t="shared" si="382"/>
        <v>92.311135184290436</v>
      </c>
      <c r="L1734" s="8">
        <v>0</v>
      </c>
      <c r="M1734" s="9">
        <v>1</v>
      </c>
      <c r="N1734" s="8">
        <v>0</v>
      </c>
      <c r="O1734" s="9">
        <v>0</v>
      </c>
      <c r="P1734" s="9">
        <v>0</v>
      </c>
      <c r="Q1734" s="9">
        <v>1</v>
      </c>
      <c r="R1734" s="9">
        <v>0</v>
      </c>
      <c r="S1734" s="8">
        <v>8394</v>
      </c>
      <c r="T1734" s="9">
        <v>13</v>
      </c>
      <c r="U1734" s="9">
        <f t="shared" si="383"/>
        <v>8380</v>
      </c>
      <c r="V1734" s="9">
        <f t="shared" si="389"/>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390"/>
        <v>0.11499999999999999</v>
      </c>
      <c r="AL1734" s="32">
        <f t="shared" si="390"/>
        <v>0.11499999999999999</v>
      </c>
      <c r="AM1734" s="32">
        <f t="shared" si="379"/>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4240</v>
      </c>
      <c r="D1735" s="12">
        <v>15.9</v>
      </c>
      <c r="E1735" s="13">
        <v>6.9</v>
      </c>
      <c r="F1735" s="7">
        <f t="shared" si="381"/>
        <v>2.3043478260869565</v>
      </c>
      <c r="G1735" s="7">
        <f t="shared" si="385"/>
        <v>9</v>
      </c>
      <c r="H1735" s="15">
        <f t="shared" si="386"/>
        <v>22.8</v>
      </c>
      <c r="I1735" s="11">
        <f t="shared" si="387"/>
        <v>2.5164509616236667E-2</v>
      </c>
      <c r="J1735" s="32">
        <f t="shared" si="388"/>
        <v>1.0920447569310253E-2</v>
      </c>
      <c r="K1735" s="32">
        <f t="shared" si="382"/>
        <v>91.571338413848636</v>
      </c>
      <c r="L1735" s="8">
        <v>0</v>
      </c>
      <c r="M1735" s="9">
        <v>1</v>
      </c>
      <c r="N1735" s="8">
        <v>0</v>
      </c>
      <c r="O1735" s="9">
        <v>0</v>
      </c>
      <c r="P1735" s="9">
        <v>0</v>
      </c>
      <c r="Q1735" s="9">
        <v>1</v>
      </c>
      <c r="R1735" s="9">
        <v>0</v>
      </c>
      <c r="S1735" s="8">
        <v>8394</v>
      </c>
      <c r="T1735" s="9">
        <v>13</v>
      </c>
      <c r="U1735" s="9">
        <f t="shared" si="383"/>
        <v>8380</v>
      </c>
      <c r="V1735" s="9">
        <f t="shared" si="389"/>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390"/>
        <v>0.11499999999999999</v>
      </c>
      <c r="AL1735" s="32">
        <f t="shared" si="390"/>
        <v>0.11499999999999999</v>
      </c>
      <c r="AM1735" s="32">
        <f t="shared" si="379"/>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4240</v>
      </c>
      <c r="D1736" s="12">
        <v>12.5</v>
      </c>
      <c r="E1736" s="13">
        <v>3.4</v>
      </c>
      <c r="F1736" s="7">
        <f t="shared" si="381"/>
        <v>3.6764705882352944</v>
      </c>
      <c r="G1736" s="7">
        <f t="shared" si="385"/>
        <v>9.1</v>
      </c>
      <c r="H1736" s="15">
        <f t="shared" si="386"/>
        <v>15.9</v>
      </c>
      <c r="I1736" s="11">
        <f t="shared" si="387"/>
        <v>4.0129072623231642E-2</v>
      </c>
      <c r="J1736" s="32">
        <f t="shared" si="388"/>
        <v>1.0915107753519006E-2</v>
      </c>
      <c r="K1736" s="32">
        <f t="shared" si="382"/>
        <v>91.616136329721741</v>
      </c>
      <c r="L1736" s="8">
        <v>0</v>
      </c>
      <c r="M1736" s="9">
        <v>1</v>
      </c>
      <c r="N1736" s="8">
        <v>0</v>
      </c>
      <c r="O1736" s="9">
        <v>0</v>
      </c>
      <c r="P1736" s="9">
        <v>0</v>
      </c>
      <c r="Q1736" s="9">
        <v>1</v>
      </c>
      <c r="R1736" s="9">
        <v>0</v>
      </c>
      <c r="S1736" s="8">
        <v>8394</v>
      </c>
      <c r="T1736" s="9">
        <v>13</v>
      </c>
      <c r="U1736" s="9">
        <f t="shared" si="383"/>
        <v>8380</v>
      </c>
      <c r="V1736" s="9">
        <f t="shared" si="389"/>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390"/>
        <v>0.11499999999999999</v>
      </c>
      <c r="AL1736" s="32">
        <f t="shared" si="390"/>
        <v>0.11499999999999999</v>
      </c>
      <c r="AM1736" s="32">
        <f t="shared" si="379"/>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4240</v>
      </c>
      <c r="D1737" s="12">
        <v>13.3</v>
      </c>
      <c r="E1737" s="13">
        <v>2.5</v>
      </c>
      <c r="F1737" s="7">
        <f t="shared" si="381"/>
        <v>5.32</v>
      </c>
      <c r="G1737" s="7">
        <f t="shared" si="385"/>
        <v>10.8</v>
      </c>
      <c r="H1737" s="15">
        <f t="shared" si="386"/>
        <v>15.8</v>
      </c>
      <c r="I1737" s="11">
        <f t="shared" si="387"/>
        <v>5.8017294289597149E-2</v>
      </c>
      <c r="J1737" s="32">
        <f t="shared" si="388"/>
        <v>1.0905506445412997E-2</v>
      </c>
      <c r="K1737" s="32">
        <f t="shared" si="382"/>
        <v>91.696796018181573</v>
      </c>
      <c r="L1737" s="8">
        <v>0</v>
      </c>
      <c r="M1737" s="9">
        <v>1</v>
      </c>
      <c r="N1737" s="8">
        <v>0</v>
      </c>
      <c r="O1737" s="9">
        <v>0</v>
      </c>
      <c r="P1737" s="9">
        <v>0</v>
      </c>
      <c r="Q1737" s="9">
        <v>1</v>
      </c>
      <c r="R1737" s="9">
        <v>0</v>
      </c>
      <c r="S1737" s="8">
        <v>8394</v>
      </c>
      <c r="T1737" s="9">
        <v>13</v>
      </c>
      <c r="U1737" s="9">
        <f t="shared" si="383"/>
        <v>8380</v>
      </c>
      <c r="V1737" s="9">
        <f t="shared" si="389"/>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390"/>
        <v>0.11499999999999999</v>
      </c>
      <c r="AL1737" s="32">
        <f t="shared" si="390"/>
        <v>0.11499999999999999</v>
      </c>
      <c r="AM1737" s="32">
        <f t="shared" si="379"/>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4240</v>
      </c>
      <c r="D1738" s="12">
        <v>5.4</v>
      </c>
      <c r="E1738" s="13">
        <v>1.9</v>
      </c>
      <c r="F1738" s="7">
        <f t="shared" si="381"/>
        <v>2.8421052631578951</v>
      </c>
      <c r="G1738" s="7">
        <f t="shared" si="385"/>
        <v>3.5000000000000004</v>
      </c>
      <c r="H1738" s="15">
        <f t="shared" si="386"/>
        <v>7.3000000000000007</v>
      </c>
      <c r="I1738" s="11">
        <f t="shared" si="387"/>
        <v>3.3710413507545459E-2</v>
      </c>
      <c r="J1738" s="32">
        <f t="shared" si="388"/>
        <v>1.1861071419321549E-2</v>
      </c>
      <c r="K1738" s="32">
        <f t="shared" si="382"/>
        <v>84.309415620836035</v>
      </c>
      <c r="L1738" s="8">
        <v>0</v>
      </c>
      <c r="M1738" s="9">
        <v>1</v>
      </c>
      <c r="N1738" s="8">
        <v>0</v>
      </c>
      <c r="O1738" s="9">
        <v>0</v>
      </c>
      <c r="P1738" s="9">
        <v>0</v>
      </c>
      <c r="Q1738" s="9">
        <v>1</v>
      </c>
      <c r="R1738" s="9">
        <v>0</v>
      </c>
      <c r="S1738" s="8">
        <v>7113</v>
      </c>
      <c r="T1738" s="9">
        <v>12</v>
      </c>
      <c r="U1738" s="9">
        <f t="shared" si="383"/>
        <v>7100</v>
      </c>
      <c r="V1738" s="9">
        <f t="shared" si="389"/>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390"/>
        <v>0.11499999999999999</v>
      </c>
      <c r="AL1738" s="32">
        <f t="shared" si="390"/>
        <v>0.11499999999999999</v>
      </c>
      <c r="AM1738" s="32">
        <f t="shared" si="379"/>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4240</v>
      </c>
      <c r="D1739" s="12">
        <v>7.8</v>
      </c>
      <c r="E1739" s="13">
        <v>1.2</v>
      </c>
      <c r="F1739" s="7">
        <f t="shared" si="381"/>
        <v>6.5</v>
      </c>
      <c r="G1739" s="7">
        <f t="shared" si="385"/>
        <v>6.6</v>
      </c>
      <c r="H1739" s="15">
        <f t="shared" si="386"/>
        <v>9</v>
      </c>
      <c r="I1739" s="11">
        <f t="shared" si="387"/>
        <v>7.6912306022765359E-2</v>
      </c>
      <c r="J1739" s="32">
        <f t="shared" si="388"/>
        <v>1.1832662465040824E-2</v>
      </c>
      <c r="K1739" s="32">
        <f t="shared" si="382"/>
        <v>84.511833490937818</v>
      </c>
      <c r="L1739" s="8">
        <v>0</v>
      </c>
      <c r="M1739" s="9">
        <v>1</v>
      </c>
      <c r="N1739" s="8">
        <v>0</v>
      </c>
      <c r="O1739" s="9">
        <v>0</v>
      </c>
      <c r="P1739" s="9">
        <v>0</v>
      </c>
      <c r="Q1739" s="9">
        <v>1</v>
      </c>
      <c r="R1739" s="9">
        <v>0</v>
      </c>
      <c r="S1739" s="8">
        <v>7113</v>
      </c>
      <c r="T1739" s="9">
        <v>12</v>
      </c>
      <c r="U1739" s="9">
        <f t="shared" si="383"/>
        <v>7100</v>
      </c>
      <c r="V1739" s="9">
        <f t="shared" si="389"/>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390"/>
        <v>0.11499999999999999</v>
      </c>
      <c r="AL1739" s="32">
        <f t="shared" si="390"/>
        <v>0.11499999999999999</v>
      </c>
      <c r="AM1739" s="32">
        <f t="shared" si="379"/>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4240</v>
      </c>
      <c r="D1740" s="12">
        <v>10.199999999999999</v>
      </c>
      <c r="E1740" s="13">
        <v>1</v>
      </c>
      <c r="F1740" s="7">
        <f t="shared" si="381"/>
        <v>10.199999999999999</v>
      </c>
      <c r="G1740" s="7">
        <f t="shared" si="385"/>
        <v>9.1999999999999993</v>
      </c>
      <c r="H1740" s="15">
        <f t="shared" si="386"/>
        <v>11.2</v>
      </c>
      <c r="I1740" s="11">
        <f t="shared" si="387"/>
        <v>0.12017444192261993</v>
      </c>
      <c r="J1740" s="32">
        <f t="shared" si="388"/>
        <v>1.1781808031629405E-2</v>
      </c>
      <c r="K1740" s="32">
        <f t="shared" si="382"/>
        <v>84.876616332179495</v>
      </c>
      <c r="L1740" s="8">
        <v>0</v>
      </c>
      <c r="M1740" s="9">
        <v>1</v>
      </c>
      <c r="N1740" s="8">
        <v>0</v>
      </c>
      <c r="O1740" s="9">
        <v>0</v>
      </c>
      <c r="P1740" s="9">
        <v>0</v>
      </c>
      <c r="Q1740" s="9">
        <v>1</v>
      </c>
      <c r="R1740" s="9">
        <v>0</v>
      </c>
      <c r="S1740" s="8">
        <v>7113</v>
      </c>
      <c r="T1740" s="9">
        <v>12</v>
      </c>
      <c r="U1740" s="9">
        <f t="shared" si="383"/>
        <v>7100</v>
      </c>
      <c r="V1740" s="9">
        <f t="shared" si="389"/>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390"/>
        <v>0.11499999999999999</v>
      </c>
      <c r="AL1740" s="32">
        <f t="shared" si="390"/>
        <v>0.11499999999999999</v>
      </c>
      <c r="AM1740" s="32">
        <f t="shared" si="379"/>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4240</v>
      </c>
      <c r="D1741" s="12">
        <v>10</v>
      </c>
      <c r="E1741" s="13">
        <v>9</v>
      </c>
      <c r="F1741" s="7">
        <f t="shared" si="381"/>
        <v>1.1111111111111112</v>
      </c>
      <c r="G1741" s="7">
        <f t="shared" si="385"/>
        <v>1</v>
      </c>
      <c r="H1741" s="15">
        <f t="shared" si="386"/>
        <v>19</v>
      </c>
      <c r="I1741" s="11">
        <f t="shared" si="387"/>
        <v>1.3185316568747248E-2</v>
      </c>
      <c r="J1741" s="32">
        <f t="shared" si="388"/>
        <v>1.1866784911872522E-2</v>
      </c>
      <c r="K1741" s="32">
        <f t="shared" si="382"/>
        <v>84.268823226037966</v>
      </c>
      <c r="L1741" s="8">
        <v>0</v>
      </c>
      <c r="M1741" s="9">
        <v>1</v>
      </c>
      <c r="N1741" s="8">
        <v>0</v>
      </c>
      <c r="O1741" s="9">
        <v>0</v>
      </c>
      <c r="P1741" s="9">
        <v>0</v>
      </c>
      <c r="Q1741" s="9">
        <v>1</v>
      </c>
      <c r="R1741" s="9">
        <v>0</v>
      </c>
      <c r="S1741" s="8">
        <v>7113</v>
      </c>
      <c r="T1741" s="9">
        <v>12</v>
      </c>
      <c r="U1741" s="9">
        <f t="shared" si="383"/>
        <v>7100</v>
      </c>
      <c r="V1741" s="9">
        <f t="shared" si="389"/>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390"/>
        <v>0.11499999999999999</v>
      </c>
      <c r="AL1741" s="32">
        <f t="shared" si="390"/>
        <v>0.11499999999999999</v>
      </c>
      <c r="AM1741" s="32">
        <f t="shared" si="379"/>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4240</v>
      </c>
      <c r="D1742" s="12">
        <v>12.1</v>
      </c>
      <c r="E1742" s="13">
        <v>4</v>
      </c>
      <c r="F1742" s="7">
        <f t="shared" si="381"/>
        <v>3.0249999999999999</v>
      </c>
      <c r="G1742" s="7">
        <f t="shared" si="385"/>
        <v>8.1</v>
      </c>
      <c r="H1742" s="15">
        <f t="shared" si="386"/>
        <v>16.100000000000001</v>
      </c>
      <c r="I1742" s="11">
        <f t="shared" si="387"/>
        <v>3.5877033078331372E-2</v>
      </c>
      <c r="J1742" s="32">
        <f t="shared" si="388"/>
        <v>1.1860176224241776E-2</v>
      </c>
      <c r="K1742" s="32">
        <f t="shared" si="382"/>
        <v>84.315779217178559</v>
      </c>
      <c r="L1742" s="8">
        <v>0</v>
      </c>
      <c r="M1742" s="9">
        <v>1</v>
      </c>
      <c r="N1742" s="8">
        <v>0</v>
      </c>
      <c r="O1742" s="9">
        <v>0</v>
      </c>
      <c r="P1742" s="9">
        <v>0</v>
      </c>
      <c r="Q1742" s="9">
        <v>1</v>
      </c>
      <c r="R1742" s="9">
        <v>0</v>
      </c>
      <c r="S1742" s="8">
        <v>7113</v>
      </c>
      <c r="T1742" s="9">
        <v>12</v>
      </c>
      <c r="U1742" s="9">
        <f t="shared" si="383"/>
        <v>7100</v>
      </c>
      <c r="V1742" s="9">
        <f t="shared" si="389"/>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390"/>
        <v>0.11499999999999999</v>
      </c>
      <c r="AL1742" s="32">
        <f t="shared" si="390"/>
        <v>0.11499999999999999</v>
      </c>
      <c r="AM1742" s="32">
        <f t="shared" si="379"/>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4240</v>
      </c>
      <c r="D1743" s="12">
        <v>11.5</v>
      </c>
      <c r="E1743" s="13">
        <v>2.8</v>
      </c>
      <c r="F1743" s="7">
        <f t="shared" si="381"/>
        <v>4.1071428571428577</v>
      </c>
      <c r="G1743" s="7">
        <f t="shared" si="385"/>
        <v>8.6999999999999993</v>
      </c>
      <c r="H1743" s="15">
        <f t="shared" si="386"/>
        <v>14.3</v>
      </c>
      <c r="I1743" s="11">
        <f t="shared" si="387"/>
        <v>4.8685017965528467E-2</v>
      </c>
      <c r="J1743" s="32">
        <f t="shared" si="388"/>
        <v>1.1853743504650408E-2</v>
      </c>
      <c r="K1743" s="32">
        <f t="shared" si="382"/>
        <v>84.361535206804874</v>
      </c>
      <c r="L1743" s="8">
        <v>0</v>
      </c>
      <c r="M1743" s="9">
        <v>1</v>
      </c>
      <c r="N1743" s="8">
        <v>0</v>
      </c>
      <c r="O1743" s="9">
        <v>0</v>
      </c>
      <c r="P1743" s="9">
        <v>0</v>
      </c>
      <c r="Q1743" s="9">
        <v>1</v>
      </c>
      <c r="R1743" s="9">
        <v>0</v>
      </c>
      <c r="S1743" s="8">
        <v>7113</v>
      </c>
      <c r="T1743" s="9">
        <v>12</v>
      </c>
      <c r="U1743" s="9">
        <f t="shared" si="383"/>
        <v>7100</v>
      </c>
      <c r="V1743" s="9">
        <f t="shared" si="389"/>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390"/>
        <v>0.11499999999999999</v>
      </c>
      <c r="AL1743" s="32">
        <f t="shared" si="390"/>
        <v>0.11499999999999999</v>
      </c>
      <c r="AM1743" s="32">
        <f t="shared" si="379"/>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4244</v>
      </c>
      <c r="D1744" s="12">
        <v>7.2380529476360866</v>
      </c>
      <c r="E1744" s="13">
        <v>9.3250480824031381E-2</v>
      </c>
      <c r="F1744" s="7">
        <v>77.619470523639208</v>
      </c>
      <c r="G1744" s="7">
        <f t="shared" si="385"/>
        <v>7.1448024668120551</v>
      </c>
      <c r="H1744" s="15">
        <f t="shared" si="386"/>
        <v>7.3313034284601182</v>
      </c>
      <c r="I1744" s="11">
        <f t="shared" si="387"/>
        <v>9.4590967798751563E-2</v>
      </c>
      <c r="J1744" s="32">
        <f t="shared" si="388"/>
        <v>1.21865000058128E-3</v>
      </c>
      <c r="K1744" s="32">
        <f t="shared" si="382"/>
        <v>820.58014977476159</v>
      </c>
      <c r="L1744" s="8">
        <v>1</v>
      </c>
      <c r="M1744" s="9">
        <v>0</v>
      </c>
      <c r="N1744" s="8">
        <v>0</v>
      </c>
      <c r="O1744" s="9">
        <v>0</v>
      </c>
      <c r="P1744" s="9">
        <v>1</v>
      </c>
      <c r="Q1744" s="9">
        <v>0</v>
      </c>
      <c r="R1744" s="9">
        <v>0</v>
      </c>
      <c r="S1744" s="8">
        <v>667341</v>
      </c>
      <c r="T1744" s="9">
        <v>13</v>
      </c>
      <c r="U1744" s="9">
        <f t="shared" si="383"/>
        <v>667327</v>
      </c>
      <c r="V1744" s="9">
        <f t="shared" si="389"/>
        <v>12</v>
      </c>
      <c r="W1744" s="7">
        <f>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391">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4244</v>
      </c>
      <c r="D1745" s="12">
        <v>5.5250146915888587</v>
      </c>
      <c r="E1745" s="13">
        <v>4.2550409149834219E-2</v>
      </c>
      <c r="F1745" s="7">
        <v>129.84633525222841</v>
      </c>
      <c r="G1745" s="7">
        <f t="shared" si="385"/>
        <v>5.4824642824390244</v>
      </c>
      <c r="H1745" s="15">
        <f t="shared" si="386"/>
        <v>5.567565100738693</v>
      </c>
      <c r="I1745" s="11">
        <f t="shared" si="387"/>
        <v>0.15697925557288381</v>
      </c>
      <c r="J1745" s="32">
        <f t="shared" si="388"/>
        <v>1.2089617721435827E-3</v>
      </c>
      <c r="K1745" s="32">
        <f t="shared" si="382"/>
        <v>827.15601356602258</v>
      </c>
      <c r="L1745" s="8">
        <v>1</v>
      </c>
      <c r="M1745" s="9">
        <v>0</v>
      </c>
      <c r="N1745" s="8">
        <v>0</v>
      </c>
      <c r="O1745" s="9">
        <v>0</v>
      </c>
      <c r="P1745" s="9">
        <v>1</v>
      </c>
      <c r="Q1745" s="9">
        <v>0</v>
      </c>
      <c r="R1745" s="9">
        <v>0</v>
      </c>
      <c r="S1745" s="8">
        <v>667341</v>
      </c>
      <c r="T1745" s="9">
        <v>13</v>
      </c>
      <c r="U1745" s="9">
        <f t="shared" si="383"/>
        <v>667327</v>
      </c>
      <c r="V1745" s="9">
        <f t="shared" si="389"/>
        <v>12</v>
      </c>
      <c r="W1745" s="7">
        <f>BM1745-X1745-6</f>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391"/>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4244</v>
      </c>
      <c r="D1746" s="12">
        <v>6.7522291599108941</v>
      </c>
      <c r="E1746" s="13">
        <v>2.4043294855835791E-2</v>
      </c>
      <c r="F1746" s="7">
        <v>280.83626642677018</v>
      </c>
      <c r="G1746" s="7">
        <f t="shared" si="385"/>
        <v>6.7281858650550586</v>
      </c>
      <c r="H1746" s="15">
        <f t="shared" si="386"/>
        <v>6.7762724547667297</v>
      </c>
      <c r="I1746" s="11">
        <f t="shared" si="387"/>
        <v>0.32510730640298358</v>
      </c>
      <c r="J1746" s="32">
        <f t="shared" si="388"/>
        <v>1.1576400389433229E-3</v>
      </c>
      <c r="K1746" s="32">
        <f t="shared" si="382"/>
        <v>863.82637638620861</v>
      </c>
      <c r="L1746" s="8">
        <v>1</v>
      </c>
      <c r="M1746" s="9">
        <v>0</v>
      </c>
      <c r="N1746" s="8">
        <v>0</v>
      </c>
      <c r="O1746" s="9">
        <v>0</v>
      </c>
      <c r="P1746" s="9">
        <v>1</v>
      </c>
      <c r="Q1746" s="9">
        <v>0</v>
      </c>
      <c r="R1746" s="9">
        <v>0</v>
      </c>
      <c r="S1746" s="8">
        <v>667341</v>
      </c>
      <c r="T1746" s="9">
        <v>13</v>
      </c>
      <c r="U1746" s="9">
        <f t="shared" si="383"/>
        <v>667327</v>
      </c>
      <c r="V1746" s="9">
        <f t="shared" si="389"/>
        <v>12</v>
      </c>
      <c r="W1746" s="7">
        <f>BM1746-X1746-6</f>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391"/>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4244</v>
      </c>
      <c r="D1747" s="12">
        <v>6.3788965157105082</v>
      </c>
      <c r="E1747" s="13">
        <v>2.4324442800848441E-2</v>
      </c>
      <c r="F1747" s="7">
        <v>262.24224611994038</v>
      </c>
      <c r="G1747" s="7">
        <f t="shared" si="385"/>
        <v>6.3545720729096598</v>
      </c>
      <c r="H1747" s="15">
        <f t="shared" si="386"/>
        <v>6.4032209585113566</v>
      </c>
      <c r="I1747" s="11">
        <f t="shared" si="387"/>
        <v>0.30565734639870706</v>
      </c>
      <c r="J1747" s="32">
        <f t="shared" si="388"/>
        <v>1.1655534183417197E-3</v>
      </c>
      <c r="K1747" s="32">
        <f t="shared" si="382"/>
        <v>857.96153506438225</v>
      </c>
      <c r="L1747" s="8">
        <v>1</v>
      </c>
      <c r="M1747" s="9">
        <v>0</v>
      </c>
      <c r="N1747" s="8">
        <v>0</v>
      </c>
      <c r="O1747" s="9">
        <v>0</v>
      </c>
      <c r="P1747" s="9">
        <v>1</v>
      </c>
      <c r="Q1747" s="9">
        <v>0</v>
      </c>
      <c r="R1747" s="9">
        <v>0</v>
      </c>
      <c r="S1747" s="8">
        <v>667341</v>
      </c>
      <c r="T1747" s="9">
        <v>13</v>
      </c>
      <c r="U1747" s="9">
        <f t="shared" si="383"/>
        <v>667327</v>
      </c>
      <c r="V1747" s="9">
        <f t="shared" si="389"/>
        <v>12</v>
      </c>
      <c r="W1747" s="7">
        <f>BM1747-X1747-6</f>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391"/>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4244</v>
      </c>
      <c r="D1748" s="12">
        <v>5.3565375285273831</v>
      </c>
      <c r="E1748" s="13">
        <v>0.2372894989381247</v>
      </c>
      <c r="F1748" s="7">
        <v>22.573849885890429</v>
      </c>
      <c r="G1748" s="7">
        <f t="shared" si="385"/>
        <v>5.119248029589258</v>
      </c>
      <c r="H1748" s="15">
        <f t="shared" si="386"/>
        <v>5.5938270274655082</v>
      </c>
      <c r="I1748" s="11">
        <f t="shared" si="387"/>
        <v>6.2513315687322699E-2</v>
      </c>
      <c r="J1748" s="32">
        <f t="shared" si="388"/>
        <v>2.7692802071123926E-3</v>
      </c>
      <c r="K1748" s="32">
        <f t="shared" si="382"/>
        <v>361.10466446540221</v>
      </c>
      <c r="L1748" s="8">
        <v>1</v>
      </c>
      <c r="M1748" s="9">
        <v>0</v>
      </c>
      <c r="N1748" s="8">
        <v>0</v>
      </c>
      <c r="O1748" s="9">
        <v>0</v>
      </c>
      <c r="P1748" s="9">
        <v>1</v>
      </c>
      <c r="Q1748" s="9">
        <v>0</v>
      </c>
      <c r="R1748" s="9">
        <v>0</v>
      </c>
      <c r="S1748" s="8">
        <v>129901</v>
      </c>
      <c r="T1748" s="9">
        <v>13</v>
      </c>
      <c r="U1748" s="9">
        <f t="shared" si="383"/>
        <v>129887</v>
      </c>
      <c r="V1748" s="9">
        <f t="shared" si="389"/>
        <v>12</v>
      </c>
      <c r="W1748" s="7">
        <f>BM1748-X1748-6</f>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391"/>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4244</v>
      </c>
      <c r="D1749" s="12">
        <v>4.4447802172789874</v>
      </c>
      <c r="E1749" s="13">
        <v>0.13165308430749451</v>
      </c>
      <c r="F1749" s="7">
        <v>33.76130715553591</v>
      </c>
      <c r="G1749" s="7">
        <f t="shared" si="385"/>
        <v>4.3131271329714931</v>
      </c>
      <c r="H1749" s="15">
        <f t="shared" si="386"/>
        <v>4.5764333015864818</v>
      </c>
      <c r="I1749" s="11">
        <f t="shared" si="387"/>
        <v>9.3269391405176955E-2</v>
      </c>
      <c r="J1749" s="32">
        <f t="shared" si="388"/>
        <v>2.7626119739822749E-3</v>
      </c>
      <c r="K1749" s="32">
        <f t="shared" si="382"/>
        <v>361.97627803607577</v>
      </c>
      <c r="L1749" s="8">
        <v>1</v>
      </c>
      <c r="M1749" s="9">
        <v>0</v>
      </c>
      <c r="N1749" s="8">
        <v>0</v>
      </c>
      <c r="O1749" s="9">
        <v>0</v>
      </c>
      <c r="P1749" s="9">
        <v>1</v>
      </c>
      <c r="Q1749" s="9">
        <v>0</v>
      </c>
      <c r="R1749" s="9">
        <v>0</v>
      </c>
      <c r="S1749" s="8">
        <v>129901</v>
      </c>
      <c r="T1749" s="9">
        <v>13</v>
      </c>
      <c r="U1749" s="9">
        <f t="shared" si="383"/>
        <v>129887</v>
      </c>
      <c r="V1749" s="9">
        <f t="shared" si="389"/>
        <v>12</v>
      </c>
      <c r="W1749" s="7">
        <f>BM1749-X1749-6</f>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391"/>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4244</v>
      </c>
      <c r="D1750" s="12">
        <v>5.6418018551802618</v>
      </c>
      <c r="E1750" s="13">
        <v>0.1140019444480362</v>
      </c>
      <c r="F1750" s="7">
        <v>49.488645851579129</v>
      </c>
      <c r="G1750" s="7">
        <f t="shared" si="385"/>
        <v>5.5277999107322255</v>
      </c>
      <c r="H1750" s="15">
        <f t="shared" si="386"/>
        <v>5.755803799628298</v>
      </c>
      <c r="I1750" s="11">
        <f t="shared" si="387"/>
        <v>0.13603991811575669</v>
      </c>
      <c r="J1750" s="32">
        <f t="shared" si="388"/>
        <v>2.7489117104507678E-3</v>
      </c>
      <c r="K1750" s="32">
        <f t="shared" si="382"/>
        <v>363.78032666462741</v>
      </c>
      <c r="L1750" s="8">
        <v>1</v>
      </c>
      <c r="M1750" s="9">
        <v>0</v>
      </c>
      <c r="N1750" s="8">
        <v>0</v>
      </c>
      <c r="O1750" s="9">
        <v>0</v>
      </c>
      <c r="P1750" s="9">
        <v>1</v>
      </c>
      <c r="Q1750" s="9">
        <v>0</v>
      </c>
      <c r="R1750" s="9">
        <v>0</v>
      </c>
      <c r="S1750" s="8">
        <v>129901</v>
      </c>
      <c r="T1750" s="9">
        <v>13</v>
      </c>
      <c r="U1750" s="9">
        <f t="shared" si="383"/>
        <v>129887</v>
      </c>
      <c r="V1750" s="9">
        <f t="shared" si="389"/>
        <v>12</v>
      </c>
      <c r="W1750" s="7">
        <f>BM1750-X1750-6</f>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391"/>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4244</v>
      </c>
      <c r="D1751" s="12">
        <v>5.6310172766642408</v>
      </c>
      <c r="E1751" s="13">
        <v>0.1022235651064493</v>
      </c>
      <c r="F1751" s="7">
        <v>55.085314925188229</v>
      </c>
      <c r="G1751" s="7">
        <f t="shared" si="385"/>
        <v>5.5287937115577916</v>
      </c>
      <c r="H1751" s="15">
        <f t="shared" si="386"/>
        <v>5.7332408417706899</v>
      </c>
      <c r="I1751" s="11">
        <f t="shared" si="387"/>
        <v>0.15109093070870497</v>
      </c>
      <c r="J1751" s="32">
        <f t="shared" si="388"/>
        <v>2.7428531708296967E-3</v>
      </c>
      <c r="K1751" s="32">
        <f t="shared" si="382"/>
        <v>364.58386129998564</v>
      </c>
      <c r="L1751" s="8">
        <v>1</v>
      </c>
      <c r="M1751" s="9">
        <v>0</v>
      </c>
      <c r="N1751" s="8">
        <v>0</v>
      </c>
      <c r="O1751" s="9">
        <v>0</v>
      </c>
      <c r="P1751" s="9">
        <v>1</v>
      </c>
      <c r="Q1751" s="9">
        <v>0</v>
      </c>
      <c r="R1751" s="9">
        <v>0</v>
      </c>
      <c r="S1751" s="8">
        <v>129901</v>
      </c>
      <c r="T1751" s="9">
        <v>13</v>
      </c>
      <c r="U1751" s="9">
        <f t="shared" si="383"/>
        <v>129887</v>
      </c>
      <c r="V1751" s="9">
        <f t="shared" si="389"/>
        <v>12</v>
      </c>
      <c r="W1751" s="7">
        <f>BM1751-X1751-6</f>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391"/>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4244</v>
      </c>
      <c r="D1752" s="12">
        <v>4.4030650891055068</v>
      </c>
      <c r="E1752" s="13">
        <v>0.23945657130528791</v>
      </c>
      <c r="F1752" s="7">
        <v>18.387739643578008</v>
      </c>
      <c r="G1752" s="7">
        <f t="shared" si="385"/>
        <v>4.1636085178002187</v>
      </c>
      <c r="H1752" s="15">
        <f t="shared" si="386"/>
        <v>4.6425216604107948</v>
      </c>
      <c r="I1752" s="11">
        <f t="shared" si="387"/>
        <v>5.0954316586483722E-2</v>
      </c>
      <c r="J1752" s="32">
        <f t="shared" si="388"/>
        <v>2.771102787736051E-3</v>
      </c>
      <c r="K1752" s="32">
        <f t="shared" si="382"/>
        <v>360.86716249778118</v>
      </c>
      <c r="L1752" s="8">
        <v>1</v>
      </c>
      <c r="M1752" s="9">
        <v>0</v>
      </c>
      <c r="N1752" s="8">
        <v>0</v>
      </c>
      <c r="O1752" s="9">
        <v>0</v>
      </c>
      <c r="P1752" s="9">
        <v>1</v>
      </c>
      <c r="Q1752" s="9">
        <v>0</v>
      </c>
      <c r="R1752" s="9">
        <v>0</v>
      </c>
      <c r="S1752" s="8">
        <v>129901</v>
      </c>
      <c r="T1752" s="9">
        <v>13</v>
      </c>
      <c r="U1752" s="9">
        <f t="shared" si="383"/>
        <v>129887</v>
      </c>
      <c r="V1752" s="9">
        <f t="shared" si="389"/>
        <v>12</v>
      </c>
      <c r="W1752" s="7">
        <f>BM1752-X1752-6</f>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391"/>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4244</v>
      </c>
      <c r="D1753" s="12">
        <v>3.7801985653766579</v>
      </c>
      <c r="E1753" s="13">
        <v>0.13419853262764231</v>
      </c>
      <c r="F1753" s="7">
        <v>28.168702677737119</v>
      </c>
      <c r="G1753" s="7">
        <f t="shared" si="385"/>
        <v>3.6460000327490154</v>
      </c>
      <c r="H1753" s="15">
        <f t="shared" si="386"/>
        <v>3.9143970980043004</v>
      </c>
      <c r="I1753" s="11">
        <f t="shared" si="387"/>
        <v>7.7922251435485076E-2</v>
      </c>
      <c r="J1753" s="32">
        <f t="shared" si="388"/>
        <v>2.766270506915117E-3</v>
      </c>
      <c r="K1753" s="32">
        <f t="shared" si="382"/>
        <v>361.49754606434988</v>
      </c>
      <c r="L1753" s="8">
        <v>1</v>
      </c>
      <c r="M1753" s="9">
        <v>0</v>
      </c>
      <c r="N1753" s="8">
        <v>0</v>
      </c>
      <c r="O1753" s="9">
        <v>0</v>
      </c>
      <c r="P1753" s="9">
        <v>1</v>
      </c>
      <c r="Q1753" s="9">
        <v>0</v>
      </c>
      <c r="R1753" s="9">
        <v>0</v>
      </c>
      <c r="S1753" s="8">
        <v>129901</v>
      </c>
      <c r="T1753" s="9">
        <v>13</v>
      </c>
      <c r="U1753" s="9">
        <f t="shared" si="383"/>
        <v>129887</v>
      </c>
      <c r="V1753" s="9">
        <f t="shared" si="389"/>
        <v>12</v>
      </c>
      <c r="W1753" s="7">
        <f>BM1753-X1753-6</f>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391"/>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4244</v>
      </c>
      <c r="D1754" s="12">
        <v>5.1289422372410298</v>
      </c>
      <c r="E1754" s="13">
        <v>0.1038310540614726</v>
      </c>
      <c r="F1754" s="7">
        <v>49.396996723200637</v>
      </c>
      <c r="G1754" s="7">
        <f t="shared" si="385"/>
        <v>5.0251111831795576</v>
      </c>
      <c r="H1754" s="15">
        <f t="shared" si="386"/>
        <v>5.232773291302502</v>
      </c>
      <c r="I1754" s="11">
        <f t="shared" si="387"/>
        <v>0.13579263258066257</v>
      </c>
      <c r="J1754" s="32">
        <f t="shared" si="388"/>
        <v>2.7490058422293493E-3</v>
      </c>
      <c r="K1754" s="32">
        <f t="shared" si="382"/>
        <v>363.76787005626528</v>
      </c>
      <c r="L1754" s="8">
        <v>1</v>
      </c>
      <c r="M1754" s="9">
        <v>0</v>
      </c>
      <c r="N1754" s="8">
        <v>0</v>
      </c>
      <c r="O1754" s="9">
        <v>0</v>
      </c>
      <c r="P1754" s="9">
        <v>1</v>
      </c>
      <c r="Q1754" s="9">
        <v>0</v>
      </c>
      <c r="R1754" s="9">
        <v>0</v>
      </c>
      <c r="S1754" s="8">
        <v>129901</v>
      </c>
      <c r="T1754" s="9">
        <v>13</v>
      </c>
      <c r="U1754" s="9">
        <f t="shared" si="383"/>
        <v>129887</v>
      </c>
      <c r="V1754" s="9">
        <f t="shared" si="389"/>
        <v>12</v>
      </c>
      <c r="W1754" s="7">
        <f>BM1754-X1754-6</f>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391"/>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4244</v>
      </c>
      <c r="D1755" s="12">
        <v>5.0225875934424291</v>
      </c>
      <c r="E1755" s="13">
        <v>0.1064418117501106</v>
      </c>
      <c r="F1755" s="7">
        <v>47.186227957428677</v>
      </c>
      <c r="G1755" s="7">
        <f t="shared" si="385"/>
        <v>4.9161457816923182</v>
      </c>
      <c r="H1755" s="15">
        <f t="shared" si="386"/>
        <v>5.12902940519254</v>
      </c>
      <c r="I1755" s="11">
        <f t="shared" si="387"/>
        <v>0.1298199974989547</v>
      </c>
      <c r="J1755" s="32">
        <f t="shared" si="388"/>
        <v>2.7512264302219295E-3</v>
      </c>
      <c r="K1755" s="32">
        <f t="shared" si="382"/>
        <v>363.47426333765424</v>
      </c>
      <c r="L1755" s="8">
        <v>1</v>
      </c>
      <c r="M1755" s="9">
        <v>0</v>
      </c>
      <c r="N1755" s="8">
        <v>0</v>
      </c>
      <c r="O1755" s="9">
        <v>0</v>
      </c>
      <c r="P1755" s="9">
        <v>1</v>
      </c>
      <c r="Q1755" s="9">
        <v>0</v>
      </c>
      <c r="R1755" s="9">
        <v>0</v>
      </c>
      <c r="S1755" s="8">
        <v>129901</v>
      </c>
      <c r="T1755" s="9">
        <v>13</v>
      </c>
      <c r="U1755" s="9">
        <f t="shared" si="383"/>
        <v>129887</v>
      </c>
      <c r="V1755" s="9">
        <f t="shared" si="389"/>
        <v>12</v>
      </c>
      <c r="W1755" s="7">
        <f>BM1755-X1755-6</f>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391"/>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2" activePane="bottomRight" state="frozen"/>
      <selection pane="topRight" activeCell="B1" sqref="B1"/>
      <selection pane="bottomLeft" activeCell="A2" sqref="A2"/>
      <selection pane="bottomRight" activeCell="F43" sqref="F4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4354</v>
      </c>
      <c r="D1" s="88" t="s">
        <v>323</v>
      </c>
      <c r="E1" s="88" t="s">
        <v>343</v>
      </c>
      <c r="F1" s="88" t="s">
        <v>3804</v>
      </c>
      <c r="G1" s="115" t="s">
        <v>346</v>
      </c>
      <c r="H1" s="164" t="s">
        <v>3797</v>
      </c>
      <c r="I1" s="165" t="s">
        <v>347</v>
      </c>
      <c r="J1" s="166" t="s">
        <v>348</v>
      </c>
      <c r="K1" s="87" t="s">
        <v>3967</v>
      </c>
      <c r="L1" s="87" t="s">
        <v>315</v>
      </c>
      <c r="M1" s="87" t="s">
        <v>4357</v>
      </c>
      <c r="N1" s="87" t="s">
        <v>884</v>
      </c>
      <c r="O1" s="167" t="s">
        <v>316</v>
      </c>
    </row>
    <row r="2" spans="1:15" x14ac:dyDescent="0.25">
      <c r="A2" s="27" t="s">
        <v>0</v>
      </c>
      <c r="B2" s="28" t="s">
        <v>353</v>
      </c>
      <c r="C2" s="117" t="s">
        <v>4316</v>
      </c>
      <c r="D2" t="s">
        <v>341</v>
      </c>
      <c r="E2">
        <v>1</v>
      </c>
      <c r="F2" t="s">
        <v>3805</v>
      </c>
      <c r="G2" s="41" t="b">
        <v>0</v>
      </c>
      <c r="H2" s="41" t="b">
        <v>0</v>
      </c>
      <c r="K2" t="b">
        <v>0</v>
      </c>
      <c r="L2" t="b">
        <v>0</v>
      </c>
      <c r="M2" t="b">
        <v>0</v>
      </c>
      <c r="N2" t="b">
        <v>0</v>
      </c>
      <c r="O2" s="41" t="s">
        <v>3805</v>
      </c>
    </row>
    <row r="3" spans="1:15" x14ac:dyDescent="0.25">
      <c r="A3" s="27" t="s">
        <v>1</v>
      </c>
      <c r="B3" s="28" t="s">
        <v>351</v>
      </c>
      <c r="C3" s="117" t="s">
        <v>4315</v>
      </c>
      <c r="D3" t="s">
        <v>341</v>
      </c>
      <c r="E3">
        <v>2</v>
      </c>
      <c r="F3" t="s">
        <v>3805</v>
      </c>
      <c r="G3" s="41" t="b">
        <v>0</v>
      </c>
      <c r="H3" s="41" t="b">
        <v>0</v>
      </c>
      <c r="K3" t="b">
        <v>0</v>
      </c>
      <c r="L3" t="b">
        <v>0</v>
      </c>
      <c r="M3" t="b">
        <v>0</v>
      </c>
      <c r="N3" t="b">
        <v>0</v>
      </c>
      <c r="O3" s="41" t="s">
        <v>3805</v>
      </c>
    </row>
    <row r="4" spans="1:15" x14ac:dyDescent="0.25">
      <c r="A4" s="27" t="s">
        <v>319</v>
      </c>
      <c r="B4" s="28" t="s">
        <v>352</v>
      </c>
      <c r="C4" s="117" t="s">
        <v>4314</v>
      </c>
      <c r="D4" t="s">
        <v>349</v>
      </c>
      <c r="E4">
        <v>3</v>
      </c>
      <c r="F4" t="s">
        <v>3805</v>
      </c>
      <c r="G4" s="41" t="b">
        <v>0</v>
      </c>
      <c r="H4" s="41" t="b">
        <v>0</v>
      </c>
      <c r="K4" t="b">
        <v>0</v>
      </c>
      <c r="L4" t="b">
        <v>0</v>
      </c>
      <c r="M4" t="b">
        <v>0</v>
      </c>
      <c r="N4" t="b">
        <v>0</v>
      </c>
      <c r="O4" s="41" t="s">
        <v>3805</v>
      </c>
    </row>
    <row r="5" spans="1:15" x14ac:dyDescent="0.25">
      <c r="A5" s="116" t="s">
        <v>3796</v>
      </c>
      <c r="B5" s="116" t="s">
        <v>3973</v>
      </c>
      <c r="C5" s="110" t="s">
        <v>4317</v>
      </c>
      <c r="D5" t="s">
        <v>342</v>
      </c>
      <c r="E5">
        <v>4</v>
      </c>
      <c r="F5" t="s">
        <v>3805</v>
      </c>
      <c r="G5" s="41" t="b">
        <v>1</v>
      </c>
      <c r="H5" s="41" t="b">
        <v>0</v>
      </c>
      <c r="K5" t="b">
        <v>1</v>
      </c>
      <c r="L5" t="b">
        <v>1</v>
      </c>
      <c r="M5" t="b">
        <v>0</v>
      </c>
      <c r="N5" t="b">
        <v>0</v>
      </c>
      <c r="O5" s="41" t="s">
        <v>3805</v>
      </c>
    </row>
    <row r="6" spans="1:15" x14ac:dyDescent="0.25">
      <c r="A6" s="27" t="s">
        <v>147</v>
      </c>
      <c r="B6" s="28" t="s">
        <v>4370</v>
      </c>
      <c r="C6" s="117" t="s">
        <v>4350</v>
      </c>
      <c r="D6" t="s">
        <v>342</v>
      </c>
      <c r="E6">
        <v>5</v>
      </c>
      <c r="F6" t="s">
        <v>3805</v>
      </c>
      <c r="G6" s="41" t="b">
        <v>1</v>
      </c>
      <c r="H6" s="41" t="b">
        <v>0</v>
      </c>
      <c r="K6" t="b">
        <v>1</v>
      </c>
      <c r="L6" t="b">
        <v>1</v>
      </c>
      <c r="M6" t="b">
        <v>0</v>
      </c>
      <c r="N6" t="b">
        <v>0</v>
      </c>
      <c r="O6" s="41">
        <v>0</v>
      </c>
    </row>
    <row r="7" spans="1:15" x14ac:dyDescent="0.25">
      <c r="A7" s="27" t="s">
        <v>86</v>
      </c>
      <c r="B7" s="28" t="s">
        <v>362</v>
      </c>
      <c r="C7" s="117" t="s">
        <v>4352</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4318</v>
      </c>
      <c r="D8" t="s">
        <v>342</v>
      </c>
      <c r="E8">
        <v>7</v>
      </c>
      <c r="F8" t="s">
        <v>3805</v>
      </c>
      <c r="G8" s="41" t="b">
        <v>0</v>
      </c>
      <c r="H8" s="41" t="b">
        <v>0</v>
      </c>
      <c r="K8" t="b">
        <v>0</v>
      </c>
      <c r="L8" t="b">
        <v>0</v>
      </c>
      <c r="M8" t="b">
        <v>0</v>
      </c>
      <c r="N8" t="b">
        <v>0</v>
      </c>
      <c r="O8" s="41" t="s">
        <v>3805</v>
      </c>
    </row>
    <row r="9" spans="1:15" x14ac:dyDescent="0.25">
      <c r="A9" s="27" t="s">
        <v>88</v>
      </c>
      <c r="B9" s="28" t="s">
        <v>3975</v>
      </c>
      <c r="C9" s="117" t="s">
        <v>4319</v>
      </c>
      <c r="D9" t="s">
        <v>342</v>
      </c>
      <c r="E9">
        <v>7</v>
      </c>
      <c r="F9" t="s">
        <v>3805</v>
      </c>
      <c r="G9" s="41" t="b">
        <v>0</v>
      </c>
      <c r="H9" s="41" t="b">
        <v>0</v>
      </c>
      <c r="K9" t="b">
        <v>0</v>
      </c>
      <c r="L9" t="b">
        <v>0</v>
      </c>
      <c r="M9" t="b">
        <v>0</v>
      </c>
      <c r="N9" t="b">
        <v>0</v>
      </c>
      <c r="O9" s="41" t="s">
        <v>3805</v>
      </c>
    </row>
    <row r="10" spans="1:15" x14ac:dyDescent="0.25">
      <c r="A10" s="116" t="s">
        <v>3970</v>
      </c>
      <c r="B10" s="116" t="s">
        <v>3976</v>
      </c>
      <c r="C10" s="110" t="s">
        <v>4320</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4351</v>
      </c>
      <c r="D11" t="s">
        <v>342</v>
      </c>
      <c r="E11">
        <v>9</v>
      </c>
      <c r="F11" t="s">
        <v>3805</v>
      </c>
      <c r="G11" s="41" t="b">
        <v>0</v>
      </c>
      <c r="H11" s="41" t="b">
        <v>0</v>
      </c>
      <c r="K11" t="b">
        <v>0</v>
      </c>
      <c r="L11" t="b">
        <v>0</v>
      </c>
      <c r="M11" t="b">
        <v>0</v>
      </c>
      <c r="N11" t="b">
        <v>0</v>
      </c>
      <c r="O11" s="41" t="s">
        <v>3805</v>
      </c>
    </row>
    <row r="12" spans="1:15" x14ac:dyDescent="0.25">
      <c r="A12" s="27" t="s">
        <v>3972</v>
      </c>
      <c r="B12" s="28" t="s">
        <v>4254</v>
      </c>
      <c r="C12" s="117" t="s">
        <v>4321</v>
      </c>
      <c r="D12" t="s">
        <v>342</v>
      </c>
      <c r="E12">
        <v>9</v>
      </c>
      <c r="F12" t="s">
        <v>3805</v>
      </c>
      <c r="G12" s="41" t="b">
        <v>1</v>
      </c>
      <c r="H12" s="41" t="b">
        <v>0</v>
      </c>
      <c r="K12" t="b">
        <v>0</v>
      </c>
      <c r="L12" t="b">
        <v>0</v>
      </c>
      <c r="M12" t="b">
        <v>0</v>
      </c>
      <c r="N12" t="b">
        <v>0</v>
      </c>
      <c r="O12" s="41" t="s">
        <v>3805</v>
      </c>
    </row>
    <row r="13" spans="1:15" x14ac:dyDescent="0.25">
      <c r="A13" s="6" t="s">
        <v>43</v>
      </c>
      <c r="B13" s="6" t="s">
        <v>4255</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4256</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4263</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4264</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4265</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4266</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4267</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4257</v>
      </c>
      <c r="C20" s="111" t="s">
        <v>4322</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4323</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4324</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4328</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4258</v>
      </c>
      <c r="C24" s="112" t="s">
        <v>4325</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4259</v>
      </c>
      <c r="C25" s="112" t="s">
        <v>4326</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4355</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4356</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4268</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4269</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4270</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4366</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4311</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4310</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4309</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4260</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4261</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4312</v>
      </c>
      <c r="C37" s="112" t="s">
        <v>4327</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4306</v>
      </c>
      <c r="C38" s="118" t="s">
        <v>4331</v>
      </c>
      <c r="D38" t="s">
        <v>344</v>
      </c>
      <c r="E38">
        <v>22</v>
      </c>
      <c r="F38" t="s">
        <v>3806</v>
      </c>
      <c r="G38" s="41" t="b">
        <v>1</v>
      </c>
      <c r="H38" s="41" t="b">
        <v>0</v>
      </c>
      <c r="K38" t="b">
        <v>0</v>
      </c>
      <c r="L38" t="b">
        <v>0</v>
      </c>
      <c r="M38" t="b">
        <v>1</v>
      </c>
      <c r="N38" t="b">
        <v>0</v>
      </c>
      <c r="O38" s="41" t="s">
        <v>3805</v>
      </c>
    </row>
    <row r="39" spans="1:15" x14ac:dyDescent="0.25">
      <c r="A39" s="37" t="s">
        <v>99</v>
      </c>
      <c r="B39" s="3" t="s">
        <v>4305</v>
      </c>
      <c r="C39" s="118" t="s">
        <v>4329</v>
      </c>
      <c r="D39" t="s">
        <v>344</v>
      </c>
      <c r="E39">
        <v>22</v>
      </c>
      <c r="F39" t="s">
        <v>3806</v>
      </c>
      <c r="G39" s="41" t="b">
        <v>1</v>
      </c>
      <c r="H39" s="41" t="b">
        <v>0</v>
      </c>
      <c r="K39" t="b">
        <v>1</v>
      </c>
      <c r="L39" t="b">
        <v>1</v>
      </c>
      <c r="M39" t="b">
        <v>0</v>
      </c>
      <c r="N39" t="b">
        <v>0</v>
      </c>
      <c r="O39" s="41" t="s">
        <v>3806</v>
      </c>
    </row>
    <row r="40" spans="1:15" x14ac:dyDescent="0.25">
      <c r="A40" s="37" t="s">
        <v>100</v>
      </c>
      <c r="B40" s="3" t="s">
        <v>4262</v>
      </c>
      <c r="C40" s="118" t="s">
        <v>4330</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4332</v>
      </c>
      <c r="D41" t="s">
        <v>344</v>
      </c>
      <c r="E41">
        <v>22</v>
      </c>
      <c r="F41" t="s">
        <v>3806</v>
      </c>
      <c r="G41" s="41" t="b">
        <v>1</v>
      </c>
      <c r="H41" s="41" t="b">
        <v>1</v>
      </c>
      <c r="J41" s="17">
        <v>0.5</v>
      </c>
      <c r="K41" t="b">
        <v>1</v>
      </c>
      <c r="L41" t="b">
        <v>1</v>
      </c>
      <c r="M41" t="b">
        <v>0</v>
      </c>
      <c r="N41" t="b">
        <v>0</v>
      </c>
      <c r="O41" s="41" t="s">
        <v>3806</v>
      </c>
    </row>
    <row r="42" spans="1:15" x14ac:dyDescent="0.25">
      <c r="A42" s="37" t="s">
        <v>93</v>
      </c>
      <c r="B42" s="3" t="s">
        <v>4368</v>
      </c>
      <c r="C42" s="118" t="s">
        <v>4337</v>
      </c>
      <c r="D42" t="s">
        <v>344</v>
      </c>
      <c r="E42">
        <v>24</v>
      </c>
      <c r="F42" t="s">
        <v>3806</v>
      </c>
      <c r="G42" s="41" t="b">
        <v>1</v>
      </c>
      <c r="H42" s="41" t="b">
        <v>1</v>
      </c>
      <c r="J42" s="17">
        <v>0.5</v>
      </c>
      <c r="K42" t="b">
        <v>1</v>
      </c>
      <c r="L42" t="b">
        <v>1</v>
      </c>
      <c r="M42" t="b">
        <v>0</v>
      </c>
      <c r="N42" t="b">
        <v>0</v>
      </c>
      <c r="O42" s="41" t="s">
        <v>3806</v>
      </c>
    </row>
    <row r="43" spans="1:15" x14ac:dyDescent="0.25">
      <c r="A43" s="37" t="s">
        <v>92</v>
      </c>
      <c r="B43" s="3" t="s">
        <v>4369</v>
      </c>
      <c r="C43" s="118" t="s">
        <v>4336</v>
      </c>
      <c r="D43" t="s">
        <v>344</v>
      </c>
      <c r="E43">
        <v>24</v>
      </c>
      <c r="F43" t="s">
        <v>3806</v>
      </c>
      <c r="G43" s="41" t="b">
        <v>0</v>
      </c>
      <c r="H43" s="41" t="b">
        <v>0</v>
      </c>
      <c r="K43" t="b">
        <v>0</v>
      </c>
      <c r="L43" t="b">
        <v>0</v>
      </c>
      <c r="M43" t="b">
        <v>1</v>
      </c>
      <c r="N43" t="b">
        <v>0</v>
      </c>
      <c r="O43" s="41" t="s">
        <v>3805</v>
      </c>
    </row>
    <row r="44" spans="1:15" x14ac:dyDescent="0.25">
      <c r="A44" s="37" t="s">
        <v>32</v>
      </c>
      <c r="B44" s="3" t="s">
        <v>4271</v>
      </c>
      <c r="C44" s="118" t="s">
        <v>4335</v>
      </c>
      <c r="D44" t="s">
        <v>344</v>
      </c>
      <c r="E44">
        <v>25</v>
      </c>
      <c r="F44" t="s">
        <v>3806</v>
      </c>
      <c r="G44" s="41" t="b">
        <v>1</v>
      </c>
      <c r="H44" s="41" t="b">
        <v>1</v>
      </c>
      <c r="J44" s="17">
        <v>0.5</v>
      </c>
      <c r="K44" t="b">
        <v>1</v>
      </c>
      <c r="L44" t="b">
        <v>1</v>
      </c>
      <c r="M44" t="b">
        <v>0</v>
      </c>
      <c r="N44" t="b">
        <v>0</v>
      </c>
      <c r="O44" s="41" t="s">
        <v>3806</v>
      </c>
    </row>
    <row r="45" spans="1:15" x14ac:dyDescent="0.25">
      <c r="A45" s="37" t="s">
        <v>33</v>
      </c>
      <c r="B45" s="3" t="s">
        <v>4272</v>
      </c>
      <c r="C45" s="118" t="s">
        <v>4334</v>
      </c>
      <c r="D45" t="s">
        <v>344</v>
      </c>
      <c r="E45">
        <v>25</v>
      </c>
      <c r="F45" t="s">
        <v>3806</v>
      </c>
      <c r="G45" s="41" t="b">
        <v>0</v>
      </c>
      <c r="H45" s="41" t="b">
        <v>0</v>
      </c>
      <c r="K45" t="b">
        <v>0</v>
      </c>
      <c r="L45" t="b">
        <v>0</v>
      </c>
      <c r="M45" t="b">
        <v>1</v>
      </c>
      <c r="N45" t="b">
        <v>0</v>
      </c>
      <c r="O45" s="41" t="s">
        <v>3805</v>
      </c>
    </row>
    <row r="46" spans="1:15" x14ac:dyDescent="0.25">
      <c r="A46" s="37" t="s">
        <v>34</v>
      </c>
      <c r="B46" s="3" t="s">
        <v>4273</v>
      </c>
      <c r="C46" s="118" t="s">
        <v>4333</v>
      </c>
      <c r="D46" t="s">
        <v>344</v>
      </c>
      <c r="E46">
        <v>26</v>
      </c>
      <c r="F46" t="s">
        <v>3806</v>
      </c>
      <c r="G46" s="41" t="b">
        <v>1</v>
      </c>
      <c r="H46" s="41" t="b">
        <v>1</v>
      </c>
      <c r="J46" s="17">
        <v>0.5</v>
      </c>
      <c r="K46" t="b">
        <v>1</v>
      </c>
      <c r="L46" t="b">
        <v>1</v>
      </c>
      <c r="M46" t="b">
        <v>0</v>
      </c>
      <c r="N46" t="b">
        <v>0</v>
      </c>
      <c r="O46" s="41" t="s">
        <v>3806</v>
      </c>
    </row>
    <row r="47" spans="1:15" x14ac:dyDescent="0.25">
      <c r="A47" s="37" t="s">
        <v>35</v>
      </c>
      <c r="B47" s="3" t="s">
        <v>4274</v>
      </c>
      <c r="C47" s="118" t="s">
        <v>4338</v>
      </c>
      <c r="D47" t="s">
        <v>344</v>
      </c>
      <c r="E47">
        <v>26</v>
      </c>
      <c r="F47" t="s">
        <v>3806</v>
      </c>
      <c r="G47" s="41" t="b">
        <v>0</v>
      </c>
      <c r="H47" s="41" t="b">
        <v>0</v>
      </c>
      <c r="K47" t="b">
        <v>0</v>
      </c>
      <c r="L47" t="b">
        <v>0</v>
      </c>
      <c r="M47" t="b">
        <v>1</v>
      </c>
      <c r="N47" t="b">
        <v>0</v>
      </c>
      <c r="O47" s="41" t="s">
        <v>3805</v>
      </c>
    </row>
    <row r="48" spans="1:15" x14ac:dyDescent="0.25">
      <c r="A48" s="37" t="s">
        <v>52</v>
      </c>
      <c r="B48" s="3" t="s">
        <v>4275</v>
      </c>
      <c r="C48" s="118" t="s">
        <v>4339</v>
      </c>
      <c r="D48" t="s">
        <v>344</v>
      </c>
      <c r="E48">
        <v>27</v>
      </c>
      <c r="F48" t="s">
        <v>3806</v>
      </c>
      <c r="G48" s="41" t="b">
        <v>1</v>
      </c>
      <c r="H48" s="41" t="b">
        <v>1</v>
      </c>
      <c r="J48" s="17">
        <v>0.5</v>
      </c>
      <c r="K48" t="b">
        <v>1</v>
      </c>
      <c r="L48" t="b">
        <v>1</v>
      </c>
      <c r="M48" t="b">
        <v>0</v>
      </c>
      <c r="N48" t="b">
        <v>0</v>
      </c>
      <c r="O48" s="41" t="s">
        <v>3806</v>
      </c>
    </row>
    <row r="49" spans="1:15" x14ac:dyDescent="0.25">
      <c r="A49" s="37" t="s">
        <v>53</v>
      </c>
      <c r="B49" s="3" t="s">
        <v>4276</v>
      </c>
      <c r="C49" s="118" t="s">
        <v>4340</v>
      </c>
      <c r="D49" t="s">
        <v>344</v>
      </c>
      <c r="E49">
        <v>27</v>
      </c>
      <c r="F49" t="s">
        <v>3806</v>
      </c>
      <c r="G49" s="41" t="b">
        <v>0</v>
      </c>
      <c r="H49" s="41" t="b">
        <v>0</v>
      </c>
      <c r="K49" t="b">
        <v>0</v>
      </c>
      <c r="L49" t="b">
        <v>0</v>
      </c>
      <c r="M49" t="b">
        <v>1</v>
      </c>
      <c r="N49" t="b">
        <v>0</v>
      </c>
      <c r="O49" s="41" t="s">
        <v>3805</v>
      </c>
    </row>
    <row r="50" spans="1:15" x14ac:dyDescent="0.25">
      <c r="A50" s="37" t="s">
        <v>219</v>
      </c>
      <c r="B50" s="3" t="s">
        <v>4277</v>
      </c>
      <c r="C50" s="118" t="s">
        <v>4341</v>
      </c>
      <c r="D50" t="s">
        <v>344</v>
      </c>
      <c r="E50">
        <v>28</v>
      </c>
      <c r="F50" t="s">
        <v>3806</v>
      </c>
      <c r="G50" s="41" t="b">
        <v>1</v>
      </c>
      <c r="H50" s="41" t="b">
        <v>1</v>
      </c>
      <c r="J50" s="17">
        <v>0.5</v>
      </c>
      <c r="K50" t="b">
        <v>1</v>
      </c>
      <c r="L50" t="b">
        <v>1</v>
      </c>
      <c r="M50" t="b">
        <v>0</v>
      </c>
      <c r="N50" t="b">
        <v>0</v>
      </c>
      <c r="O50" s="41" t="s">
        <v>3806</v>
      </c>
    </row>
    <row r="51" spans="1:15" x14ac:dyDescent="0.25">
      <c r="A51" s="37" t="s">
        <v>218</v>
      </c>
      <c r="B51" s="3" t="s">
        <v>4278</v>
      </c>
      <c r="C51" s="118" t="s">
        <v>4342</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4343</v>
      </c>
      <c r="D52" t="s">
        <v>349</v>
      </c>
      <c r="E52">
        <v>29</v>
      </c>
      <c r="F52" t="s">
        <v>3805</v>
      </c>
      <c r="G52" s="41" t="b">
        <v>0</v>
      </c>
      <c r="H52" s="41" t="b">
        <v>0</v>
      </c>
      <c r="K52" t="b">
        <v>0</v>
      </c>
      <c r="L52" t="b">
        <v>0</v>
      </c>
      <c r="M52" t="b">
        <v>0</v>
      </c>
      <c r="N52" t="b">
        <v>0</v>
      </c>
      <c r="O52" s="41" t="s">
        <v>3805</v>
      </c>
    </row>
    <row r="53" spans="1:15" x14ac:dyDescent="0.25">
      <c r="A53" s="37" t="s">
        <v>57</v>
      </c>
      <c r="B53" s="3" t="s">
        <v>4358</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4359</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4360</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4361</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4362</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4363</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4364</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4279</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4280</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4281</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4344</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4345</v>
      </c>
      <c r="D64" t="s">
        <v>342</v>
      </c>
      <c r="E64">
        <v>33</v>
      </c>
      <c r="F64" t="s">
        <v>3807</v>
      </c>
      <c r="G64" s="41" t="b">
        <v>1</v>
      </c>
      <c r="H64" s="41" t="b">
        <v>1</v>
      </c>
      <c r="J64" s="17" t="s">
        <v>3807</v>
      </c>
      <c r="K64" t="b">
        <v>1</v>
      </c>
      <c r="L64" t="b">
        <v>1</v>
      </c>
      <c r="M64" t="b">
        <v>0</v>
      </c>
      <c r="N64" t="b">
        <v>1</v>
      </c>
      <c r="O64" s="41" t="s">
        <v>3806</v>
      </c>
    </row>
    <row r="65" spans="1:15" x14ac:dyDescent="0.25">
      <c r="A65" s="37" t="s">
        <v>4250</v>
      </c>
      <c r="B65" s="3" t="s">
        <v>4251</v>
      </c>
      <c r="C65" s="118" t="s">
        <v>4346</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4253</v>
      </c>
      <c r="C66" s="118" t="s">
        <v>4347</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4282</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4283</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4313</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4284</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4285</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4286</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4287</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4288</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4289</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4290</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4291</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4292</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4293</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4294</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4295</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4308</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4296</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4307</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4297</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4298</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4299</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4196</v>
      </c>
      <c r="B88" s="4" t="s">
        <v>4300</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4301</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4365</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4302</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4367</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4348</v>
      </c>
      <c r="D93" t="s">
        <v>342</v>
      </c>
      <c r="E93">
        <v>40</v>
      </c>
      <c r="F93" t="s">
        <v>3805</v>
      </c>
      <c r="G93" s="41" t="b">
        <v>1</v>
      </c>
      <c r="H93" s="41" t="b">
        <v>1</v>
      </c>
      <c r="J93" s="17" t="s">
        <v>3807</v>
      </c>
      <c r="K93" t="b">
        <v>1</v>
      </c>
      <c r="L93" t="b">
        <v>1</v>
      </c>
      <c r="M93" t="b">
        <v>0</v>
      </c>
      <c r="N93" t="b">
        <v>1</v>
      </c>
      <c r="O93" s="41" t="s">
        <v>4252</v>
      </c>
    </row>
    <row r="94" spans="1:15" x14ac:dyDescent="0.25">
      <c r="A94" s="43" t="s">
        <v>82</v>
      </c>
      <c r="B94" s="43" t="s">
        <v>360</v>
      </c>
      <c r="C94" s="114" t="s">
        <v>4349</v>
      </c>
      <c r="D94" t="s">
        <v>341</v>
      </c>
      <c r="E94">
        <v>41</v>
      </c>
      <c r="F94" t="s">
        <v>3805</v>
      </c>
      <c r="G94" s="41" t="b">
        <v>1</v>
      </c>
      <c r="H94" s="41" t="b">
        <v>1</v>
      </c>
      <c r="J94" s="17" t="s">
        <v>3807</v>
      </c>
      <c r="K94" t="b">
        <v>1</v>
      </c>
      <c r="L94" t="b">
        <v>1</v>
      </c>
      <c r="M94" t="b">
        <v>0</v>
      </c>
      <c r="N94" t="b">
        <v>1</v>
      </c>
      <c r="O94" s="41" t="s">
        <v>4252</v>
      </c>
    </row>
    <row r="95" spans="1:15" x14ac:dyDescent="0.25">
      <c r="A95" s="43" t="s">
        <v>83</v>
      </c>
      <c r="B95" s="43" t="s">
        <v>4303</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4304</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4353</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8" priority="7">
      <formula>LEN(TRIM(A2))=0</formula>
    </cfRule>
  </conditionalFormatting>
  <conditionalFormatting sqref="O2:O1992">
    <cfRule type="notContainsText" dxfId="607" priority="2" operator="notContains" text="stop">
      <formula>ISERROR(SEARCH("stop",O2))</formula>
    </cfRule>
    <cfRule type="containsText" dxfId="606" priority="3" operator="containsText" text="stop">
      <formula>NOT(ISERROR(SEARCH("stop",O2)))</formula>
    </cfRule>
  </conditionalFormatting>
  <conditionalFormatting sqref="G2:H1992 K2:N1992">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E153" sqref="E153"/>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6" activePane="bottomLeft" state="frozen"/>
      <selection activeCell="D1" sqref="D1"/>
      <selection pane="bottomLeft" activeCell="E52" sqref="E52"/>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4035</v>
      </c>
      <c r="C82" t="s">
        <v>4036</v>
      </c>
      <c r="D82">
        <v>2014</v>
      </c>
      <c r="E82" t="s">
        <v>4037</v>
      </c>
      <c r="F82" t="s">
        <v>4038</v>
      </c>
      <c r="G82" t="s">
        <v>85</v>
      </c>
      <c r="H82" t="s">
        <v>4039</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4044</v>
      </c>
      <c r="C83" t="s">
        <v>4045</v>
      </c>
      <c r="D83">
        <v>1995</v>
      </c>
      <c r="E83" t="s">
        <v>4046</v>
      </c>
      <c r="F83" t="s">
        <v>4047</v>
      </c>
      <c r="G83" t="s">
        <v>85</v>
      </c>
      <c r="H83" t="s">
        <v>4048</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4049</v>
      </c>
      <c r="C84" t="s">
        <v>4050</v>
      </c>
      <c r="D84">
        <v>2011</v>
      </c>
      <c r="E84" t="s">
        <v>4051</v>
      </c>
      <c r="F84" t="s">
        <v>4052</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4053</v>
      </c>
      <c r="C85" t="s">
        <v>4054</v>
      </c>
      <c r="D85">
        <v>1998</v>
      </c>
      <c r="E85" t="s">
        <v>4055</v>
      </c>
      <c r="F85" t="s">
        <v>4056</v>
      </c>
      <c r="G85" t="s">
        <v>85</v>
      </c>
      <c r="H85" t="s">
        <v>4057</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4058</v>
      </c>
      <c r="C86" t="s">
        <v>4059</v>
      </c>
      <c r="D86">
        <v>2010</v>
      </c>
      <c r="E86" t="s">
        <v>4060</v>
      </c>
      <c r="F86" t="s">
        <v>4061</v>
      </c>
      <c r="G86" t="s">
        <v>85</v>
      </c>
      <c r="H86" t="s">
        <v>4062</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4063</v>
      </c>
      <c r="C87" t="s">
        <v>4064</v>
      </c>
      <c r="D87">
        <v>1991</v>
      </c>
      <c r="E87" t="s">
        <v>4065</v>
      </c>
      <c r="F87" t="s">
        <v>4066</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4083</v>
      </c>
      <c r="C88" t="s">
        <v>4084</v>
      </c>
      <c r="D88">
        <v>2001</v>
      </c>
      <c r="E88" t="s">
        <v>4085</v>
      </c>
      <c r="F88" t="s">
        <v>4086</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4087</v>
      </c>
      <c r="C89" t="s">
        <v>4088</v>
      </c>
      <c r="D89">
        <v>2002</v>
      </c>
      <c r="E89" t="s">
        <v>4089</v>
      </c>
      <c r="F89" t="s">
        <v>4090</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4098</v>
      </c>
      <c r="C90" t="s">
        <v>4099</v>
      </c>
      <c r="D90">
        <v>2008</v>
      </c>
      <c r="E90" t="s">
        <v>4100</v>
      </c>
      <c r="F90" t="s">
        <v>4101</v>
      </c>
      <c r="G90" t="s">
        <v>85</v>
      </c>
      <c r="H90" t="s">
        <v>4189</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4108</v>
      </c>
      <c r="C91" t="s">
        <v>4109</v>
      </c>
      <c r="D91">
        <v>2000</v>
      </c>
      <c r="E91" t="s">
        <v>4110</v>
      </c>
      <c r="F91" t="s">
        <v>4111</v>
      </c>
      <c r="G91" t="s">
        <v>85</v>
      </c>
      <c r="H91" t="s">
        <v>4057</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4116</v>
      </c>
      <c r="C92" t="s">
        <v>4117</v>
      </c>
      <c r="D92">
        <v>2005</v>
      </c>
      <c r="E92" t="s">
        <v>4118</v>
      </c>
      <c r="F92" t="s">
        <v>4119</v>
      </c>
      <c r="G92" t="s">
        <v>85</v>
      </c>
      <c r="H92" t="s">
        <v>4120</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4124</v>
      </c>
      <c r="C93" t="s">
        <v>4186</v>
      </c>
      <c r="D93">
        <v>1995</v>
      </c>
      <c r="E93" t="s">
        <v>4187</v>
      </c>
      <c r="F93" t="s">
        <v>4188</v>
      </c>
      <c r="G93" t="s">
        <v>85</v>
      </c>
      <c r="H93" t="s">
        <v>4189</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4125</v>
      </c>
      <c r="C94" t="s">
        <v>768</v>
      </c>
      <c r="D94">
        <v>1995</v>
      </c>
      <c r="E94" t="s">
        <v>4126</v>
      </c>
      <c r="F94" t="s">
        <v>4127</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4128</v>
      </c>
      <c r="C95" t="s">
        <v>768</v>
      </c>
      <c r="D95">
        <v>1999</v>
      </c>
      <c r="E95" t="s">
        <v>4129</v>
      </c>
      <c r="F95" t="s">
        <v>4130</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4131</v>
      </c>
      <c r="C96" t="s">
        <v>768</v>
      </c>
      <c r="D96">
        <v>2003</v>
      </c>
      <c r="E96" t="s">
        <v>4132</v>
      </c>
      <c r="F96" t="s">
        <v>4133</v>
      </c>
      <c r="G96" t="s">
        <v>85</v>
      </c>
      <c r="H96" t="s">
        <v>4134</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4135</v>
      </c>
      <c r="C97" t="s">
        <v>4136</v>
      </c>
      <c r="D97">
        <v>2006</v>
      </c>
      <c r="E97" t="s">
        <v>4137</v>
      </c>
      <c r="F97" t="s">
        <v>4138</v>
      </c>
      <c r="G97" t="s">
        <v>85</v>
      </c>
      <c r="H97" t="s">
        <v>4139</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4140</v>
      </c>
      <c r="C98" t="s">
        <v>4141</v>
      </c>
      <c r="D98">
        <v>2011</v>
      </c>
      <c r="E98" t="s">
        <v>4142</v>
      </c>
      <c r="F98" t="s">
        <v>4143</v>
      </c>
      <c r="G98" t="s">
        <v>85</v>
      </c>
      <c r="H98" t="s">
        <v>4189</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4146</v>
      </c>
      <c r="C99" t="s">
        <v>4147</v>
      </c>
      <c r="D99">
        <v>1999</v>
      </c>
      <c r="E99" t="s">
        <v>4148</v>
      </c>
      <c r="F99" t="s">
        <v>4149</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4150</v>
      </c>
      <c r="C100" t="s">
        <v>4151</v>
      </c>
      <c r="D100">
        <v>2004</v>
      </c>
      <c r="E100" t="s">
        <v>4152</v>
      </c>
      <c r="F100" t="s">
        <v>4153</v>
      </c>
      <c r="G100" t="s">
        <v>85</v>
      </c>
      <c r="H100" t="s">
        <v>4134</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4154</v>
      </c>
      <c r="C101" t="s">
        <v>4155</v>
      </c>
      <c r="D101">
        <v>2001</v>
      </c>
      <c r="E101" t="s">
        <v>4156</v>
      </c>
      <c r="F101" t="s">
        <v>4157</v>
      </c>
      <c r="G101" t="s">
        <v>85</v>
      </c>
      <c r="H101" t="s">
        <v>4158</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4159</v>
      </c>
      <c r="C102" t="s">
        <v>4160</v>
      </c>
      <c r="D102">
        <v>1993</v>
      </c>
      <c r="E102" t="s">
        <v>4161</v>
      </c>
      <c r="F102" t="s">
        <v>4162</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4172</v>
      </c>
      <c r="C103" t="s">
        <v>4173</v>
      </c>
      <c r="D103">
        <v>2006</v>
      </c>
      <c r="E103" t="s">
        <v>4174</v>
      </c>
      <c r="F103" t="s">
        <v>4175</v>
      </c>
      <c r="G103" t="s">
        <v>85</v>
      </c>
      <c r="H103" t="s">
        <v>4176</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4190</v>
      </c>
      <c r="C104" t="s">
        <v>4191</v>
      </c>
      <c r="D104">
        <v>1998</v>
      </c>
      <c r="E104" t="s">
        <v>4192</v>
      </c>
      <c r="F104" t="s">
        <v>4193</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4377</v>
      </c>
      <c r="C105" t="s">
        <v>523</v>
      </c>
      <c r="D105">
        <v>2008</v>
      </c>
      <c r="E105" t="s">
        <v>4194</v>
      </c>
      <c r="F105" t="s">
        <v>4195</v>
      </c>
      <c r="G105" t="s">
        <v>85</v>
      </c>
      <c r="H105" t="s">
        <v>4189</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4197</v>
      </c>
      <c r="C106" t="s">
        <v>4198</v>
      </c>
      <c r="D106">
        <v>2001</v>
      </c>
      <c r="E106" t="s">
        <v>4199</v>
      </c>
      <c r="F106" t="s">
        <v>4200</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4201</v>
      </c>
      <c r="C107" t="s">
        <v>4202</v>
      </c>
      <c r="D107">
        <v>2004</v>
      </c>
      <c r="E107" t="s">
        <v>4203</v>
      </c>
      <c r="F107" t="s">
        <v>4204</v>
      </c>
      <c r="G107" t="s">
        <v>85</v>
      </c>
      <c r="H107" t="s">
        <v>4134</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4211</v>
      </c>
      <c r="C108" t="s">
        <v>4212</v>
      </c>
      <c r="D108">
        <v>2004</v>
      </c>
      <c r="E108" t="s">
        <v>4213</v>
      </c>
      <c r="F108" t="s">
        <v>4214</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4215</v>
      </c>
      <c r="C109" t="s">
        <v>4216</v>
      </c>
      <c r="D109">
        <v>2005</v>
      </c>
      <c r="E109" t="s">
        <v>4217</v>
      </c>
      <c r="F109" t="s">
        <v>4218</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4219</v>
      </c>
      <c r="C110" t="s">
        <v>4220</v>
      </c>
      <c r="D110">
        <v>2005</v>
      </c>
      <c r="E110" t="s">
        <v>4221</v>
      </c>
      <c r="F110" t="s">
        <v>4222</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4223</v>
      </c>
      <c r="C111" t="s">
        <v>4224</v>
      </c>
      <c r="D111">
        <v>1982</v>
      </c>
      <c r="E111" t="s">
        <v>4225</v>
      </c>
      <c r="F111" t="s">
        <v>4226</v>
      </c>
      <c r="G111" t="s">
        <v>85</v>
      </c>
      <c r="H111" t="s">
        <v>4227</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4228</v>
      </c>
      <c r="C112" t="s">
        <v>4224</v>
      </c>
      <c r="D112">
        <v>1979</v>
      </c>
      <c r="E112" t="s">
        <v>4229</v>
      </c>
      <c r="F112" t="s">
        <v>4230</v>
      </c>
      <c r="G112" t="s">
        <v>85</v>
      </c>
      <c r="H112" t="s">
        <v>4189</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4231</v>
      </c>
      <c r="C113" t="s">
        <v>4232</v>
      </c>
      <c r="D113">
        <v>1997</v>
      </c>
      <c r="E113" t="s">
        <v>4233</v>
      </c>
      <c r="F113" t="s">
        <v>4234</v>
      </c>
      <c r="G113" t="s">
        <v>85</v>
      </c>
      <c r="H113" t="s">
        <v>4235</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4236</v>
      </c>
      <c r="C114" t="s">
        <v>4237</v>
      </c>
      <c r="D114">
        <v>2014</v>
      </c>
      <c r="E114" t="s">
        <v>4238</v>
      </c>
      <c r="F114" t="s">
        <v>4239</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4240</v>
      </c>
      <c r="C115" t="s">
        <v>4241</v>
      </c>
      <c r="D115">
        <v>2001</v>
      </c>
      <c r="E115" t="s">
        <v>4242</v>
      </c>
      <c r="F115" t="s">
        <v>4243</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4244</v>
      </c>
      <c r="C116" t="s">
        <v>4245</v>
      </c>
      <c r="D116">
        <v>1999</v>
      </c>
      <c r="E116" t="s">
        <v>4246</v>
      </c>
      <c r="F116" t="s">
        <v>4247</v>
      </c>
      <c r="G116" t="s">
        <v>85</v>
      </c>
      <c r="H116" t="s">
        <v>4235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4376</v>
      </c>
    </row>
    <row r="2" spans="1:22" x14ac:dyDescent="0.25">
      <c r="R2" t="s">
        <v>145</v>
      </c>
      <c r="S2" t="s">
        <v>4372</v>
      </c>
      <c r="T2" t="s">
        <v>148</v>
      </c>
      <c r="U2" t="s">
        <v>4374</v>
      </c>
    </row>
    <row r="3" spans="1:22" x14ac:dyDescent="0.25">
      <c r="A3" s="71" t="s">
        <v>122</v>
      </c>
      <c r="R3">
        <v>10</v>
      </c>
      <c r="S3">
        <v>0.9</v>
      </c>
      <c r="T3">
        <f>(1+S3)^(1/R3)-1</f>
        <v>6.629005847852576E-2</v>
      </c>
      <c r="U3">
        <f>T3*100</f>
        <v>6.629005847852576</v>
      </c>
    </row>
    <row r="5" spans="1:22" x14ac:dyDescent="0.25">
      <c r="B5" t="s">
        <v>160</v>
      </c>
      <c r="D5" t="s">
        <v>161</v>
      </c>
      <c r="R5" s="73" t="s">
        <v>4375</v>
      </c>
    </row>
    <row r="6" spans="1:22" x14ac:dyDescent="0.25">
      <c r="K6" t="s">
        <v>4371</v>
      </c>
      <c r="R6" t="s">
        <v>145</v>
      </c>
      <c r="S6" t="s">
        <v>4372</v>
      </c>
      <c r="T6" t="s">
        <v>4373</v>
      </c>
      <c r="U6" t="s">
        <v>148</v>
      </c>
      <c r="V6" t="s">
        <v>4374</v>
      </c>
    </row>
    <row r="7" spans="1:22" x14ac:dyDescent="0.25">
      <c r="C7" t="s">
        <v>145</v>
      </c>
      <c r="D7" t="s">
        <v>4249</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243</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244</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245</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246</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247</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242</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243</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244</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245</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246</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247</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251</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248</v>
      </c>
      <c r="D286" t="s">
        <v>250</v>
      </c>
      <c r="E286" t="s">
        <v>198</v>
      </c>
      <c r="F286" t="s">
        <v>249</v>
      </c>
      <c r="G286" t="s">
        <v>142</v>
      </c>
      <c r="H286" s="69" t="s">
        <v>147</v>
      </c>
      <c r="J286" t="s">
        <v>148</v>
      </c>
      <c r="K286" t="s">
        <v>147</v>
      </c>
      <c r="L286" t="s">
        <v>149</v>
      </c>
      <c r="N286" s="70">
        <v>5.0418187757813149</v>
      </c>
      <c r="O286" s="70">
        <v>0.11305354679175721</v>
      </c>
      <c r="P286" s="70">
        <v>44.596732423337983</v>
      </c>
    </row>
    <row r="287" spans="2:16" x14ac:dyDescent="0.25">
      <c r="B287" t="s">
        <v>242</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243</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244</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245</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246</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247</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243</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244</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245</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246</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247</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5" x14ac:dyDescent="0.25">
      <c r="C465" s="67" t="s">
        <v>364</v>
      </c>
      <c r="D465">
        <v>3</v>
      </c>
      <c r="E465">
        <v>3</v>
      </c>
      <c r="F465" t="s">
        <v>258</v>
      </c>
      <c r="G465">
        <v>0.21</v>
      </c>
      <c r="H465" s="67">
        <v>0.04</v>
      </c>
      <c r="J465" s="70">
        <v>6.56022367666107</v>
      </c>
      <c r="K465" s="70">
        <v>1.1742173407896539</v>
      </c>
      <c r="L465" s="70">
        <v>5.5868904748497084</v>
      </c>
    </row>
    <row r="466" spans="1:15" x14ac:dyDescent="0.25">
      <c r="C466" s="67" t="s">
        <v>364</v>
      </c>
      <c r="D466">
        <v>3</v>
      </c>
      <c r="E466">
        <v>3</v>
      </c>
      <c r="F466" t="s">
        <v>259</v>
      </c>
      <c r="G466">
        <v>0.25</v>
      </c>
      <c r="H466" s="67">
        <v>0.03</v>
      </c>
      <c r="J466" s="70">
        <v>7.7217345015941907</v>
      </c>
      <c r="K466" s="70">
        <v>0.86177387601275335</v>
      </c>
      <c r="L466" s="70">
        <v>8.9602791596805353</v>
      </c>
    </row>
    <row r="467" spans="1:15" x14ac:dyDescent="0.25">
      <c r="C467" s="67" t="s">
        <v>364</v>
      </c>
      <c r="D467">
        <v>3</v>
      </c>
      <c r="E467">
        <v>3</v>
      </c>
      <c r="F467" t="s">
        <v>258</v>
      </c>
      <c r="G467">
        <v>0.15</v>
      </c>
      <c r="H467" s="67">
        <v>0.04</v>
      </c>
      <c r="J467" s="70">
        <v>4.7689553171647248</v>
      </c>
      <c r="K467" s="70">
        <v>1.2147125254164031</v>
      </c>
      <c r="L467" s="70">
        <v>3.9259950131245498</v>
      </c>
    </row>
    <row r="468" spans="1:15" x14ac:dyDescent="0.25">
      <c r="C468" s="67" t="s">
        <v>364</v>
      </c>
      <c r="D468">
        <v>3</v>
      </c>
      <c r="E468">
        <v>3</v>
      </c>
      <c r="F468" t="s">
        <v>259</v>
      </c>
      <c r="G468">
        <v>0.21</v>
      </c>
      <c r="H468" s="67">
        <v>0.03</v>
      </c>
      <c r="J468" s="70">
        <v>6.56022367666107</v>
      </c>
      <c r="K468" s="70">
        <v>0.88066300559224031</v>
      </c>
      <c r="L468" s="70">
        <v>7.4491872997996103</v>
      </c>
    </row>
    <row r="471" spans="1:15" x14ac:dyDescent="0.25">
      <c r="A471" s="72" t="s">
        <v>365</v>
      </c>
      <c r="C471" s="67"/>
    </row>
    <row r="472" spans="1:15" x14ac:dyDescent="0.25">
      <c r="C472" s="67"/>
      <c r="D472" t="s">
        <v>4378</v>
      </c>
      <c r="E472" t="s">
        <v>198</v>
      </c>
      <c r="F472" t="s">
        <v>370</v>
      </c>
      <c r="G472" t="s">
        <v>371</v>
      </c>
      <c r="H472" t="s">
        <v>257</v>
      </c>
      <c r="I472" t="s">
        <v>142</v>
      </c>
      <c r="J472" t="s">
        <v>211</v>
      </c>
      <c r="K472" t="s">
        <v>147</v>
      </c>
      <c r="M472" t="s">
        <v>148</v>
      </c>
      <c r="N472" t="s">
        <v>147</v>
      </c>
      <c r="O472" t="s">
        <v>211</v>
      </c>
    </row>
    <row r="473" spans="1:15" x14ac:dyDescent="0.25">
      <c r="C473" s="67" t="s">
        <v>367</v>
      </c>
      <c r="D473">
        <v>1</v>
      </c>
      <c r="E473">
        <v>7</v>
      </c>
      <c r="F473">
        <v>7</v>
      </c>
      <c r="G473" t="s">
        <v>372</v>
      </c>
      <c r="H473" t="s">
        <v>258</v>
      </c>
      <c r="I473" s="67">
        <v>0.35</v>
      </c>
      <c r="J473" s="67">
        <v>2.67</v>
      </c>
      <c r="K473" s="171">
        <f>I473/J473</f>
        <v>0.13108614232209737</v>
      </c>
      <c r="M473" s="70">
        <v>4.3804367694820989</v>
      </c>
      <c r="N473" s="70">
        <v>1.447918390476933</v>
      </c>
      <c r="O473" s="70">
        <v>3.0253340231690951</v>
      </c>
    </row>
    <row r="474" spans="1:15" x14ac:dyDescent="0.25">
      <c r="C474" s="67" t="s">
        <v>368</v>
      </c>
      <c r="D474">
        <v>1</v>
      </c>
      <c r="E474">
        <v>4</v>
      </c>
      <c r="F474">
        <v>11</v>
      </c>
      <c r="G474" t="s">
        <v>372</v>
      </c>
      <c r="H474" t="s">
        <v>258</v>
      </c>
      <c r="I474">
        <v>0.69</v>
      </c>
      <c r="J474" s="67">
        <v>5.8</v>
      </c>
      <c r="K474" s="171">
        <f t="shared" ref="K474:K490" si="41">I474/J474</f>
        <v>0.1189655172413793</v>
      </c>
      <c r="M474" s="70">
        <v>4.8858671588744906</v>
      </c>
      <c r="N474" s="70">
        <v>0.67121040547961819</v>
      </c>
      <c r="O474" s="70">
        <v>7.2791886403835759</v>
      </c>
    </row>
    <row r="475" spans="1:15" x14ac:dyDescent="0.25">
      <c r="C475" s="67" t="s">
        <v>369</v>
      </c>
      <c r="D475">
        <v>1</v>
      </c>
      <c r="E475">
        <v>3</v>
      </c>
      <c r="F475">
        <v>14</v>
      </c>
      <c r="G475" t="s">
        <v>372</v>
      </c>
      <c r="H475" t="s">
        <v>258</v>
      </c>
      <c r="I475">
        <v>1.39</v>
      </c>
      <c r="J475" s="67">
        <v>10.3</v>
      </c>
      <c r="K475" s="171">
        <f t="shared" si="41"/>
        <v>0.13495145631067959</v>
      </c>
      <c r="M475" s="70">
        <v>6.4212661122804437</v>
      </c>
      <c r="N475" s="70">
        <v>0.42922010891448359</v>
      </c>
      <c r="O475" s="70">
        <v>14.96031052347502</v>
      </c>
    </row>
    <row r="476" spans="1:15" x14ac:dyDescent="0.25">
      <c r="C476" s="67" t="s">
        <v>367</v>
      </c>
      <c r="D476">
        <v>1</v>
      </c>
      <c r="E476">
        <v>7</v>
      </c>
      <c r="F476">
        <v>7</v>
      </c>
      <c r="G476" t="s">
        <v>373</v>
      </c>
      <c r="H476" t="s">
        <v>258</v>
      </c>
      <c r="I476">
        <v>0.37</v>
      </c>
      <c r="J476" s="67">
        <v>4.28</v>
      </c>
      <c r="K476" s="171">
        <f t="shared" si="41"/>
        <v>8.6448598130841117E-2</v>
      </c>
      <c r="M476" s="70">
        <v>4.5999578662455853</v>
      </c>
      <c r="N476" s="70">
        <v>0.94291133702627505</v>
      </c>
      <c r="O476" s="70">
        <v>4.8784627839482679</v>
      </c>
    </row>
    <row r="477" spans="1:15" x14ac:dyDescent="0.25">
      <c r="C477" s="67" t="s">
        <v>368</v>
      </c>
      <c r="D477">
        <v>1</v>
      </c>
      <c r="E477">
        <v>4</v>
      </c>
      <c r="F477">
        <v>11</v>
      </c>
      <c r="G477" t="s">
        <v>373</v>
      </c>
      <c r="H477" t="s">
        <v>258</v>
      </c>
      <c r="I477">
        <v>0.75</v>
      </c>
      <c r="J477" s="67">
        <v>8.25</v>
      </c>
      <c r="K477" s="171">
        <f t="shared" si="41"/>
        <v>9.0909090909090912E-2</v>
      </c>
      <c r="M477" s="70">
        <v>5.2190479974227433</v>
      </c>
      <c r="N477" s="70">
        <v>0.49690223375406262</v>
      </c>
      <c r="O477" s="70">
        <v>10.503168717904909</v>
      </c>
    </row>
    <row r="478" spans="1:15" x14ac:dyDescent="0.25">
      <c r="C478" s="67" t="s">
        <v>369</v>
      </c>
      <c r="D478">
        <v>1</v>
      </c>
      <c r="E478">
        <v>3</v>
      </c>
      <c r="F478">
        <v>14</v>
      </c>
      <c r="G478" t="s">
        <v>373</v>
      </c>
      <c r="H478" t="s">
        <v>258</v>
      </c>
      <c r="I478">
        <v>1.72</v>
      </c>
      <c r="J478" s="67">
        <v>5.86</v>
      </c>
      <c r="K478" s="171">
        <f t="shared" si="41"/>
        <v>0.29351535836177473</v>
      </c>
      <c r="M478" s="70">
        <v>7.4089907926705001</v>
      </c>
      <c r="N478" s="70">
        <v>0.82789360356584163</v>
      </c>
      <c r="O478" s="70">
        <v>8.9492064689943813</v>
      </c>
    </row>
    <row r="479" spans="1:15" x14ac:dyDescent="0.25">
      <c r="C479" s="67" t="s">
        <v>367</v>
      </c>
      <c r="D479">
        <v>1</v>
      </c>
      <c r="E479">
        <v>7</v>
      </c>
      <c r="F479">
        <v>7</v>
      </c>
      <c r="G479" t="s">
        <v>374</v>
      </c>
      <c r="H479" t="s">
        <v>258</v>
      </c>
      <c r="I479">
        <v>0.42</v>
      </c>
      <c r="J479" s="67">
        <v>2.2999999999999998</v>
      </c>
      <c r="K479" s="171">
        <f t="shared" si="41"/>
        <v>0.18260869565217391</v>
      </c>
      <c r="M479" s="70">
        <v>5.1369751024905153</v>
      </c>
      <c r="N479" s="70">
        <v>1.931481477694253</v>
      </c>
      <c r="O479" s="70">
        <v>2.6596036057373369</v>
      </c>
    </row>
    <row r="480" spans="1:15" x14ac:dyDescent="0.25">
      <c r="C480" s="67" t="s">
        <v>368</v>
      </c>
      <c r="D480">
        <v>1</v>
      </c>
      <c r="E480">
        <v>4</v>
      </c>
      <c r="F480">
        <v>11</v>
      </c>
      <c r="G480" t="s">
        <v>374</v>
      </c>
      <c r="H480" t="s">
        <v>258</v>
      </c>
      <c r="I480">
        <v>0.6</v>
      </c>
      <c r="J480" s="67">
        <v>3.1</v>
      </c>
      <c r="K480" s="171">
        <f t="shared" si="41"/>
        <v>0.19354838709677419</v>
      </c>
      <c r="M480" s="70">
        <v>4.3653567670318472</v>
      </c>
      <c r="N480" s="70">
        <v>1.1477128676726369</v>
      </c>
      <c r="O480" s="70">
        <v>3.803526901187432</v>
      </c>
    </row>
    <row r="481" spans="1:15" x14ac:dyDescent="0.25">
      <c r="C481" s="67" t="s">
        <v>369</v>
      </c>
      <c r="D481">
        <v>1</v>
      </c>
      <c r="E481">
        <v>3</v>
      </c>
      <c r="F481">
        <v>14</v>
      </c>
      <c r="G481" t="s">
        <v>374</v>
      </c>
      <c r="H481" t="s">
        <v>258</v>
      </c>
      <c r="I481">
        <v>2.27</v>
      </c>
      <c r="J481" s="67">
        <v>4.1900000000000004</v>
      </c>
      <c r="K481" s="171">
        <f t="shared" si="41"/>
        <v>0.54176610978520279</v>
      </c>
      <c r="M481" s="70">
        <v>8.8311982624496466</v>
      </c>
      <c r="N481" s="70">
        <v>1.2879216886393501</v>
      </c>
      <c r="O481" s="70">
        <v>6.8569372970025348</v>
      </c>
    </row>
    <row r="482" spans="1:15" x14ac:dyDescent="0.25">
      <c r="C482" s="67" t="s">
        <v>367</v>
      </c>
      <c r="D482">
        <v>1</v>
      </c>
      <c r="E482">
        <v>7</v>
      </c>
      <c r="F482">
        <v>7</v>
      </c>
      <c r="G482" t="s">
        <v>372</v>
      </c>
      <c r="H482" t="s">
        <v>259</v>
      </c>
      <c r="I482">
        <v>0.61</v>
      </c>
      <c r="J482">
        <v>1.96</v>
      </c>
      <c r="K482" s="171">
        <f t="shared" si="41"/>
        <v>0.31122448979591838</v>
      </c>
      <c r="M482" s="70">
        <v>7.0401117231130961</v>
      </c>
      <c r="N482" s="70">
        <v>2.9559453556986668</v>
      </c>
      <c r="O482" s="70">
        <v>2.3816785751944649</v>
      </c>
    </row>
    <row r="483" spans="1:15" x14ac:dyDescent="0.25">
      <c r="C483" s="67" t="s">
        <v>368</v>
      </c>
      <c r="D483">
        <v>1</v>
      </c>
      <c r="E483">
        <v>4</v>
      </c>
      <c r="F483">
        <v>11</v>
      </c>
      <c r="G483" t="s">
        <v>372</v>
      </c>
      <c r="H483" t="s">
        <v>259</v>
      </c>
      <c r="I483">
        <v>1.02</v>
      </c>
      <c r="J483">
        <v>3.73</v>
      </c>
      <c r="K483" s="171">
        <f t="shared" si="41"/>
        <v>0.27345844504021449</v>
      </c>
      <c r="M483" s="70">
        <v>6.6004935420180164</v>
      </c>
      <c r="N483" s="70">
        <v>1.31191742594598</v>
      </c>
      <c r="O483" s="70">
        <v>5.0311806303347328</v>
      </c>
    </row>
    <row r="484" spans="1:15" x14ac:dyDescent="0.25">
      <c r="C484" s="67" t="s">
        <v>369</v>
      </c>
      <c r="D484">
        <v>1</v>
      </c>
      <c r="E484">
        <v>3</v>
      </c>
      <c r="F484">
        <v>14</v>
      </c>
      <c r="G484" t="s">
        <v>372</v>
      </c>
      <c r="H484" t="s">
        <v>259</v>
      </c>
      <c r="I484">
        <v>1.85</v>
      </c>
      <c r="J484">
        <v>6.21</v>
      </c>
      <c r="K484" s="171">
        <f t="shared" si="41"/>
        <v>0.29790660225442833</v>
      </c>
      <c r="M484" s="70">
        <v>7.7677755392428827</v>
      </c>
      <c r="N484" s="70">
        <v>0.80462987076224901</v>
      </c>
      <c r="O484" s="70">
        <v>9.6538493306049471</v>
      </c>
    </row>
    <row r="485" spans="1:15" x14ac:dyDescent="0.25">
      <c r="C485" s="67" t="s">
        <v>367</v>
      </c>
      <c r="D485">
        <v>1</v>
      </c>
      <c r="E485">
        <v>7</v>
      </c>
      <c r="F485">
        <v>7</v>
      </c>
      <c r="G485" t="s">
        <v>373</v>
      </c>
      <c r="H485" t="s">
        <v>259</v>
      </c>
      <c r="I485">
        <v>0.36</v>
      </c>
      <c r="J485">
        <v>2.66</v>
      </c>
      <c r="K485" s="171">
        <f t="shared" si="41"/>
        <v>0.13533834586466165</v>
      </c>
      <c r="M485" s="70">
        <v>4.4905432052525276</v>
      </c>
      <c r="N485" s="70">
        <v>1.4854597978885331</v>
      </c>
      <c r="O485" s="70">
        <v>3.022998812647431</v>
      </c>
    </row>
    <row r="486" spans="1:15" x14ac:dyDescent="0.25">
      <c r="C486" s="67" t="s">
        <v>368</v>
      </c>
      <c r="D486">
        <v>1</v>
      </c>
      <c r="E486">
        <v>4</v>
      </c>
      <c r="F486">
        <v>11</v>
      </c>
      <c r="G486" t="s">
        <v>373</v>
      </c>
      <c r="H486" t="s">
        <v>259</v>
      </c>
      <c r="I486">
        <v>0.84</v>
      </c>
      <c r="J486">
        <v>6.23</v>
      </c>
      <c r="K486" s="171">
        <f t="shared" si="41"/>
        <v>0.1348314606741573</v>
      </c>
      <c r="M486" s="70">
        <v>5.6998442929814042</v>
      </c>
      <c r="N486" s="70">
        <v>0.70413361655403528</v>
      </c>
      <c r="O486" s="70">
        <v>8.0948333654000422</v>
      </c>
    </row>
    <row r="487" spans="1:15" x14ac:dyDescent="0.25">
      <c r="C487" s="67" t="s">
        <v>369</v>
      </c>
      <c r="D487">
        <v>1</v>
      </c>
      <c r="E487">
        <v>3</v>
      </c>
      <c r="F487">
        <v>14</v>
      </c>
      <c r="G487" t="s">
        <v>373</v>
      </c>
      <c r="H487" t="s">
        <v>259</v>
      </c>
      <c r="I487">
        <v>2.29</v>
      </c>
      <c r="J487">
        <v>6.01</v>
      </c>
      <c r="K487" s="171">
        <f t="shared" si="41"/>
        <v>0.38103161397670549</v>
      </c>
      <c r="M487" s="70">
        <v>8.8786090809269247</v>
      </c>
      <c r="N487" s="70">
        <v>0.90069891762145815</v>
      </c>
      <c r="O487" s="70">
        <v>9.8574661379335513</v>
      </c>
    </row>
    <row r="488" spans="1:15" x14ac:dyDescent="0.25">
      <c r="C488" s="67" t="s">
        <v>367</v>
      </c>
      <c r="D488">
        <v>1</v>
      </c>
      <c r="E488">
        <v>7</v>
      </c>
      <c r="F488">
        <v>7</v>
      </c>
      <c r="G488" t="s">
        <v>374</v>
      </c>
      <c r="H488" t="s">
        <v>259</v>
      </c>
      <c r="I488">
        <v>0.68</v>
      </c>
      <c r="J488">
        <v>4.5</v>
      </c>
      <c r="K488" s="171">
        <f t="shared" si="41"/>
        <v>0.15111111111111111</v>
      </c>
      <c r="M488" s="70">
        <v>7.6928921298799144</v>
      </c>
      <c r="N488" s="70">
        <v>1.3838088935812229</v>
      </c>
      <c r="O488" s="70">
        <v>5.5592157020837778</v>
      </c>
    </row>
    <row r="489" spans="1:15" x14ac:dyDescent="0.25">
      <c r="C489" s="67" t="s">
        <v>368</v>
      </c>
      <c r="D489">
        <v>1</v>
      </c>
      <c r="E489">
        <v>4</v>
      </c>
      <c r="F489">
        <v>11</v>
      </c>
      <c r="G489" t="s">
        <v>374</v>
      </c>
      <c r="H489" t="s">
        <v>259</v>
      </c>
      <c r="I489">
        <v>0.83</v>
      </c>
      <c r="J489">
        <v>4.54</v>
      </c>
      <c r="K489" s="171">
        <f t="shared" si="41"/>
        <v>0.18281938325991187</v>
      </c>
      <c r="M489" s="70">
        <v>5.6474915918135693</v>
      </c>
      <c r="N489" s="70">
        <v>0.95948381797178739</v>
      </c>
      <c r="O489" s="70">
        <v>5.8859685656310132</v>
      </c>
    </row>
    <row r="490" spans="1:15" x14ac:dyDescent="0.25">
      <c r="C490" s="67" t="s">
        <v>369</v>
      </c>
      <c r="D490">
        <v>1</v>
      </c>
      <c r="E490">
        <v>3</v>
      </c>
      <c r="F490">
        <v>14</v>
      </c>
      <c r="G490" t="s">
        <v>374</v>
      </c>
      <c r="H490" t="s">
        <v>259</v>
      </c>
      <c r="I490">
        <v>2.06</v>
      </c>
      <c r="J490">
        <v>6.37</v>
      </c>
      <c r="K490" s="171">
        <f t="shared" si="41"/>
        <v>0.32339089481946626</v>
      </c>
      <c r="M490" s="70">
        <v>8.3164424543858964</v>
      </c>
      <c r="N490" s="70">
        <v>0.81765992644689711</v>
      </c>
      <c r="O490" s="70">
        <v>10.17102854792531</v>
      </c>
    </row>
    <row r="493" spans="1:15" x14ac:dyDescent="0.25">
      <c r="A493" s="72" t="s">
        <v>375</v>
      </c>
      <c r="C493" t="s">
        <v>377</v>
      </c>
      <c r="D493" t="s">
        <v>378</v>
      </c>
      <c r="E493" t="s">
        <v>379</v>
      </c>
      <c r="F493" t="s">
        <v>380</v>
      </c>
      <c r="G493" t="s">
        <v>211</v>
      </c>
      <c r="H493" t="s">
        <v>142</v>
      </c>
      <c r="I493" t="s">
        <v>147</v>
      </c>
      <c r="K493" t="s">
        <v>148</v>
      </c>
      <c r="L493" t="s">
        <v>147</v>
      </c>
      <c r="M493" t="s">
        <v>211</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3</v>
      </c>
      <c r="D506" s="67" t="s">
        <v>176</v>
      </c>
      <c r="E506" s="67">
        <v>0.20699999999999999</v>
      </c>
      <c r="F506" s="67">
        <v>1.7999999999999999E-2</v>
      </c>
      <c r="G506" s="67"/>
      <c r="H506" s="70">
        <v>6.4720844936184907</v>
      </c>
      <c r="I506" s="70">
        <v>0.52927299665427563</v>
      </c>
      <c r="J506" s="70">
        <v>12.22825372639613</v>
      </c>
    </row>
    <row r="507" spans="1:13" x14ac:dyDescent="0.25">
      <c r="B507" s="78" t="s">
        <v>393</v>
      </c>
      <c r="C507">
        <v>3</v>
      </c>
      <c r="D507" s="67" t="s">
        <v>176</v>
      </c>
      <c r="E507">
        <v>9.4E-2</v>
      </c>
      <c r="F507">
        <v>1.6E-2</v>
      </c>
      <c r="H507" s="70">
        <v>3.0399819644272301</v>
      </c>
      <c r="I507" s="70">
        <v>0.50232776094784748</v>
      </c>
      <c r="J507" s="70">
        <v>6.0517896894470971</v>
      </c>
    </row>
    <row r="508" spans="1:13" x14ac:dyDescent="0.25">
      <c r="B508" s="78" t="s">
        <v>39</v>
      </c>
      <c r="C508">
        <v>6</v>
      </c>
      <c r="D508" s="67" t="s">
        <v>176</v>
      </c>
      <c r="E508">
        <v>0.29799999999999999</v>
      </c>
      <c r="F508">
        <v>1.6E-2</v>
      </c>
      <c r="H508" s="70">
        <v>4.4429464893505077</v>
      </c>
      <c r="I508" s="70">
        <v>0.21457205236641089</v>
      </c>
      <c r="J508" s="70">
        <v>20.70608189813823</v>
      </c>
    </row>
    <row r="509" spans="1:13" x14ac:dyDescent="0.25">
      <c r="B509" s="78" t="s">
        <v>394</v>
      </c>
      <c r="C509">
        <v>3</v>
      </c>
      <c r="D509" s="67" t="s">
        <v>395</v>
      </c>
      <c r="E509">
        <v>0.16600000000000001</v>
      </c>
      <c r="F509">
        <v>1.7999999999999999E-2</v>
      </c>
      <c r="H509" s="70">
        <v>5.2526042050797814</v>
      </c>
      <c r="I509" s="70">
        <v>0.54160859796782046</v>
      </c>
      <c r="J509" s="70">
        <v>9.698155134147008</v>
      </c>
    </row>
    <row r="510" spans="1:13" x14ac:dyDescent="0.25">
      <c r="B510" s="78" t="s">
        <v>393</v>
      </c>
      <c r="C510">
        <v>3</v>
      </c>
      <c r="D510" s="67" t="s">
        <v>395</v>
      </c>
      <c r="E510">
        <v>7.6999999999999999E-2</v>
      </c>
      <c r="F510">
        <v>1.6E-2</v>
      </c>
      <c r="H510" s="70">
        <v>2.503470039176614</v>
      </c>
      <c r="I510" s="70">
        <v>0.50759997543386748</v>
      </c>
      <c r="J510" s="70">
        <v>4.9319743111429251</v>
      </c>
    </row>
    <row r="511" spans="1:13" x14ac:dyDescent="0.25">
      <c r="B511" s="78" t="s">
        <v>39</v>
      </c>
      <c r="C511">
        <v>6</v>
      </c>
      <c r="D511" s="67" t="s">
        <v>395</v>
      </c>
      <c r="E511">
        <v>0.249</v>
      </c>
      <c r="F511">
        <v>1.6E-2</v>
      </c>
      <c r="H511" s="70">
        <v>3.775238396309422</v>
      </c>
      <c r="I511" s="70">
        <v>0.22156442678688951</v>
      </c>
      <c r="J511" s="70">
        <v>17.039009605727969</v>
      </c>
    </row>
    <row r="512" spans="1:13" x14ac:dyDescent="0.25">
      <c r="B512" s="78" t="s">
        <v>394</v>
      </c>
      <c r="C512">
        <v>3</v>
      </c>
      <c r="D512" s="67" t="s">
        <v>396</v>
      </c>
      <c r="E512">
        <v>0.315</v>
      </c>
      <c r="F512">
        <v>5.2999999999999999E-2</v>
      </c>
      <c r="H512" s="70">
        <v>9.5574505834125745</v>
      </c>
      <c r="I512" s="70">
        <v>1.471874494530004</v>
      </c>
      <c r="J512" s="70">
        <v>6.4933869150741952</v>
      </c>
    </row>
    <row r="513" spans="1:10" x14ac:dyDescent="0.25">
      <c r="B513" s="78" t="s">
        <v>393</v>
      </c>
      <c r="C513">
        <v>3</v>
      </c>
      <c r="D513" s="67" t="s">
        <v>396</v>
      </c>
      <c r="E513">
        <v>0.17</v>
      </c>
      <c r="F513">
        <v>3.5000000000000003E-2</v>
      </c>
      <c r="H513" s="70">
        <v>5.3728243029631084</v>
      </c>
      <c r="I513" s="70">
        <v>1.050726168263165</v>
      </c>
      <c r="J513" s="70">
        <v>5.1134391292874239</v>
      </c>
    </row>
    <row r="514" spans="1:10" x14ac:dyDescent="0.25">
      <c r="B514" s="78" t="s">
        <v>39</v>
      </c>
      <c r="C514">
        <v>6</v>
      </c>
      <c r="D514" s="67" t="s">
        <v>396</v>
      </c>
      <c r="E514">
        <v>0.39300000000000002</v>
      </c>
      <c r="F514">
        <v>2.9000000000000001E-2</v>
      </c>
      <c r="H514" s="70">
        <v>5.6797683750887007</v>
      </c>
      <c r="I514" s="70">
        <v>0.36668022049265042</v>
      </c>
      <c r="J514" s="70">
        <v>15.489704809977731</v>
      </c>
    </row>
    <row r="515" spans="1:10" x14ac:dyDescent="0.25">
      <c r="B515" s="78" t="s">
        <v>394</v>
      </c>
      <c r="C515">
        <v>3</v>
      </c>
      <c r="D515" s="67" t="s">
        <v>397</v>
      </c>
      <c r="E515">
        <v>0.28899999999999998</v>
      </c>
      <c r="F515">
        <v>0.01</v>
      </c>
      <c r="H515" s="70">
        <v>8.8305872046383183</v>
      </c>
      <c r="I515" s="70">
        <v>0.2814341536194423</v>
      </c>
      <c r="J515" s="70">
        <v>31.37709866080829</v>
      </c>
    </row>
    <row r="516" spans="1:10" x14ac:dyDescent="0.25">
      <c r="B516" s="78" t="s">
        <v>393</v>
      </c>
      <c r="C516">
        <v>3</v>
      </c>
      <c r="D516" s="67" t="s">
        <v>397</v>
      </c>
      <c r="E516">
        <v>0.16600000000000001</v>
      </c>
      <c r="F516">
        <v>6.8000000000000005E-2</v>
      </c>
      <c r="H516" s="70">
        <v>5.2526042050797814</v>
      </c>
      <c r="I516" s="70">
        <v>2.046076925656211</v>
      </c>
      <c r="J516" s="70">
        <v>2.56715871198009</v>
      </c>
    </row>
    <row r="517" spans="1:10" x14ac:dyDescent="0.25">
      <c r="B517" s="78" t="s">
        <v>39</v>
      </c>
      <c r="C517">
        <v>6</v>
      </c>
      <c r="D517" s="67" t="s">
        <v>397</v>
      </c>
      <c r="E517">
        <v>0.373</v>
      </c>
      <c r="F517">
        <v>6.3E-2</v>
      </c>
      <c r="H517" s="70">
        <v>5.4253592348699966</v>
      </c>
      <c r="I517" s="70">
        <v>0.8062390910168501</v>
      </c>
      <c r="J517" s="70">
        <v>6.7292187830131018</v>
      </c>
    </row>
    <row r="518" spans="1:10" x14ac:dyDescent="0.25">
      <c r="B518" s="78" t="s">
        <v>394</v>
      </c>
      <c r="C518">
        <v>3</v>
      </c>
      <c r="D518" s="67" t="s">
        <v>398</v>
      </c>
      <c r="E518">
        <v>0.221</v>
      </c>
      <c r="F518">
        <v>0.01</v>
      </c>
      <c r="H518" s="70">
        <v>6.8821598431665576</v>
      </c>
      <c r="I518" s="70">
        <v>0.29178858816043279</v>
      </c>
      <c r="J518" s="70">
        <v>23.586117217793898</v>
      </c>
    </row>
    <row r="519" spans="1:10" x14ac:dyDescent="0.25">
      <c r="B519" s="78" t="s">
        <v>393</v>
      </c>
      <c r="C519">
        <v>3</v>
      </c>
      <c r="D519" s="67" t="s">
        <v>398</v>
      </c>
      <c r="E519">
        <v>0.155</v>
      </c>
      <c r="F519">
        <v>0.13700000000000001</v>
      </c>
      <c r="H519" s="70">
        <v>4.9205748562267893</v>
      </c>
      <c r="I519" s="70">
        <v>4.1483748211552864</v>
      </c>
      <c r="J519" s="70">
        <v>1.1861451938078369</v>
      </c>
    </row>
    <row r="520" spans="1:10" x14ac:dyDescent="0.25">
      <c r="B520" s="78" t="s">
        <v>39</v>
      </c>
      <c r="C520">
        <v>6</v>
      </c>
      <c r="D520" s="67" t="s">
        <v>398</v>
      </c>
      <c r="E520">
        <v>0.33100000000000002</v>
      </c>
      <c r="F520">
        <v>0.153</v>
      </c>
      <c r="H520" s="70">
        <v>4.8808848170151631</v>
      </c>
      <c r="I520" s="70">
        <v>2.0093633079142652</v>
      </c>
      <c r="J520" s="70">
        <v>2.4290703417300681</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4041</v>
      </c>
      <c r="D557" t="s">
        <v>328</v>
      </c>
      <c r="E557" t="s">
        <v>339</v>
      </c>
      <c r="F557" t="s">
        <v>142</v>
      </c>
      <c r="G557" t="s">
        <v>147</v>
      </c>
      <c r="I557" t="s">
        <v>148</v>
      </c>
      <c r="J557" t="s">
        <v>147</v>
      </c>
      <c r="K557" t="s">
        <v>149</v>
      </c>
    </row>
    <row r="558" spans="1:11" x14ac:dyDescent="0.25">
      <c r="B558" t="s">
        <v>3803</v>
      </c>
      <c r="C558">
        <v>1</v>
      </c>
      <c r="D558">
        <v>3</v>
      </c>
      <c r="E558" t="s">
        <v>176</v>
      </c>
      <c r="F558">
        <v>8.7999999999999995E-2</v>
      </c>
      <c r="G558">
        <v>2E-3</v>
      </c>
      <c r="I558" s="70">
        <v>8.7999999999999995E-2</v>
      </c>
      <c r="J558" s="70">
        <v>2.8512636263294144E-2</v>
      </c>
      <c r="K558" s="70">
        <v>2.8512636263294144</v>
      </c>
    </row>
    <row r="559" spans="1:11" x14ac:dyDescent="0.25">
      <c r="B559" t="s">
        <v>3803</v>
      </c>
      <c r="C559">
        <v>1</v>
      </c>
      <c r="D559">
        <v>3</v>
      </c>
      <c r="E559" t="s">
        <v>3801</v>
      </c>
      <c r="F559">
        <v>0.126</v>
      </c>
      <c r="G559">
        <v>1.2E-2</v>
      </c>
      <c r="I559" s="70">
        <v>0.126</v>
      </c>
      <c r="J559" s="70">
        <v>4.034998083055874E-2</v>
      </c>
      <c r="K559" s="70">
        <v>4.034998083055874</v>
      </c>
    </row>
    <row r="560" spans="1:11" x14ac:dyDescent="0.25">
      <c r="B560" t="s">
        <v>3803</v>
      </c>
      <c r="C560">
        <v>1</v>
      </c>
      <c r="D560">
        <v>3</v>
      </c>
      <c r="E560" t="s">
        <v>176</v>
      </c>
      <c r="F560">
        <v>7.0999999999999994E-2</v>
      </c>
      <c r="G560">
        <v>2E-3</v>
      </c>
      <c r="I560" s="70">
        <v>7.0999999999999994E-2</v>
      </c>
      <c r="J560" s="70">
        <v>2.3127654683995136E-2</v>
      </c>
      <c r="K560" s="70">
        <v>2.3127654683995136</v>
      </c>
    </row>
    <row r="561" spans="1:11" x14ac:dyDescent="0.25">
      <c r="B561" t="s">
        <v>3803</v>
      </c>
      <c r="C561">
        <v>1</v>
      </c>
      <c r="D561">
        <v>3</v>
      </c>
      <c r="E561" t="s">
        <v>3801</v>
      </c>
      <c r="F561">
        <v>8.9999999999999993E-3</v>
      </c>
      <c r="G561">
        <v>1.6E-2</v>
      </c>
      <c r="I561" s="70">
        <v>8.9999999999999993E-3</v>
      </c>
      <c r="J561" s="70">
        <v>2.9910447317695876E-3</v>
      </c>
      <c r="K561" s="70">
        <v>0.29910447317695876</v>
      </c>
    </row>
    <row r="562" spans="1:11" x14ac:dyDescent="0.25">
      <c r="B562" t="s">
        <v>258</v>
      </c>
      <c r="C562">
        <v>1</v>
      </c>
      <c r="D562">
        <v>3</v>
      </c>
      <c r="E562" t="s">
        <v>176</v>
      </c>
      <c r="F562">
        <v>9.2999999999999999E-2</v>
      </c>
      <c r="G562">
        <v>3.0000000000000001E-3</v>
      </c>
      <c r="I562" s="70">
        <v>9.2999999999999999E-2</v>
      </c>
      <c r="J562" s="70">
        <v>3.0085769085459013E-2</v>
      </c>
      <c r="K562" s="70">
        <v>3.0085769085459013</v>
      </c>
    </row>
    <row r="563" spans="1:11" x14ac:dyDescent="0.25">
      <c r="B563" t="s">
        <v>258</v>
      </c>
      <c r="C563">
        <v>1</v>
      </c>
      <c r="D563">
        <v>3</v>
      </c>
      <c r="E563" t="s">
        <v>3801</v>
      </c>
      <c r="F563">
        <v>-1.0999999999999999E-2</v>
      </c>
      <c r="G563">
        <v>1.4999999999999999E-2</v>
      </c>
      <c r="I563" s="70">
        <v>-1.0999999999999999E-2</v>
      </c>
      <c r="J563" s="70">
        <v>-3.6801938790174127E-3</v>
      </c>
      <c r="K563" s="70">
        <v>-0.36801938790174127</v>
      </c>
    </row>
    <row r="564" spans="1:11" x14ac:dyDescent="0.25">
      <c r="B564" t="s">
        <v>258</v>
      </c>
      <c r="C564">
        <v>1</v>
      </c>
      <c r="D564">
        <v>3</v>
      </c>
      <c r="E564" t="s">
        <v>176</v>
      </c>
      <c r="F564">
        <v>8.5000000000000006E-2</v>
      </c>
      <c r="G564">
        <v>3.0000000000000001E-3</v>
      </c>
      <c r="I564" s="70">
        <v>8.5000000000000006E-2</v>
      </c>
      <c r="J564" s="70">
        <v>2.7566441951573761E-2</v>
      </c>
      <c r="K564" s="70">
        <v>2.7566441951573761</v>
      </c>
    </row>
    <row r="565" spans="1:11" x14ac:dyDescent="0.25">
      <c r="B565" t="s">
        <v>258</v>
      </c>
      <c r="C565">
        <v>1</v>
      </c>
      <c r="D565">
        <v>3</v>
      </c>
      <c r="E565" t="s">
        <v>3801</v>
      </c>
      <c r="F565">
        <v>-9.0999999999999998E-2</v>
      </c>
      <c r="G565">
        <v>2.1999999999999999E-2</v>
      </c>
      <c r="I565" s="70">
        <v>-9.0999999999999998E-2</v>
      </c>
      <c r="J565" s="70">
        <v>-3.1302985901833114E-2</v>
      </c>
      <c r="K565" s="70">
        <v>-3.1302985901833114</v>
      </c>
    </row>
    <row r="566" spans="1:11" x14ac:dyDescent="0.25">
      <c r="B566" t="s">
        <v>259</v>
      </c>
      <c r="C566">
        <v>1</v>
      </c>
      <c r="D566">
        <v>3</v>
      </c>
      <c r="E566" t="s">
        <v>176</v>
      </c>
      <c r="F566">
        <v>5.1999999999999998E-2</v>
      </c>
      <c r="G566">
        <v>3.0000000000000001E-3</v>
      </c>
      <c r="I566" s="70">
        <v>5.1999999999999998E-2</v>
      </c>
      <c r="J566" s="70">
        <v>1.7041278534103421E-2</v>
      </c>
      <c r="K566" s="70">
        <v>1.7041278534103421</v>
      </c>
    </row>
    <row r="567" spans="1:11" x14ac:dyDescent="0.25">
      <c r="B567" t="s">
        <v>259</v>
      </c>
      <c r="C567">
        <v>1</v>
      </c>
      <c r="D567">
        <v>3</v>
      </c>
      <c r="E567" t="s">
        <v>3801</v>
      </c>
      <c r="F567">
        <v>0.222</v>
      </c>
      <c r="G567">
        <v>2.5000000000000001E-2</v>
      </c>
      <c r="I567" s="70">
        <v>0.222</v>
      </c>
      <c r="J567" s="70">
        <v>6.9113307397686619E-2</v>
      </c>
      <c r="K567" s="70">
        <v>6.9113307397686619</v>
      </c>
    </row>
    <row r="568" spans="1:11" x14ac:dyDescent="0.25">
      <c r="B568" t="s">
        <v>259</v>
      </c>
      <c r="C568">
        <v>1</v>
      </c>
      <c r="D568">
        <v>3</v>
      </c>
      <c r="E568" t="s">
        <v>176</v>
      </c>
      <c r="F568">
        <v>3.6999999999999998E-2</v>
      </c>
      <c r="G568">
        <v>3.0000000000000001E-3</v>
      </c>
      <c r="I568" s="70">
        <v>3.6999999999999998E-2</v>
      </c>
      <c r="J568" s="70">
        <v>1.2184273858861783E-2</v>
      </c>
      <c r="K568" s="70">
        <v>1.2184273858861783</v>
      </c>
    </row>
    <row r="569" spans="1:11" x14ac:dyDescent="0.25">
      <c r="B569" t="s">
        <v>259</v>
      </c>
      <c r="C569">
        <v>1</v>
      </c>
      <c r="D569">
        <v>3</v>
      </c>
      <c r="E569" t="s">
        <v>3801</v>
      </c>
      <c r="F569">
        <v>0.23</v>
      </c>
      <c r="G569">
        <v>3.5000000000000003E-2</v>
      </c>
      <c r="I569" s="70">
        <v>0.23</v>
      </c>
      <c r="J569" s="70">
        <v>7.1441269690773135E-2</v>
      </c>
      <c r="K569" s="70">
        <v>7.1441269690773135</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1" x14ac:dyDescent="0.25">
      <c r="A677" s="72" t="s">
        <v>4022</v>
      </c>
      <c r="C677" t="s">
        <v>212</v>
      </c>
    </row>
    <row r="679" spans="1:11" x14ac:dyDescent="0.25">
      <c r="B679" t="s">
        <v>4032</v>
      </c>
      <c r="C679" t="s">
        <v>4031</v>
      </c>
      <c r="D679" t="s">
        <v>4041</v>
      </c>
      <c r="E679" t="s">
        <v>145</v>
      </c>
      <c r="F679" t="s">
        <v>4030</v>
      </c>
      <c r="G679" t="s">
        <v>147</v>
      </c>
      <c r="I679" t="s">
        <v>148</v>
      </c>
      <c r="J679" t="s">
        <v>147</v>
      </c>
      <c r="K679" t="s">
        <v>149</v>
      </c>
    </row>
    <row r="680" spans="1:11" x14ac:dyDescent="0.25">
      <c r="B680">
        <v>2</v>
      </c>
      <c r="C680" t="s">
        <v>4027</v>
      </c>
      <c r="D680">
        <v>1</v>
      </c>
      <c r="E680">
        <v>6</v>
      </c>
      <c r="F680">
        <v>9.6799999999999997E-2</v>
      </c>
      <c r="G680">
        <v>4.0000000000000001E-3</v>
      </c>
      <c r="I680" s="70">
        <v>1.5518657789766801</v>
      </c>
      <c r="J680" s="70">
        <v>6.1726152309127563E-2</v>
      </c>
      <c r="K680" s="70">
        <v>25.141139062173529</v>
      </c>
    </row>
    <row r="681" spans="1:11" x14ac:dyDescent="0.25">
      <c r="B681">
        <v>2</v>
      </c>
      <c r="C681" t="s">
        <v>4028</v>
      </c>
      <c r="D681">
        <v>2</v>
      </c>
      <c r="E681">
        <v>2</v>
      </c>
      <c r="F681">
        <v>0.13699999999999998</v>
      </c>
      <c r="G681">
        <v>4.0000000000000001E-3</v>
      </c>
      <c r="I681" s="70">
        <v>1.990195607224909</v>
      </c>
      <c r="J681" s="70">
        <v>0.27732343367972001</v>
      </c>
      <c r="K681" s="70">
        <v>7.176442253067516</v>
      </c>
    </row>
    <row r="682" spans="1:11" x14ac:dyDescent="0.25">
      <c r="B682">
        <v>2</v>
      </c>
      <c r="C682" t="s">
        <v>4029</v>
      </c>
      <c r="D682">
        <v>2</v>
      </c>
      <c r="E682">
        <v>4</v>
      </c>
      <c r="F682">
        <v>0.26899999999999996</v>
      </c>
      <c r="G682">
        <v>5.0000000000000001E-3</v>
      </c>
      <c r="I682" s="70">
        <v>4.0519992789316728</v>
      </c>
      <c r="J682" s="70">
        <v>0.14209560623960771</v>
      </c>
      <c r="K682" s="70">
        <v>28.516006836263589</v>
      </c>
    </row>
    <row r="683" spans="1:11" x14ac:dyDescent="0.25">
      <c r="B683">
        <v>3</v>
      </c>
      <c r="C683" t="s">
        <v>4027</v>
      </c>
      <c r="D683">
        <v>1</v>
      </c>
      <c r="E683">
        <v>6</v>
      </c>
      <c r="F683">
        <v>0.10300000000000001</v>
      </c>
      <c r="G683">
        <v>4.0000000000000001E-3</v>
      </c>
      <c r="I683" s="70">
        <v>1.647316742310911</v>
      </c>
      <c r="J683" s="70">
        <v>6.1436879264013852E-2</v>
      </c>
      <c r="K683" s="70">
        <v>26.813157862915961</v>
      </c>
    </row>
    <row r="684" spans="1:11" x14ac:dyDescent="0.25">
      <c r="B684">
        <v>3</v>
      </c>
      <c r="C684" t="s">
        <v>4028</v>
      </c>
      <c r="D684">
        <v>2</v>
      </c>
      <c r="E684">
        <v>2</v>
      </c>
      <c r="F684">
        <v>0.14499999999999999</v>
      </c>
      <c r="G684">
        <v>4.0000000000000001E-3</v>
      </c>
      <c r="I684" s="70">
        <v>2.0784012413987529</v>
      </c>
      <c r="J684" s="70">
        <v>0.27708379934922978</v>
      </c>
      <c r="K684" s="70">
        <v>7.5009843458194601</v>
      </c>
    </row>
    <row r="685" spans="1:11" x14ac:dyDescent="0.25">
      <c r="B685">
        <v>3</v>
      </c>
      <c r="C685" t="s">
        <v>4029</v>
      </c>
      <c r="D685">
        <v>2</v>
      </c>
      <c r="E685">
        <v>4</v>
      </c>
      <c r="F685">
        <v>0.28399999999999997</v>
      </c>
      <c r="G685">
        <v>5.0000000000000001E-3</v>
      </c>
      <c r="I685" s="70">
        <v>4.2467380281883349</v>
      </c>
      <c r="J685" s="70">
        <v>0.14130076522895971</v>
      </c>
      <c r="K685" s="70">
        <v>30.054600350585819</v>
      </c>
    </row>
    <row r="686" spans="1:11" x14ac:dyDescent="0.25">
      <c r="B686">
        <v>4</v>
      </c>
      <c r="C686" t="s">
        <v>4027</v>
      </c>
      <c r="D686">
        <v>1</v>
      </c>
      <c r="E686">
        <v>6</v>
      </c>
      <c r="F686">
        <v>9.9399999999999988E-2</v>
      </c>
      <c r="G686">
        <v>4.0000000000000001E-3</v>
      </c>
      <c r="I686" s="70">
        <v>1.5919482059154391</v>
      </c>
      <c r="J686" s="70">
        <v>6.160448014426987E-2</v>
      </c>
      <c r="K686" s="70">
        <v>25.841435593438959</v>
      </c>
    </row>
    <row r="687" spans="1:11" x14ac:dyDescent="0.25">
      <c r="B687">
        <v>4</v>
      </c>
      <c r="C687" t="s">
        <v>4028</v>
      </c>
      <c r="D687">
        <v>2</v>
      </c>
      <c r="E687">
        <v>2</v>
      </c>
      <c r="F687">
        <v>0.13900000000000001</v>
      </c>
      <c r="G687">
        <v>4.0000000000000001E-3</v>
      </c>
      <c r="I687" s="70">
        <v>1.9607767722470859</v>
      </c>
      <c r="J687" s="70">
        <v>0.27740345006042222</v>
      </c>
      <c r="K687" s="70">
        <v>7.0683215072487462</v>
      </c>
    </row>
    <row r="688" spans="1:11" x14ac:dyDescent="0.25">
      <c r="B688">
        <v>4</v>
      </c>
      <c r="C688" t="s">
        <v>4029</v>
      </c>
      <c r="D688">
        <v>2</v>
      </c>
      <c r="E688">
        <v>4</v>
      </c>
      <c r="F688">
        <v>0.27699999999999997</v>
      </c>
      <c r="G688">
        <v>5.0000000000000001E-3</v>
      </c>
      <c r="I688" s="70">
        <v>4.1716274856087088</v>
      </c>
      <c r="J688" s="70">
        <v>0.14160663060587789</v>
      </c>
      <c r="K688" s="70">
        <v>29.45926661597689</v>
      </c>
    </row>
    <row r="689" spans="1:11" x14ac:dyDescent="0.25">
      <c r="B689" t="s">
        <v>4033</v>
      </c>
      <c r="C689" t="s">
        <v>4027</v>
      </c>
      <c r="D689">
        <v>1</v>
      </c>
      <c r="E689">
        <v>6</v>
      </c>
      <c r="F689">
        <v>5.5E-2</v>
      </c>
      <c r="G689">
        <v>0.01</v>
      </c>
      <c r="I689" s="70">
        <v>0.89633939252906636</v>
      </c>
      <c r="J689" s="70">
        <v>0.15939390109404281</v>
      </c>
      <c r="K689" s="70">
        <v>5.6234233956054824</v>
      </c>
    </row>
    <row r="690" spans="1:11" x14ac:dyDescent="0.25">
      <c r="B690" t="s">
        <v>4033</v>
      </c>
      <c r="C690" t="s">
        <v>4028</v>
      </c>
      <c r="D690">
        <v>2</v>
      </c>
      <c r="E690">
        <v>2</v>
      </c>
      <c r="F690">
        <v>0.11</v>
      </c>
      <c r="G690">
        <v>1.2E-2</v>
      </c>
      <c r="I690" s="70">
        <v>2.713192920870688</v>
      </c>
      <c r="J690" s="70">
        <v>0.76039401111049088</v>
      </c>
      <c r="K690" s="70">
        <v>3.568140833866249</v>
      </c>
    </row>
    <row r="691" spans="1:11" x14ac:dyDescent="0.25">
      <c r="B691" t="s">
        <v>4033</v>
      </c>
      <c r="C691" t="s">
        <v>4029</v>
      </c>
      <c r="D691">
        <v>2</v>
      </c>
      <c r="E691">
        <v>4</v>
      </c>
      <c r="F691">
        <v>0.21899999999999997</v>
      </c>
      <c r="G691">
        <v>1.7000000000000001E-2</v>
      </c>
      <c r="I691" s="70">
        <v>3.869548797561162</v>
      </c>
      <c r="J691" s="70">
        <v>0.43999736343249979</v>
      </c>
      <c r="K691" s="70">
        <v>8.7944817836500313</v>
      </c>
    </row>
    <row r="692" spans="1:11" x14ac:dyDescent="0.25">
      <c r="B692" t="s">
        <v>4034</v>
      </c>
      <c r="C692" t="s">
        <v>4027</v>
      </c>
      <c r="D692">
        <v>1</v>
      </c>
      <c r="E692">
        <v>6</v>
      </c>
      <c r="F692">
        <v>6.0999999999999999E-2</v>
      </c>
      <c r="G692">
        <v>0.01</v>
      </c>
      <c r="I692" s="70">
        <v>0.99174989126973312</v>
      </c>
      <c r="J692" s="70">
        <v>0.1586423969388466</v>
      </c>
      <c r="K692" s="70">
        <v>6.2514807542401956</v>
      </c>
    </row>
    <row r="693" spans="1:11" x14ac:dyDescent="0.25">
      <c r="B693" t="s">
        <v>4034</v>
      </c>
      <c r="C693" t="s">
        <v>4028</v>
      </c>
      <c r="D693">
        <v>2</v>
      </c>
      <c r="E693">
        <v>2</v>
      </c>
      <c r="F693">
        <v>0.122</v>
      </c>
      <c r="G693">
        <v>1.2E-2</v>
      </c>
      <c r="I693" s="70">
        <v>3.0048542545447088</v>
      </c>
      <c r="J693" s="70">
        <v>0.75824093266575887</v>
      </c>
      <c r="K693" s="70">
        <v>3.962928041856693</v>
      </c>
    </row>
    <row r="694" spans="1:11" x14ac:dyDescent="0.25">
      <c r="B694" t="s">
        <v>4034</v>
      </c>
      <c r="C694" t="s">
        <v>4029</v>
      </c>
      <c r="D694">
        <v>2</v>
      </c>
      <c r="E694">
        <v>4</v>
      </c>
      <c r="F694">
        <v>0.24600000000000002</v>
      </c>
      <c r="G694">
        <v>1.7000000000000001E-2</v>
      </c>
      <c r="I694" s="70">
        <v>4.3348960249571578</v>
      </c>
      <c r="J694" s="70">
        <v>0.43413624601176892</v>
      </c>
      <c r="K694" s="70">
        <v>9.9851050557977228</v>
      </c>
    </row>
    <row r="695" spans="1:11" x14ac:dyDescent="0.25">
      <c r="B695">
        <v>5</v>
      </c>
      <c r="C695" t="s">
        <v>4027</v>
      </c>
      <c r="D695">
        <v>1</v>
      </c>
      <c r="E695">
        <v>6</v>
      </c>
      <c r="F695">
        <v>4.8000000000000001E-2</v>
      </c>
      <c r="G695">
        <v>9.0000000000000011E-3</v>
      </c>
      <c r="I695" s="70">
        <v>0.78445394139614599</v>
      </c>
      <c r="J695" s="70">
        <v>0.14425255812222729</v>
      </c>
      <c r="K695" s="70">
        <v>5.4380591346703646</v>
      </c>
    </row>
    <row r="696" spans="1:11" x14ac:dyDescent="0.25">
      <c r="B696">
        <v>5</v>
      </c>
      <c r="C696" t="s">
        <v>4028</v>
      </c>
      <c r="D696">
        <v>2</v>
      </c>
      <c r="E696">
        <v>2</v>
      </c>
      <c r="F696">
        <v>0.10800000000000001</v>
      </c>
      <c r="G696">
        <v>1.1000000000000001E-2</v>
      </c>
      <c r="I696" s="70">
        <v>2.9563014098699991</v>
      </c>
      <c r="J696" s="70">
        <v>0.69022829146567344</v>
      </c>
      <c r="K696" s="70">
        <v>4.2830777098290271</v>
      </c>
    </row>
    <row r="697" spans="1:11" x14ac:dyDescent="0.25">
      <c r="B697">
        <v>5</v>
      </c>
      <c r="C697" t="s">
        <v>4029</v>
      </c>
      <c r="D697">
        <v>2</v>
      </c>
      <c r="E697">
        <v>4</v>
      </c>
      <c r="F697">
        <v>0.22399999999999998</v>
      </c>
      <c r="G697">
        <v>1.6E-2</v>
      </c>
      <c r="I697" s="70">
        <v>4.1362250582416937</v>
      </c>
      <c r="J697" s="70">
        <v>0.40639604033110932</v>
      </c>
      <c r="K697" s="70">
        <v>10.177818304705241</v>
      </c>
    </row>
    <row r="698" spans="1:11" x14ac:dyDescent="0.25">
      <c r="B698">
        <v>6</v>
      </c>
      <c r="C698" t="s">
        <v>4027</v>
      </c>
      <c r="D698">
        <v>1</v>
      </c>
      <c r="E698">
        <v>6</v>
      </c>
      <c r="F698">
        <v>5.2999999999999999E-2</v>
      </c>
      <c r="G698">
        <v>1.1000000000000001E-2</v>
      </c>
      <c r="I698" s="70">
        <v>0.86443540238798633</v>
      </c>
      <c r="J698" s="70">
        <v>0.17561076122606331</v>
      </c>
      <c r="K698" s="70">
        <v>4.922451200329351</v>
      </c>
    </row>
    <row r="699" spans="1:11" x14ac:dyDescent="0.25">
      <c r="B699">
        <v>6</v>
      </c>
      <c r="C699" t="s">
        <v>4028</v>
      </c>
      <c r="D699">
        <v>2</v>
      </c>
      <c r="E699">
        <v>2</v>
      </c>
      <c r="F699">
        <v>0.12</v>
      </c>
      <c r="G699">
        <v>1.3000000000000001E-2</v>
      </c>
      <c r="I699" s="70">
        <v>3.2956920689338309</v>
      </c>
      <c r="J699" s="70">
        <v>0.82430283513478619</v>
      </c>
      <c r="K699" s="70">
        <v>3.998156901152639</v>
      </c>
    </row>
    <row r="700" spans="1:11" x14ac:dyDescent="0.25">
      <c r="B700">
        <v>6</v>
      </c>
      <c r="C700" t="s">
        <v>4029</v>
      </c>
      <c r="D700">
        <v>2</v>
      </c>
      <c r="E700">
        <v>4</v>
      </c>
      <c r="F700">
        <v>0.22600000000000001</v>
      </c>
      <c r="G700">
        <v>1.8000000000000002E-2</v>
      </c>
      <c r="I700" s="70">
        <v>4.0697480214584081</v>
      </c>
      <c r="J700" s="70">
        <v>0.46789295386537472</v>
      </c>
      <c r="K700" s="70">
        <v>8.6980322910128365</v>
      </c>
    </row>
    <row r="704" spans="1:11" x14ac:dyDescent="0.25">
      <c r="A704" s="72" t="s">
        <v>4035</v>
      </c>
      <c r="C704" t="s">
        <v>4040</v>
      </c>
    </row>
    <row r="708" spans="3:11" x14ac:dyDescent="0.25">
      <c r="C708" t="s">
        <v>156</v>
      </c>
      <c r="D708" t="s">
        <v>4041</v>
      </c>
      <c r="E708" t="s">
        <v>145</v>
      </c>
      <c r="F708" t="s">
        <v>4030</v>
      </c>
      <c r="G708" t="s">
        <v>147</v>
      </c>
      <c r="I708" t="s">
        <v>148</v>
      </c>
      <c r="J708" t="s">
        <v>147</v>
      </c>
      <c r="K708" t="s">
        <v>149</v>
      </c>
    </row>
    <row r="709" spans="3:11" x14ac:dyDescent="0.25">
      <c r="C709">
        <v>1980</v>
      </c>
      <c r="D709" t="s">
        <v>4042</v>
      </c>
      <c r="E709">
        <v>4</v>
      </c>
      <c r="F709">
        <v>0.23630000000000001</v>
      </c>
      <c r="G709">
        <v>7.7999999999999996E-3</v>
      </c>
      <c r="I709" s="70">
        <v>5.4462081991112576</v>
      </c>
      <c r="J709" s="70">
        <v>0.16631894037714709</v>
      </c>
      <c r="K709" s="70">
        <v>32.745568164163153</v>
      </c>
    </row>
    <row r="710" spans="3:11" x14ac:dyDescent="0.25">
      <c r="C710">
        <v>1981</v>
      </c>
      <c r="D710" t="s">
        <v>4042</v>
      </c>
      <c r="E710">
        <v>4</v>
      </c>
      <c r="F710">
        <v>0.24310000000000001</v>
      </c>
      <c r="G710">
        <v>8.6999999999999994E-3</v>
      </c>
      <c r="I710" s="70">
        <v>5.5909060847234127</v>
      </c>
      <c r="J710" s="70">
        <v>0.1847479854671977</v>
      </c>
      <c r="K710" s="70">
        <v>30.26233856128346</v>
      </c>
    </row>
    <row r="711" spans="3:11" x14ac:dyDescent="0.25">
      <c r="C711">
        <v>1982</v>
      </c>
      <c r="D711" t="s">
        <v>4042</v>
      </c>
      <c r="E711">
        <v>4</v>
      </c>
      <c r="F711">
        <v>0.28349999999999997</v>
      </c>
      <c r="G711">
        <v>8.8000000000000005E-3</v>
      </c>
      <c r="I711" s="70">
        <v>6.4385545770590191</v>
      </c>
      <c r="J711" s="70">
        <v>0.18244239974252419</v>
      </c>
      <c r="K711" s="70">
        <v>35.290889541825628</v>
      </c>
    </row>
    <row r="712" spans="3:11" x14ac:dyDescent="0.25">
      <c r="C712">
        <v>1983</v>
      </c>
      <c r="D712" t="s">
        <v>4042</v>
      </c>
      <c r="E712">
        <v>4</v>
      </c>
      <c r="F712">
        <v>0.30230000000000001</v>
      </c>
      <c r="G712">
        <v>8.6E-3</v>
      </c>
      <c r="I712" s="70">
        <v>6.8261951066597826</v>
      </c>
      <c r="J712" s="70">
        <v>0.17636206671221569</v>
      </c>
      <c r="K712" s="70">
        <v>38.705574469132522</v>
      </c>
    </row>
    <row r="713" spans="3:11" x14ac:dyDescent="0.25">
      <c r="C713">
        <v>1984</v>
      </c>
      <c r="D713" t="s">
        <v>4042</v>
      </c>
      <c r="E713">
        <v>4</v>
      </c>
      <c r="F713">
        <v>0.30880000000000002</v>
      </c>
      <c r="G713">
        <v>8.3999999999999995E-3</v>
      </c>
      <c r="I713" s="70">
        <v>6.9592432511565328</v>
      </c>
      <c r="J713" s="70">
        <v>0.17161859017988129</v>
      </c>
      <c r="K713" s="70">
        <v>40.550637572900627</v>
      </c>
    </row>
    <row r="714" spans="3:11" x14ac:dyDescent="0.25">
      <c r="C714">
        <v>1985</v>
      </c>
      <c r="D714" t="s">
        <v>4042</v>
      </c>
      <c r="E714">
        <v>4</v>
      </c>
      <c r="F714">
        <v>0.33189999999999997</v>
      </c>
      <c r="G714">
        <v>8.3999999999999995E-3</v>
      </c>
      <c r="I714" s="70">
        <v>7.4281024662567594</v>
      </c>
      <c r="J714" s="70">
        <v>0.16938134633166091</v>
      </c>
      <c r="K714" s="70">
        <v>43.854312337983167</v>
      </c>
    </row>
    <row r="715" spans="3:11" x14ac:dyDescent="0.25">
      <c r="C715">
        <v>1986</v>
      </c>
      <c r="D715" t="s">
        <v>4042</v>
      </c>
      <c r="E715">
        <v>4</v>
      </c>
      <c r="F715">
        <v>0.3367</v>
      </c>
      <c r="G715">
        <v>8.6E-3</v>
      </c>
      <c r="I715" s="70">
        <v>7.524761275100178</v>
      </c>
      <c r="J715" s="70">
        <v>0.17294698641540021</v>
      </c>
      <c r="K715" s="70">
        <v>43.509062696394757</v>
      </c>
    </row>
    <row r="716" spans="3:11" x14ac:dyDescent="0.25">
      <c r="C716">
        <v>1987</v>
      </c>
      <c r="D716" t="s">
        <v>4042</v>
      </c>
      <c r="E716">
        <v>4</v>
      </c>
      <c r="F716">
        <v>0.33939999999999998</v>
      </c>
      <c r="G716">
        <v>8.2000000000000007E-3</v>
      </c>
      <c r="I716" s="70">
        <v>7.5790175050109099</v>
      </c>
      <c r="J716" s="70">
        <v>0.16465356569006451</v>
      </c>
      <c r="K716" s="70">
        <v>46.030084275716611</v>
      </c>
    </row>
    <row r="717" spans="3:11" x14ac:dyDescent="0.25">
      <c r="C717">
        <v>1988</v>
      </c>
      <c r="D717" t="s">
        <v>4042</v>
      </c>
      <c r="E717">
        <v>4</v>
      </c>
      <c r="F717">
        <v>0.3402</v>
      </c>
      <c r="G717">
        <v>9.1000000000000004E-3</v>
      </c>
      <c r="I717" s="70">
        <v>7.59507767079457</v>
      </c>
      <c r="J717" s="70">
        <v>0.18264348731611521</v>
      </c>
      <c r="K717" s="70">
        <v>41.584169150522079</v>
      </c>
    </row>
    <row r="718" spans="3:11" x14ac:dyDescent="0.25">
      <c r="C718">
        <v>1989</v>
      </c>
      <c r="D718" t="s">
        <v>4042</v>
      </c>
      <c r="E718">
        <v>4</v>
      </c>
      <c r="F718">
        <v>0.36809999999999998</v>
      </c>
      <c r="G718">
        <v>8.3999999999999995E-3</v>
      </c>
      <c r="I718" s="70">
        <v>8.1507313749599408</v>
      </c>
      <c r="J718" s="70">
        <v>0.16600872442615</v>
      </c>
      <c r="K718" s="70">
        <v>49.098210971350753</v>
      </c>
    </row>
    <row r="719" spans="3:11" x14ac:dyDescent="0.25">
      <c r="C719">
        <v>1990</v>
      </c>
      <c r="D719" t="s">
        <v>4042</v>
      </c>
      <c r="E719">
        <v>4</v>
      </c>
      <c r="F719">
        <v>0.37640000000000001</v>
      </c>
      <c r="G719">
        <v>8.6E-3</v>
      </c>
      <c r="I719" s="70">
        <v>8.3143919377751665</v>
      </c>
      <c r="J719" s="70">
        <v>0.16919205366624279</v>
      </c>
      <c r="K719" s="70">
        <v>49.141740156287582</v>
      </c>
    </row>
    <row r="720" spans="3:11" x14ac:dyDescent="0.25">
      <c r="C720">
        <v>1991</v>
      </c>
      <c r="D720" t="s">
        <v>4042</v>
      </c>
      <c r="E720">
        <v>4</v>
      </c>
      <c r="F720">
        <v>0.39329999999999998</v>
      </c>
      <c r="G720">
        <v>8.6999999999999994E-3</v>
      </c>
      <c r="I720" s="70">
        <v>8.6453539884810304</v>
      </c>
      <c r="J720" s="70">
        <v>0.16959997482591421</v>
      </c>
      <c r="K720" s="70">
        <v>50.974972121045703</v>
      </c>
    </row>
    <row r="721" spans="3:11" x14ac:dyDescent="0.25">
      <c r="C721">
        <v>1992</v>
      </c>
      <c r="D721" t="s">
        <v>4042</v>
      </c>
      <c r="E721">
        <v>4</v>
      </c>
      <c r="F721">
        <v>0.39660000000000001</v>
      </c>
      <c r="G721">
        <v>8.6999999999999994E-3</v>
      </c>
      <c r="I721" s="70">
        <v>8.7096279547539179</v>
      </c>
      <c r="J721" s="70">
        <v>0.16929932751080459</v>
      </c>
      <c r="K721" s="70">
        <v>51.445142061760841</v>
      </c>
    </row>
    <row r="722" spans="3:11" x14ac:dyDescent="0.25">
      <c r="C722">
        <v>1993</v>
      </c>
      <c r="D722" t="s">
        <v>4042</v>
      </c>
      <c r="E722">
        <v>4</v>
      </c>
      <c r="F722">
        <v>0.3962</v>
      </c>
      <c r="G722">
        <v>9.1999999999999998E-3</v>
      </c>
      <c r="I722" s="70">
        <v>8.7018432414701188</v>
      </c>
      <c r="J722" s="70">
        <v>0.17906764034907699</v>
      </c>
      <c r="K722" s="70">
        <v>48.595286253320943</v>
      </c>
    </row>
    <row r="723" spans="3:11" x14ac:dyDescent="0.25">
      <c r="C723">
        <v>1994</v>
      </c>
      <c r="D723" t="s">
        <v>4042</v>
      </c>
      <c r="E723">
        <v>4</v>
      </c>
      <c r="F723">
        <v>0.3957</v>
      </c>
      <c r="G723">
        <v>9.1000000000000004E-3</v>
      </c>
      <c r="I723" s="70">
        <v>8.692109997289732</v>
      </c>
      <c r="J723" s="70">
        <v>0.1771688401833017</v>
      </c>
      <c r="K723" s="70">
        <v>49.061166671841043</v>
      </c>
    </row>
    <row r="724" spans="3:11" x14ac:dyDescent="0.25">
      <c r="C724">
        <v>1995</v>
      </c>
      <c r="D724" t="s">
        <v>4042</v>
      </c>
      <c r="E724">
        <v>4</v>
      </c>
      <c r="F724">
        <v>0.44519999999999998</v>
      </c>
      <c r="G724">
        <v>1.01E-2</v>
      </c>
      <c r="I724" s="70">
        <v>9.6432722136610352</v>
      </c>
      <c r="J724" s="70">
        <v>0.1915646708687338</v>
      </c>
      <c r="K724" s="70">
        <v>50.339512864921268</v>
      </c>
    </row>
    <row r="725" spans="3:11" x14ac:dyDescent="0.25">
      <c r="C725">
        <v>1996</v>
      </c>
      <c r="D725" t="s">
        <v>4042</v>
      </c>
      <c r="E725">
        <v>4</v>
      </c>
      <c r="F725">
        <v>0.4365</v>
      </c>
      <c r="G725">
        <v>1.03E-2</v>
      </c>
      <c r="I725" s="70">
        <v>9.4778872397561109</v>
      </c>
      <c r="J725" s="70">
        <v>0.1962447334788528</v>
      </c>
      <c r="K725" s="70">
        <v>48.296262894501787</v>
      </c>
    </row>
    <row r="726" spans="3:11" x14ac:dyDescent="0.25">
      <c r="C726">
        <v>1997</v>
      </c>
      <c r="D726" t="s">
        <v>4042</v>
      </c>
      <c r="E726">
        <v>4</v>
      </c>
      <c r="F726">
        <v>0.44890000000000002</v>
      </c>
      <c r="G726">
        <v>9.9000000000000008E-3</v>
      </c>
      <c r="I726" s="70">
        <v>9.7133820954460539</v>
      </c>
      <c r="J726" s="70">
        <v>0.18741156786957619</v>
      </c>
      <c r="K726" s="70">
        <v>51.829149106771297</v>
      </c>
    </row>
    <row r="727" spans="3:11" x14ac:dyDescent="0.25">
      <c r="C727">
        <v>1998</v>
      </c>
      <c r="D727" t="s">
        <v>4042</v>
      </c>
      <c r="E727">
        <v>4</v>
      </c>
      <c r="F727">
        <v>0.47420000000000001</v>
      </c>
      <c r="G727">
        <v>0.01</v>
      </c>
      <c r="I727" s="70">
        <v>10.18921819719403</v>
      </c>
      <c r="J727" s="70">
        <v>0.1868627360554776</v>
      </c>
      <c r="K727" s="70">
        <v>54.527823001419357</v>
      </c>
    </row>
    <row r="728" spans="3:11" x14ac:dyDescent="0.25">
      <c r="C728">
        <v>1999</v>
      </c>
      <c r="D728" t="s">
        <v>4042</v>
      </c>
      <c r="E728">
        <v>4</v>
      </c>
      <c r="F728">
        <v>0.4793</v>
      </c>
      <c r="G728">
        <v>9.7000000000000003E-3</v>
      </c>
      <c r="I728" s="70">
        <v>10.28439480749037</v>
      </c>
      <c r="J728" s="70">
        <v>0.1807879790496614</v>
      </c>
      <c r="K728" s="70">
        <v>56.886496887413657</v>
      </c>
    </row>
    <row r="729" spans="3:11" x14ac:dyDescent="0.25">
      <c r="C729">
        <v>2000</v>
      </c>
      <c r="D729" t="s">
        <v>4042</v>
      </c>
      <c r="E729">
        <v>4</v>
      </c>
      <c r="F729">
        <v>0.50680000000000003</v>
      </c>
      <c r="G729">
        <v>8.8000000000000005E-3</v>
      </c>
      <c r="I729" s="70">
        <v>10.793403262313969</v>
      </c>
      <c r="J729" s="70">
        <v>0.16176366284648969</v>
      </c>
      <c r="K729" s="70">
        <v>66.723286752950713</v>
      </c>
    </row>
    <row r="730" spans="3:11" x14ac:dyDescent="0.25">
      <c r="C730">
        <v>2001</v>
      </c>
      <c r="D730" t="s">
        <v>4042</v>
      </c>
      <c r="E730">
        <v>4</v>
      </c>
      <c r="F730">
        <v>0.52710000000000001</v>
      </c>
      <c r="G730">
        <v>8.8000000000000005E-3</v>
      </c>
      <c r="I730" s="70">
        <v>11.164692063472719</v>
      </c>
      <c r="J730" s="70">
        <v>0.16014820413832759</v>
      </c>
      <c r="K730" s="70">
        <v>69.714750306093052</v>
      </c>
    </row>
    <row r="731" spans="3:11" x14ac:dyDescent="0.25">
      <c r="C731">
        <v>2002</v>
      </c>
      <c r="D731" t="s">
        <v>4042</v>
      </c>
      <c r="E731">
        <v>4</v>
      </c>
      <c r="F731">
        <v>0.502</v>
      </c>
      <c r="G731">
        <v>8.8000000000000005E-3</v>
      </c>
      <c r="I731" s="70">
        <v>10.705062936989579</v>
      </c>
      <c r="J731" s="70">
        <v>0.16215122400890619</v>
      </c>
      <c r="K731" s="70">
        <v>66.019007888596676</v>
      </c>
    </row>
    <row r="732" spans="3:11" x14ac:dyDescent="0.25">
      <c r="C732">
        <v>2003</v>
      </c>
      <c r="D732" t="s">
        <v>4042</v>
      </c>
      <c r="E732">
        <v>4</v>
      </c>
      <c r="F732">
        <v>0.48780000000000001</v>
      </c>
      <c r="G732">
        <v>8.9999999999999993E-3</v>
      </c>
      <c r="I732" s="70">
        <v>10.442477044561519</v>
      </c>
      <c r="J732" s="70">
        <v>0.1670221624884147</v>
      </c>
      <c r="K732" s="70">
        <v>62.521505463598857</v>
      </c>
    </row>
    <row r="733" spans="3:11" x14ac:dyDescent="0.25">
      <c r="C733">
        <v>2004</v>
      </c>
      <c r="D733" t="s">
        <v>4042</v>
      </c>
      <c r="E733">
        <v>4</v>
      </c>
      <c r="F733">
        <v>0.51980000000000004</v>
      </c>
      <c r="G733">
        <v>9.1999999999999998E-3</v>
      </c>
      <c r="I733" s="70">
        <v>11.031603033322851</v>
      </c>
      <c r="J733" s="70">
        <v>0.16803045596568139</v>
      </c>
      <c r="K733" s="70">
        <v>65.652401940609778</v>
      </c>
    </row>
    <row r="734" spans="3:11" x14ac:dyDescent="0.25">
      <c r="C734">
        <v>2005</v>
      </c>
      <c r="D734" t="s">
        <v>4042</v>
      </c>
      <c r="E734">
        <v>4</v>
      </c>
      <c r="F734">
        <v>0.54369999999999996</v>
      </c>
      <c r="G734">
        <v>8.8999999999999999E-3</v>
      </c>
      <c r="I734" s="70">
        <v>11.46556610563985</v>
      </c>
      <c r="J734" s="70">
        <v>0.16066002758635009</v>
      </c>
      <c r="K734" s="70">
        <v>71.365393607177339</v>
      </c>
    </row>
    <row r="735" spans="3:11" x14ac:dyDescent="0.25">
      <c r="C735">
        <v>2006</v>
      </c>
      <c r="D735" t="s">
        <v>4042</v>
      </c>
      <c r="E735">
        <v>4</v>
      </c>
      <c r="F735">
        <v>0.53879999999999995</v>
      </c>
      <c r="G735">
        <v>9.1999999999999998E-3</v>
      </c>
      <c r="I735" s="70">
        <v>11.37700734877269</v>
      </c>
      <c r="J735" s="70">
        <v>0.16647200214594299</v>
      </c>
      <c r="K735" s="70">
        <v>68.341866512776562</v>
      </c>
    </row>
    <row r="736" spans="3:11" x14ac:dyDescent="0.25">
      <c r="C736">
        <v>2007</v>
      </c>
      <c r="D736" t="s">
        <v>4042</v>
      </c>
      <c r="E736">
        <v>4</v>
      </c>
      <c r="F736">
        <v>0.53820000000000001</v>
      </c>
      <c r="G736">
        <v>8.6999999999999994E-3</v>
      </c>
      <c r="I736" s="70">
        <v>11.366148891238391</v>
      </c>
      <c r="J736" s="70">
        <v>0.1574706630076996</v>
      </c>
      <c r="K736" s="70">
        <v>72.179469331901146</v>
      </c>
    </row>
    <row r="737" spans="3:11" x14ac:dyDescent="0.25">
      <c r="C737">
        <v>2008</v>
      </c>
      <c r="D737" t="s">
        <v>4042</v>
      </c>
      <c r="E737">
        <v>4</v>
      </c>
      <c r="F737">
        <v>0.54690000000000005</v>
      </c>
      <c r="G737">
        <v>8.8000000000000005E-3</v>
      </c>
      <c r="I737" s="70">
        <v>11.523286658922499</v>
      </c>
      <c r="J737" s="70">
        <v>0.15860833321457729</v>
      </c>
      <c r="K737" s="70">
        <v>72.652466773816585</v>
      </c>
    </row>
    <row r="738" spans="3:11" x14ac:dyDescent="0.25">
      <c r="C738">
        <v>2009</v>
      </c>
      <c r="D738" t="s">
        <v>4042</v>
      </c>
      <c r="E738">
        <v>4</v>
      </c>
      <c r="F738">
        <v>0.54969999999999997</v>
      </c>
      <c r="G738">
        <v>9.1999999999999998E-3</v>
      </c>
      <c r="I738" s="70">
        <v>11.57371872753707</v>
      </c>
      <c r="J738" s="70">
        <v>0.16559305225097459</v>
      </c>
      <c r="K738" s="70">
        <v>69.892538184487506</v>
      </c>
    </row>
    <row r="739" spans="3:11" x14ac:dyDescent="0.25">
      <c r="C739">
        <v>2010</v>
      </c>
      <c r="D739" t="s">
        <v>4042</v>
      </c>
      <c r="E739">
        <v>4</v>
      </c>
      <c r="F739">
        <v>0.55030000000000001</v>
      </c>
      <c r="G739">
        <v>8.8000000000000005E-3</v>
      </c>
      <c r="I739" s="70">
        <v>11.584516706797411</v>
      </c>
      <c r="J739" s="70">
        <v>0.15834737583368011</v>
      </c>
      <c r="K739" s="70">
        <v>73.158880251764856</v>
      </c>
    </row>
    <row r="740" spans="3:11" x14ac:dyDescent="0.25">
      <c r="C740">
        <v>1980</v>
      </c>
      <c r="D740" t="s">
        <v>4042</v>
      </c>
      <c r="E740">
        <v>4</v>
      </c>
      <c r="F740">
        <v>0.15379999999999999</v>
      </c>
      <c r="G740">
        <v>1.0500000000000001E-2</v>
      </c>
      <c r="I740" s="70">
        <v>3.6412479372035289</v>
      </c>
      <c r="J740" s="70">
        <v>0.23579327078796949</v>
      </c>
      <c r="K740" s="70">
        <v>15.4425439073612</v>
      </c>
    </row>
    <row r="741" spans="3:11" x14ac:dyDescent="0.25">
      <c r="C741">
        <v>1981</v>
      </c>
      <c r="D741" t="s">
        <v>4042</v>
      </c>
      <c r="E741">
        <v>4</v>
      </c>
      <c r="F741">
        <v>0.14280000000000001</v>
      </c>
      <c r="G741">
        <v>1.15E-2</v>
      </c>
      <c r="I741" s="70">
        <v>3.3933383343153878</v>
      </c>
      <c r="J741" s="70">
        <v>0.26011187234087918</v>
      </c>
      <c r="K741" s="70">
        <v>13.045688010228091</v>
      </c>
    </row>
    <row r="742" spans="3:11" x14ac:dyDescent="0.25">
      <c r="C742">
        <v>1982</v>
      </c>
      <c r="D742" t="s">
        <v>4042</v>
      </c>
      <c r="E742">
        <v>4</v>
      </c>
      <c r="F742">
        <v>0.18959999999999999</v>
      </c>
      <c r="G742">
        <v>1.1599999999999999E-2</v>
      </c>
      <c r="I742" s="70">
        <v>4.4360022384464237</v>
      </c>
      <c r="J742" s="70">
        <v>0.2545934822557957</v>
      </c>
      <c r="K742" s="70">
        <v>17.42386411129517</v>
      </c>
    </row>
    <row r="743" spans="3:11" x14ac:dyDescent="0.25">
      <c r="C743">
        <v>1983</v>
      </c>
      <c r="D743" t="s">
        <v>4042</v>
      </c>
      <c r="E743">
        <v>4</v>
      </c>
      <c r="F743">
        <v>0.1908</v>
      </c>
      <c r="G743">
        <v>1.1299999999999999E-2</v>
      </c>
      <c r="I743" s="70">
        <v>4.4623295382741901</v>
      </c>
      <c r="J743" s="70">
        <v>0.24782170049179089</v>
      </c>
      <c r="K743" s="70">
        <v>18.006209825123872</v>
      </c>
    </row>
    <row r="744" spans="3:11" x14ac:dyDescent="0.25">
      <c r="C744">
        <v>1984</v>
      </c>
      <c r="D744" t="s">
        <v>4042</v>
      </c>
      <c r="E744">
        <v>4</v>
      </c>
      <c r="F744">
        <v>0.18179999999999999</v>
      </c>
      <c r="G744">
        <v>1.0999999999999999E-2</v>
      </c>
      <c r="I744" s="70">
        <v>4.2643875231113793</v>
      </c>
      <c r="J744" s="70">
        <v>0.2426189420278865</v>
      </c>
      <c r="K744" s="70">
        <v>17.576482229574768</v>
      </c>
    </row>
    <row r="745" spans="3:11" x14ac:dyDescent="0.25">
      <c r="C745">
        <v>1985</v>
      </c>
      <c r="D745" t="s">
        <v>4042</v>
      </c>
      <c r="E745">
        <v>4</v>
      </c>
      <c r="F745">
        <v>0.2137</v>
      </c>
      <c r="G745">
        <v>1.17E-2</v>
      </c>
      <c r="I745" s="70">
        <v>4.9609705774644963</v>
      </c>
      <c r="J745" s="70">
        <v>0.25295446892896412</v>
      </c>
      <c r="K745" s="70">
        <v>19.612108845001909</v>
      </c>
    </row>
    <row r="746" spans="3:11" x14ac:dyDescent="0.25">
      <c r="C746">
        <v>1986</v>
      </c>
      <c r="D746" t="s">
        <v>4042</v>
      </c>
      <c r="E746">
        <v>4</v>
      </c>
      <c r="F746">
        <v>0.20030000000000001</v>
      </c>
      <c r="G746">
        <v>1.14E-2</v>
      </c>
      <c r="I746" s="70">
        <v>4.6700547956584071</v>
      </c>
      <c r="J746" s="70">
        <v>0.24852924782773181</v>
      </c>
      <c r="K746" s="70">
        <v>18.790765418867149</v>
      </c>
    </row>
    <row r="747" spans="3:11" x14ac:dyDescent="0.25">
      <c r="C747">
        <v>1987</v>
      </c>
      <c r="D747" t="s">
        <v>4042</v>
      </c>
      <c r="E747">
        <v>4</v>
      </c>
      <c r="F747">
        <v>0.20619999999999999</v>
      </c>
      <c r="G747">
        <v>1.0800000000000001E-2</v>
      </c>
      <c r="I747" s="70">
        <v>4.7984431666746152</v>
      </c>
      <c r="J747" s="70">
        <v>0.2345844773255028</v>
      </c>
      <c r="K747" s="70">
        <v>20.455075380015149</v>
      </c>
    </row>
    <row r="748" spans="3:11" x14ac:dyDescent="0.25">
      <c r="C748">
        <v>1988</v>
      </c>
      <c r="D748" t="s">
        <v>4042</v>
      </c>
      <c r="E748">
        <v>4</v>
      </c>
      <c r="F748">
        <v>0.18629999999999999</v>
      </c>
      <c r="G748">
        <v>1.2200000000000001E-2</v>
      </c>
      <c r="I748" s="70">
        <v>4.3634993163400804</v>
      </c>
      <c r="J748" s="70">
        <v>0.26832055375102187</v>
      </c>
      <c r="K748" s="70">
        <v>16.26226263825107</v>
      </c>
    </row>
    <row r="749" spans="3:11" x14ac:dyDescent="0.25">
      <c r="C749">
        <v>1989</v>
      </c>
      <c r="D749" t="s">
        <v>4042</v>
      </c>
      <c r="E749">
        <v>4</v>
      </c>
      <c r="F749">
        <v>0.21820000000000001</v>
      </c>
      <c r="G749">
        <v>1.1299999999999999E-2</v>
      </c>
      <c r="I749" s="70">
        <v>5.0581257796572956</v>
      </c>
      <c r="J749" s="70">
        <v>0.24362929348836959</v>
      </c>
      <c r="K749" s="70">
        <v>20.761566506364151</v>
      </c>
    </row>
    <row r="750" spans="3:11" x14ac:dyDescent="0.25">
      <c r="C750">
        <v>1990</v>
      </c>
      <c r="D750" t="s">
        <v>4042</v>
      </c>
      <c r="E750">
        <v>4</v>
      </c>
      <c r="F750">
        <v>0.21690000000000001</v>
      </c>
      <c r="G750">
        <v>1.17E-2</v>
      </c>
      <c r="I750" s="70">
        <v>5.030086407540324</v>
      </c>
      <c r="J750" s="70">
        <v>0.25245542176189939</v>
      </c>
      <c r="K750" s="70">
        <v>19.92465193432999</v>
      </c>
    </row>
    <row r="751" spans="3:11" x14ac:dyDescent="0.25">
      <c r="C751">
        <v>1991</v>
      </c>
      <c r="D751" t="s">
        <v>4042</v>
      </c>
      <c r="E751">
        <v>4</v>
      </c>
      <c r="F751">
        <v>0.21840000000000001</v>
      </c>
      <c r="G751">
        <v>1.1900000000000001E-2</v>
      </c>
      <c r="I751" s="70">
        <v>5.0624375371012498</v>
      </c>
      <c r="J751" s="70">
        <v>0.25653377517471793</v>
      </c>
      <c r="K751" s="70">
        <v>19.734000069399698</v>
      </c>
    </row>
    <row r="752" spans="3:11" x14ac:dyDescent="0.25">
      <c r="C752">
        <v>1992</v>
      </c>
      <c r="D752" t="s">
        <v>4042</v>
      </c>
      <c r="E752">
        <v>4</v>
      </c>
      <c r="F752">
        <v>0.20269999999999999</v>
      </c>
      <c r="G752">
        <v>1.2E-2</v>
      </c>
      <c r="I752" s="70">
        <v>4.7223375566132431</v>
      </c>
      <c r="J752" s="70">
        <v>0.2612181031594244</v>
      </c>
      <c r="K752" s="70">
        <v>18.078140448524529</v>
      </c>
    </row>
    <row r="753" spans="3:11" x14ac:dyDescent="0.25">
      <c r="C753">
        <v>1993</v>
      </c>
      <c r="D753" t="s">
        <v>4042</v>
      </c>
      <c r="E753">
        <v>4</v>
      </c>
      <c r="F753">
        <v>0.21340000000000001</v>
      </c>
      <c r="G753">
        <v>1.23E-2</v>
      </c>
      <c r="I753" s="70">
        <v>4.954483964154055</v>
      </c>
      <c r="J753" s="70">
        <v>0.26597580203541599</v>
      </c>
      <c r="K753" s="70">
        <v>18.627574111025108</v>
      </c>
    </row>
    <row r="754" spans="3:11" x14ac:dyDescent="0.25">
      <c r="C754">
        <v>1994</v>
      </c>
      <c r="D754" t="s">
        <v>4042</v>
      </c>
      <c r="E754">
        <v>4</v>
      </c>
      <c r="F754">
        <v>0.21190000000000001</v>
      </c>
      <c r="G754">
        <v>1.2E-2</v>
      </c>
      <c r="I754" s="70">
        <v>4.922032843381019</v>
      </c>
      <c r="J754" s="70">
        <v>0.25972943190869141</v>
      </c>
      <c r="K754" s="70">
        <v>18.950616444236381</v>
      </c>
    </row>
    <row r="755" spans="3:11" x14ac:dyDescent="0.25">
      <c r="C755">
        <v>1995</v>
      </c>
      <c r="D755" t="s">
        <v>4043</v>
      </c>
      <c r="E755">
        <v>4</v>
      </c>
      <c r="F755">
        <v>0.24110000000000001</v>
      </c>
      <c r="G755">
        <v>1.37E-2</v>
      </c>
      <c r="I755" s="70">
        <v>5.5484096354667223</v>
      </c>
      <c r="J755" s="70">
        <v>0.29127653130406378</v>
      </c>
      <c r="K755" s="70">
        <v>19.048598287771881</v>
      </c>
    </row>
    <row r="756" spans="3:11" x14ac:dyDescent="0.25">
      <c r="C756">
        <v>1996</v>
      </c>
      <c r="D756" t="s">
        <v>4043</v>
      </c>
      <c r="E756">
        <v>4</v>
      </c>
      <c r="F756">
        <v>0.2283</v>
      </c>
      <c r="G756">
        <v>1.3599999999999999E-2</v>
      </c>
      <c r="I756" s="70">
        <v>5.2752091638231802</v>
      </c>
      <c r="J756" s="70">
        <v>0.29140740141414873</v>
      </c>
      <c r="K756" s="70">
        <v>18.102522922285161</v>
      </c>
    </row>
    <row r="757" spans="3:11" x14ac:dyDescent="0.25">
      <c r="C757">
        <v>1997</v>
      </c>
      <c r="D757" t="s">
        <v>4043</v>
      </c>
      <c r="E757">
        <v>4</v>
      </c>
      <c r="F757">
        <v>0.25369999999999998</v>
      </c>
      <c r="G757">
        <v>1.3100000000000001E-2</v>
      </c>
      <c r="I757" s="70">
        <v>5.8152851147362128</v>
      </c>
      <c r="J757" s="70">
        <v>0.27641785016412312</v>
      </c>
      <c r="K757" s="70">
        <v>21.038023091791601</v>
      </c>
    </row>
    <row r="758" spans="3:11" x14ac:dyDescent="0.25">
      <c r="C758">
        <v>1998</v>
      </c>
      <c r="D758" t="s">
        <v>4043</v>
      </c>
      <c r="E758">
        <v>4</v>
      </c>
      <c r="F758">
        <v>0.25</v>
      </c>
      <c r="G758">
        <v>1.2999999999999999E-2</v>
      </c>
      <c r="I758" s="70">
        <v>5.7371263440564091</v>
      </c>
      <c r="J758" s="70">
        <v>0.27491652849454667</v>
      </c>
      <c r="K758" s="70">
        <v>20.86861192185545</v>
      </c>
    </row>
    <row r="759" spans="3:11" x14ac:dyDescent="0.25">
      <c r="C759">
        <v>1999</v>
      </c>
      <c r="D759" t="s">
        <v>4043</v>
      </c>
      <c r="E759">
        <v>4</v>
      </c>
      <c r="F759">
        <v>0.25590000000000002</v>
      </c>
      <c r="G759">
        <v>1.2800000000000001E-2</v>
      </c>
      <c r="I759" s="70">
        <v>5.8616759166673296</v>
      </c>
      <c r="J759" s="70">
        <v>0.26973275175836892</v>
      </c>
      <c r="K759" s="70">
        <v>21.731420743144749</v>
      </c>
    </row>
    <row r="760" spans="3:11" x14ac:dyDescent="0.25">
      <c r="C760">
        <v>2000</v>
      </c>
      <c r="D760" t="s">
        <v>4043</v>
      </c>
      <c r="E760">
        <v>4</v>
      </c>
      <c r="F760">
        <v>0.26229999999999998</v>
      </c>
      <c r="G760">
        <v>1.11E-2</v>
      </c>
      <c r="I760" s="70">
        <v>5.9962853290306706</v>
      </c>
      <c r="J760" s="70">
        <v>0.23301884796645811</v>
      </c>
      <c r="K760" s="70">
        <v>25.733048555341782</v>
      </c>
    </row>
    <row r="761" spans="3:11" x14ac:dyDescent="0.25">
      <c r="C761">
        <v>2001</v>
      </c>
      <c r="D761" t="s">
        <v>4043</v>
      </c>
      <c r="E761">
        <v>4</v>
      </c>
      <c r="F761">
        <v>0.27760000000000001</v>
      </c>
      <c r="G761">
        <v>1.12E-2</v>
      </c>
      <c r="I761" s="70">
        <v>6.3160238193464169</v>
      </c>
      <c r="J761" s="70">
        <v>0.23300318307308229</v>
      </c>
      <c r="K761" s="70">
        <v>27.10702805019352</v>
      </c>
    </row>
    <row r="762" spans="3:11" x14ac:dyDescent="0.25">
      <c r="C762">
        <v>2002</v>
      </c>
      <c r="D762" t="s">
        <v>4043</v>
      </c>
      <c r="E762">
        <v>4</v>
      </c>
      <c r="F762">
        <v>0.27350000000000002</v>
      </c>
      <c r="G762">
        <v>1.18E-2</v>
      </c>
      <c r="I762" s="70">
        <v>6.2306251712867189</v>
      </c>
      <c r="J762" s="70">
        <v>0.24607800883808079</v>
      </c>
      <c r="K762" s="70">
        <v>25.31971548658974</v>
      </c>
    </row>
    <row r="763" spans="3:11" x14ac:dyDescent="0.25">
      <c r="C763">
        <v>2003</v>
      </c>
      <c r="D763" t="s">
        <v>4043</v>
      </c>
      <c r="E763">
        <v>4</v>
      </c>
      <c r="F763">
        <v>0.20880000000000001</v>
      </c>
      <c r="G763">
        <v>1.1599999999999999E-2</v>
      </c>
      <c r="I763" s="70">
        <v>4.8548716155229599</v>
      </c>
      <c r="J763" s="70">
        <v>0.25155453977913339</v>
      </c>
      <c r="K763" s="70">
        <v>19.299479229377329</v>
      </c>
    </row>
    <row r="764" spans="3:11" x14ac:dyDescent="0.25">
      <c r="C764">
        <v>2004</v>
      </c>
      <c r="D764" t="s">
        <v>4043</v>
      </c>
      <c r="E764">
        <v>4</v>
      </c>
      <c r="F764">
        <v>0.2651</v>
      </c>
      <c r="G764">
        <v>1.14E-2</v>
      </c>
      <c r="I764" s="70">
        <v>6.0550160277257126</v>
      </c>
      <c r="J764" s="70">
        <v>0.23891929150187199</v>
      </c>
      <c r="K764" s="70">
        <v>25.343353354445512</v>
      </c>
    </row>
    <row r="765" spans="3:11" x14ac:dyDescent="0.25">
      <c r="C765">
        <v>2005</v>
      </c>
      <c r="D765" t="s">
        <v>4043</v>
      </c>
      <c r="E765">
        <v>4</v>
      </c>
      <c r="F765">
        <v>0.26740000000000003</v>
      </c>
      <c r="G765">
        <v>1.1299999999999999E-2</v>
      </c>
      <c r="I765" s="70">
        <v>6.1031862143922533</v>
      </c>
      <c r="J765" s="70">
        <v>0.23650110545657099</v>
      </c>
      <c r="K765" s="70">
        <v>25.806163580546091</v>
      </c>
    </row>
    <row r="766" spans="3:11" x14ac:dyDescent="0.25">
      <c r="C766">
        <v>2006</v>
      </c>
      <c r="D766" t="s">
        <v>4043</v>
      </c>
      <c r="E766">
        <v>4</v>
      </c>
      <c r="F766">
        <v>0.26040000000000002</v>
      </c>
      <c r="G766">
        <v>1.1599999999999999E-2</v>
      </c>
      <c r="I766" s="70">
        <v>5.956376686582443</v>
      </c>
      <c r="J766" s="70">
        <v>0.24379045730806809</v>
      </c>
      <c r="K766" s="70">
        <v>24.432361924058458</v>
      </c>
    </row>
    <row r="767" spans="3:11" x14ac:dyDescent="0.25">
      <c r="C767">
        <v>2007</v>
      </c>
      <c r="D767" t="s">
        <v>4043</v>
      </c>
      <c r="E767">
        <v>4</v>
      </c>
      <c r="F767">
        <v>0.25879999999999997</v>
      </c>
      <c r="G767">
        <v>1.12E-2</v>
      </c>
      <c r="I767" s="70">
        <v>5.9227343973171864</v>
      </c>
      <c r="J767" s="70">
        <v>0.2356082430191358</v>
      </c>
      <c r="K767" s="70">
        <v>25.138061051778021</v>
      </c>
    </row>
    <row r="768" spans="3:11" x14ac:dyDescent="0.25">
      <c r="C768">
        <v>2008</v>
      </c>
      <c r="D768" t="s">
        <v>4043</v>
      </c>
      <c r="E768">
        <v>4</v>
      </c>
      <c r="F768">
        <v>0.28289999999999998</v>
      </c>
      <c r="G768">
        <v>1.15E-2</v>
      </c>
      <c r="I768" s="70">
        <v>6.4261131413112293</v>
      </c>
      <c r="J768" s="70">
        <v>0.2385026699518823</v>
      </c>
      <c r="K768" s="70">
        <v>26.943568986492661</v>
      </c>
    </row>
    <row r="769" spans="1:11" x14ac:dyDescent="0.25">
      <c r="C769">
        <v>2009</v>
      </c>
      <c r="D769" t="s">
        <v>4043</v>
      </c>
      <c r="E769">
        <v>4</v>
      </c>
      <c r="F769">
        <v>0.26850000000000002</v>
      </c>
      <c r="G769">
        <v>1.1299999999999999E-2</v>
      </c>
      <c r="I769" s="70">
        <v>6.126200956654837</v>
      </c>
      <c r="J769" s="70">
        <v>0.2363472744994482</v>
      </c>
      <c r="K769" s="70">
        <v>25.920336799437649</v>
      </c>
    </row>
    <row r="770" spans="1:11" x14ac:dyDescent="0.25">
      <c r="C770">
        <v>2010</v>
      </c>
      <c r="D770" t="s">
        <v>4043</v>
      </c>
      <c r="E770">
        <v>4</v>
      </c>
      <c r="F770">
        <v>0.27460000000000001</v>
      </c>
      <c r="G770">
        <v>1.14E-2</v>
      </c>
      <c r="I770" s="70">
        <v>6.2535572200919542</v>
      </c>
      <c r="J770" s="70">
        <v>0.23758248711537899</v>
      </c>
      <c r="K770" s="70">
        <v>26.321625369023899</v>
      </c>
    </row>
    <row r="773" spans="1:11" x14ac:dyDescent="0.25">
      <c r="A773" s="72" t="s">
        <v>4063</v>
      </c>
      <c r="C773" t="s">
        <v>4040</v>
      </c>
    </row>
    <row r="775" spans="1:11" x14ac:dyDescent="0.25">
      <c r="B775" t="s">
        <v>4067</v>
      </c>
      <c r="C775" t="s">
        <v>415</v>
      </c>
      <c r="D775" t="s">
        <v>198</v>
      </c>
      <c r="E775" t="s">
        <v>328</v>
      </c>
      <c r="F775" t="s">
        <v>4030</v>
      </c>
      <c r="G775" t="s">
        <v>147</v>
      </c>
      <c r="I775" t="s">
        <v>148</v>
      </c>
      <c r="J775" t="s">
        <v>147</v>
      </c>
      <c r="K775" t="s">
        <v>149</v>
      </c>
    </row>
    <row r="776" spans="1:11" x14ac:dyDescent="0.25">
      <c r="B776" t="s">
        <v>4068</v>
      </c>
      <c r="C776" t="s">
        <v>179</v>
      </c>
      <c r="D776">
        <v>0</v>
      </c>
      <c r="E776">
        <v>0</v>
      </c>
      <c r="F776" t="s">
        <v>85</v>
      </c>
      <c r="G776" t="s">
        <v>85</v>
      </c>
      <c r="I776" s="70" t="s">
        <v>85</v>
      </c>
      <c r="J776" s="70" t="s">
        <v>85</v>
      </c>
      <c r="K776" s="70" t="s">
        <v>85</v>
      </c>
    </row>
    <row r="777" spans="1:11" x14ac:dyDescent="0.25">
      <c r="B777" t="s">
        <v>4069</v>
      </c>
      <c r="C777" t="s">
        <v>4076</v>
      </c>
      <c r="D777">
        <v>4</v>
      </c>
      <c r="E777">
        <v>4</v>
      </c>
      <c r="F777">
        <v>0.36720000000000003</v>
      </c>
      <c r="G777">
        <v>1.0880000000000001E-2</v>
      </c>
      <c r="I777" s="70">
        <v>8.1329403363969099</v>
      </c>
      <c r="J777" s="70">
        <v>0.21512697316778789</v>
      </c>
      <c r="K777" s="70">
        <v>37.805302685375658</v>
      </c>
    </row>
    <row r="778" spans="1:11" x14ac:dyDescent="0.25">
      <c r="B778" t="s">
        <v>4070</v>
      </c>
      <c r="C778" t="s">
        <v>4077</v>
      </c>
      <c r="D778">
        <v>4</v>
      </c>
      <c r="E778">
        <v>8</v>
      </c>
      <c r="F778">
        <v>0.69072</v>
      </c>
      <c r="G778">
        <v>1.619E-2</v>
      </c>
      <c r="I778" s="70">
        <v>6.7846826330989263</v>
      </c>
      <c r="J778" s="70">
        <v>0.12781862252693171</v>
      </c>
      <c r="K778" s="70">
        <v>53.080548819632106</v>
      </c>
    </row>
    <row r="779" spans="1:11" x14ac:dyDescent="0.25">
      <c r="B779" t="s">
        <v>4071</v>
      </c>
      <c r="C779" t="s">
        <v>4078</v>
      </c>
      <c r="D779">
        <v>3</v>
      </c>
      <c r="E779">
        <v>11</v>
      </c>
      <c r="F779">
        <v>1.18726</v>
      </c>
      <c r="G779">
        <v>2.266E-2</v>
      </c>
      <c r="I779" s="70">
        <v>7.3742237934721233</v>
      </c>
      <c r="J779" s="70">
        <v>0.10112693553329399</v>
      </c>
      <c r="K779" s="70">
        <v>72.920471233347243</v>
      </c>
    </row>
    <row r="780" spans="1:11" x14ac:dyDescent="0.25">
      <c r="B780" t="s">
        <v>4072</v>
      </c>
      <c r="C780" t="s">
        <v>4079</v>
      </c>
      <c r="D780">
        <v>3</v>
      </c>
      <c r="E780">
        <v>11</v>
      </c>
      <c r="F780">
        <v>1.1603699999999999</v>
      </c>
      <c r="G780">
        <v>2.7810000000000001E-2</v>
      </c>
      <c r="I780" s="70">
        <v>7.2535433382302061</v>
      </c>
      <c r="J780" s="70">
        <v>0.12551389725060491</v>
      </c>
      <c r="K780" s="70">
        <v>57.79075861016058</v>
      </c>
    </row>
    <row r="781" spans="1:11" x14ac:dyDescent="0.25">
      <c r="B781" t="s">
        <v>4073</v>
      </c>
      <c r="C781" t="s">
        <v>4080</v>
      </c>
      <c r="D781">
        <v>4</v>
      </c>
      <c r="E781">
        <v>15</v>
      </c>
      <c r="F781">
        <v>2.3220299999999998</v>
      </c>
      <c r="G781">
        <v>3.9969999999999999E-2</v>
      </c>
      <c r="I781" s="70">
        <v>8.332866971988139</v>
      </c>
      <c r="J781" s="70">
        <v>8.6895958051158795E-2</v>
      </c>
      <c r="K781" s="70">
        <v>95.894759191011843</v>
      </c>
    </row>
    <row r="782" spans="1:11" x14ac:dyDescent="0.25">
      <c r="B782" t="s">
        <v>4074</v>
      </c>
      <c r="C782" t="s">
        <v>4081</v>
      </c>
      <c r="D782">
        <v>4</v>
      </c>
      <c r="E782">
        <v>15</v>
      </c>
      <c r="F782">
        <v>2.09362</v>
      </c>
      <c r="G782">
        <v>4.2680000000000003E-2</v>
      </c>
      <c r="I782" s="70">
        <v>7.8196202278534077</v>
      </c>
      <c r="J782" s="70">
        <v>9.9166271042226348E-2</v>
      </c>
      <c r="K782" s="70">
        <v>78.85362780782296</v>
      </c>
    </row>
    <row r="783" spans="1:11" x14ac:dyDescent="0.25">
      <c r="B783" t="s">
        <v>4075</v>
      </c>
      <c r="C783" t="s">
        <v>4082</v>
      </c>
      <c r="D783">
        <v>4</v>
      </c>
      <c r="E783">
        <v>15</v>
      </c>
      <c r="F783">
        <v>1.72776</v>
      </c>
      <c r="G783">
        <v>4.8939999999999997E-2</v>
      </c>
      <c r="I783" s="70">
        <v>6.9187182530897173</v>
      </c>
      <c r="J783" s="70">
        <v>0.12788520180920629</v>
      </c>
      <c r="K783" s="70">
        <v>54.101007428614359</v>
      </c>
    </row>
    <row r="787" spans="1:13" x14ac:dyDescent="0.25">
      <c r="A787" s="72" t="s">
        <v>4087</v>
      </c>
      <c r="C787" t="s">
        <v>212</v>
      </c>
    </row>
    <row r="790" spans="1:13" x14ac:dyDescent="0.25">
      <c r="B790" t="s">
        <v>4096</v>
      </c>
      <c r="C790" t="s">
        <v>4094</v>
      </c>
      <c r="D790" t="s">
        <v>415</v>
      </c>
      <c r="E790" t="s">
        <v>198</v>
      </c>
      <c r="F790" t="s">
        <v>328</v>
      </c>
      <c r="G790" t="s">
        <v>4030</v>
      </c>
      <c r="H790" t="s">
        <v>4093</v>
      </c>
      <c r="I790" t="s">
        <v>147</v>
      </c>
      <c r="K790" t="s">
        <v>148</v>
      </c>
      <c r="L790" t="s">
        <v>147</v>
      </c>
      <c r="M790" t="s">
        <v>149</v>
      </c>
    </row>
    <row r="791" spans="1:13" x14ac:dyDescent="0.25">
      <c r="B791" t="s">
        <v>176</v>
      </c>
      <c r="C791" t="s">
        <v>4095</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4095</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4095</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4095</v>
      </c>
      <c r="D794" t="s">
        <v>4091</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4095</v>
      </c>
      <c r="D795" t="s">
        <v>4092</v>
      </c>
      <c r="E795">
        <v>3</v>
      </c>
      <c r="F795">
        <v>15</v>
      </c>
      <c r="G795">
        <v>1.5</v>
      </c>
      <c r="H795">
        <v>142.78</v>
      </c>
      <c r="I795">
        <f t="shared" si="54"/>
        <v>1.0505673063454265E-2</v>
      </c>
      <c r="K795" s="70">
        <v>6.2990379289539433</v>
      </c>
      <c r="L795" s="70">
        <v>2.9779811718435051E-2</v>
      </c>
      <c r="M795" s="70">
        <v>211.52040813792499</v>
      </c>
    </row>
    <row r="796" spans="1:13" x14ac:dyDescent="0.25">
      <c r="B796" t="s">
        <v>4097</v>
      </c>
      <c r="C796" t="s">
        <v>4095</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4097</v>
      </c>
      <c r="C797" t="s">
        <v>4095</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4097</v>
      </c>
      <c r="C798" t="s">
        <v>4095</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4097</v>
      </c>
      <c r="C799" t="s">
        <v>4095</v>
      </c>
      <c r="D799" t="s">
        <v>4091</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4097</v>
      </c>
      <c r="C800" t="s">
        <v>4095</v>
      </c>
      <c r="D800" t="s">
        <v>4092</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4091</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4092</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4097</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4097</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4097</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4097</v>
      </c>
      <c r="C809" t="s">
        <v>310</v>
      </c>
      <c r="D809" t="s">
        <v>4091</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4097</v>
      </c>
      <c r="C810" t="s">
        <v>310</v>
      </c>
      <c r="D810" t="s">
        <v>4092</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4091</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4092</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4097</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4097</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4097</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4097</v>
      </c>
      <c r="C819" t="s">
        <v>311</v>
      </c>
      <c r="D819" t="s">
        <v>4091</v>
      </c>
      <c r="E819">
        <v>2</v>
      </c>
      <c r="F819">
        <v>12</v>
      </c>
      <c r="G819">
        <v>1.419</v>
      </c>
      <c r="H819">
        <v>47.09</v>
      </c>
      <c r="I819">
        <f t="shared" si="54"/>
        <v>3.0133786366532172E-2</v>
      </c>
      <c r="K819" s="70">
        <v>7.639000326671419</v>
      </c>
      <c r="L819" s="70">
        <v>0.1117393771720753</v>
      </c>
      <c r="M819" s="70">
        <v>68.36444340393615</v>
      </c>
    </row>
    <row r="820" spans="1:13" x14ac:dyDescent="0.25">
      <c r="B820" t="s">
        <v>4097</v>
      </c>
      <c r="C820" t="s">
        <v>311</v>
      </c>
      <c r="D820" t="s">
        <v>4092</v>
      </c>
      <c r="E820">
        <v>3</v>
      </c>
      <c r="F820">
        <v>15</v>
      </c>
      <c r="G820">
        <v>1.73</v>
      </c>
      <c r="H820">
        <v>66.95</v>
      </c>
      <c r="I820">
        <f t="shared" si="54"/>
        <v>2.584017923823749E-2</v>
      </c>
      <c r="K820" s="70">
        <v>6.9245693591726498</v>
      </c>
      <c r="L820" s="70">
        <v>6.7471307380033638E-2</v>
      </c>
      <c r="M820" s="70">
        <v>102.6298381943284</v>
      </c>
    </row>
    <row r="823" spans="1:13" x14ac:dyDescent="0.25">
      <c r="A823" s="72" t="s">
        <v>4098</v>
      </c>
      <c r="C823" t="s">
        <v>4102</v>
      </c>
      <c r="D823" t="s">
        <v>4104</v>
      </c>
    </row>
    <row r="826" spans="1:13" x14ac:dyDescent="0.25">
      <c r="B826" t="s">
        <v>284</v>
      </c>
      <c r="C826" t="s">
        <v>4103</v>
      </c>
      <c r="D826" t="s">
        <v>415</v>
      </c>
      <c r="E826" t="s">
        <v>198</v>
      </c>
      <c r="F826" t="s">
        <v>328</v>
      </c>
      <c r="G826" t="s">
        <v>4030</v>
      </c>
      <c r="H826" t="s">
        <v>147</v>
      </c>
      <c r="K826" t="s">
        <v>148</v>
      </c>
      <c r="L826" t="s">
        <v>147</v>
      </c>
      <c r="M826" t="s">
        <v>149</v>
      </c>
    </row>
    <row r="827" spans="1:13" x14ac:dyDescent="0.25">
      <c r="B827">
        <v>1979</v>
      </c>
      <c r="C827">
        <v>2</v>
      </c>
      <c r="D827" t="s">
        <v>4105</v>
      </c>
      <c r="E827">
        <v>2</v>
      </c>
      <c r="F827">
        <v>2</v>
      </c>
      <c r="G827">
        <v>5.0999999999999997E-2</v>
      </c>
      <c r="H827">
        <v>1.9E-2</v>
      </c>
      <c r="K827" s="70">
        <v>2.5182910509144119</v>
      </c>
      <c r="L827" s="70">
        <v>0.92666390578847491</v>
      </c>
      <c r="M827" s="70">
        <v>2.7175883674584931</v>
      </c>
    </row>
    <row r="828" spans="1:13" x14ac:dyDescent="0.25">
      <c r="B828">
        <v>1979</v>
      </c>
      <c r="C828">
        <v>2</v>
      </c>
      <c r="D828" t="s">
        <v>4106</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4107</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4105</v>
      </c>
      <c r="E831">
        <v>2</v>
      </c>
      <c r="F831">
        <v>2</v>
      </c>
      <c r="G831">
        <v>5.2999999999999999E-2</v>
      </c>
      <c r="H831">
        <v>1.9E-2</v>
      </c>
      <c r="K831" s="70">
        <v>2.615788258922414</v>
      </c>
      <c r="L831" s="70">
        <v>0.92578346482408647</v>
      </c>
      <c r="M831" s="70">
        <v>2.8254860432395552</v>
      </c>
    </row>
    <row r="832" spans="1:13" x14ac:dyDescent="0.25">
      <c r="B832">
        <v>1979</v>
      </c>
      <c r="C832">
        <v>3</v>
      </c>
      <c r="D832" t="s">
        <v>4106</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4107</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4105</v>
      </c>
      <c r="E835">
        <v>2</v>
      </c>
      <c r="F835">
        <v>2</v>
      </c>
      <c r="G835">
        <v>4.8000000000000001E-2</v>
      </c>
      <c r="H835">
        <v>1.9E-2</v>
      </c>
      <c r="K835" s="70">
        <v>2.3718711365578131</v>
      </c>
      <c r="L835" s="70">
        <v>0.92798928988291918</v>
      </c>
      <c r="M835" s="70">
        <v>2.5559251194128141</v>
      </c>
    </row>
    <row r="836" spans="2:93" x14ac:dyDescent="0.25">
      <c r="B836">
        <v>1979</v>
      </c>
      <c r="C836">
        <v>4</v>
      </c>
      <c r="D836" t="s">
        <v>4106</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4107</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4105</v>
      </c>
      <c r="E839">
        <v>2</v>
      </c>
      <c r="F839">
        <v>2</v>
      </c>
      <c r="G839">
        <v>3.1E-2</v>
      </c>
      <c r="H839">
        <v>2.7E-2</v>
      </c>
      <c r="K839" s="70">
        <v>1.5381701627520841</v>
      </c>
      <c r="L839" s="70">
        <v>1.3295492698323499</v>
      </c>
      <c r="M839" s="70">
        <v>1.156910990553994</v>
      </c>
    </row>
    <row r="840" spans="2:93" x14ac:dyDescent="0.25">
      <c r="B840">
        <v>1986</v>
      </c>
      <c r="C840">
        <v>2</v>
      </c>
      <c r="D840" t="s">
        <v>4106</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4107</v>
      </c>
      <c r="E842">
        <v>3</v>
      </c>
      <c r="F842">
        <v>7</v>
      </c>
      <c r="G842">
        <v>0.316</v>
      </c>
      <c r="H842">
        <v>3.4000000000000002E-2</v>
      </c>
      <c r="K842" s="70">
        <v>4.0007702094714936</v>
      </c>
      <c r="L842" s="70">
        <v>0.38384999860204411</v>
      </c>
      <c r="M842" s="70">
        <v>10.422743842756359</v>
      </c>
    </row>
    <row r="843" spans="2:93" x14ac:dyDescent="0.25">
      <c r="B843">
        <v>1986</v>
      </c>
      <c r="C843">
        <v>3</v>
      </c>
      <c r="D843" t="s">
        <v>4105</v>
      </c>
      <c r="E843">
        <v>2</v>
      </c>
      <c r="F843">
        <v>2</v>
      </c>
      <c r="G843">
        <v>2.8000000000000001E-2</v>
      </c>
      <c r="H843">
        <v>2.7E-2</v>
      </c>
      <c r="K843" s="70">
        <v>1.390334845092611</v>
      </c>
      <c r="L843" s="70">
        <v>1.3314878603197959</v>
      </c>
      <c r="M843" s="70">
        <v>1.044196411042517</v>
      </c>
    </row>
    <row r="844" spans="2:93" x14ac:dyDescent="0.25">
      <c r="B844">
        <v>1986</v>
      </c>
      <c r="C844">
        <v>3</v>
      </c>
      <c r="D844" t="s">
        <v>4106</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4107</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4105</v>
      </c>
      <c r="E847">
        <v>2</v>
      </c>
      <c r="F847">
        <v>2</v>
      </c>
      <c r="G847">
        <v>2.3E-2</v>
      </c>
      <c r="H847">
        <v>2.7E-2</v>
      </c>
      <c r="K847" s="70">
        <v>1.143462467922252</v>
      </c>
      <c r="L847" s="70">
        <v>1.3347377745033731</v>
      </c>
      <c r="M847" s="70">
        <v>0.8566944682057186</v>
      </c>
    </row>
    <row r="848" spans="2:93" x14ac:dyDescent="0.25">
      <c r="B848">
        <v>1986</v>
      </c>
      <c r="C848">
        <v>4</v>
      </c>
      <c r="D848" t="s">
        <v>4106</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4107</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4105</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4106</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4107</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4105</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4106</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4107</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4105</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4106</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4107</v>
      </c>
      <c r="E862">
        <v>3</v>
      </c>
      <c r="F862">
        <v>7</v>
      </c>
      <c r="G862">
        <v>0.432</v>
      </c>
      <c r="H862">
        <v>3.5999999999999997E-2</v>
      </c>
      <c r="K862" s="70">
        <v>5.2634437270888226</v>
      </c>
      <c r="L862" s="70">
        <v>0.37804109878044673</v>
      </c>
      <c r="M862" s="70">
        <v>13.922940505856619</v>
      </c>
    </row>
    <row r="865" spans="1:12" x14ac:dyDescent="0.25">
      <c r="A865" s="72" t="s">
        <v>4108</v>
      </c>
    </row>
    <row r="866" spans="1:12" x14ac:dyDescent="0.25">
      <c r="C866" t="s">
        <v>4112</v>
      </c>
    </row>
    <row r="869" spans="1:12" x14ac:dyDescent="0.25">
      <c r="C869" t="s">
        <v>4103</v>
      </c>
      <c r="D869" t="s">
        <v>415</v>
      </c>
      <c r="E869" t="s">
        <v>198</v>
      </c>
      <c r="F869" t="s">
        <v>328</v>
      </c>
      <c r="G869" t="s">
        <v>4030</v>
      </c>
      <c r="H869" t="s">
        <v>147</v>
      </c>
      <c r="J869" t="s">
        <v>148</v>
      </c>
      <c r="K869" t="s">
        <v>147</v>
      </c>
      <c r="L869" t="s">
        <v>149</v>
      </c>
    </row>
    <row r="870" spans="1:12" x14ac:dyDescent="0.25">
      <c r="B870" t="s">
        <v>257</v>
      </c>
      <c r="C870">
        <v>1</v>
      </c>
      <c r="D870" t="s">
        <v>4113</v>
      </c>
      <c r="E870">
        <v>2</v>
      </c>
      <c r="F870">
        <v>2</v>
      </c>
      <c r="G870">
        <v>0.159</v>
      </c>
      <c r="H870">
        <v>0.03</v>
      </c>
      <c r="J870" s="70">
        <v>7.6568622986941781</v>
      </c>
      <c r="K870" s="70">
        <v>1.393315732942547</v>
      </c>
      <c r="L870" s="70">
        <v>5.4954251342038818</v>
      </c>
    </row>
    <row r="871" spans="1:12" x14ac:dyDescent="0.25">
      <c r="B871" t="s">
        <v>310</v>
      </c>
      <c r="C871">
        <v>1</v>
      </c>
      <c r="D871" t="s">
        <v>4114</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4115</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4113</v>
      </c>
      <c r="E873">
        <v>2</v>
      </c>
      <c r="F873">
        <v>2</v>
      </c>
      <c r="G873">
        <v>0.23</v>
      </c>
      <c r="H873">
        <v>0.04</v>
      </c>
      <c r="J873" s="70">
        <v>10.905365064094161</v>
      </c>
      <c r="K873" s="70">
        <v>1.8033392693348651</v>
      </c>
      <c r="L873" s="70">
        <v>6.047317467952908</v>
      </c>
    </row>
    <row r="874" spans="1:12" x14ac:dyDescent="0.25">
      <c r="B874" t="s">
        <v>310</v>
      </c>
      <c r="C874">
        <v>2</v>
      </c>
      <c r="D874" t="s">
        <v>4114</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4115</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4113</v>
      </c>
      <c r="E876">
        <v>2</v>
      </c>
      <c r="F876">
        <v>2</v>
      </c>
      <c r="G876">
        <v>0.151</v>
      </c>
      <c r="H876">
        <v>5.8000000000000003E-2</v>
      </c>
      <c r="J876" s="70">
        <v>7.2846680565308084</v>
      </c>
      <c r="K876" s="70">
        <v>2.7030889432140688</v>
      </c>
      <c r="L876" s="70">
        <v>2.6949420494721412</v>
      </c>
    </row>
    <row r="877" spans="1:12" x14ac:dyDescent="0.25">
      <c r="B877" t="s">
        <v>310</v>
      </c>
      <c r="C877">
        <v>3</v>
      </c>
      <c r="D877" t="s">
        <v>4114</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4115</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4113</v>
      </c>
      <c r="E879">
        <v>2</v>
      </c>
      <c r="F879">
        <v>2</v>
      </c>
      <c r="G879">
        <v>9.9000000000000005E-2</v>
      </c>
      <c r="H879">
        <v>0.03</v>
      </c>
      <c r="J879" s="70">
        <v>4.833200847823016</v>
      </c>
      <c r="K879" s="70">
        <v>1.4308444155753819</v>
      </c>
      <c r="L879" s="70">
        <v>3.3778661014513252</v>
      </c>
    </row>
    <row r="880" spans="1:12" x14ac:dyDescent="0.25">
      <c r="B880" t="s">
        <v>311</v>
      </c>
      <c r="C880">
        <v>1</v>
      </c>
      <c r="D880" t="s">
        <v>4114</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4115</v>
      </c>
      <c r="E881">
        <v>2</v>
      </c>
      <c r="F881">
        <v>6</v>
      </c>
      <c r="G881">
        <v>0.60799999999999998</v>
      </c>
      <c r="H881">
        <v>6.2E-2</v>
      </c>
      <c r="J881" s="70">
        <v>8.2383111716979087</v>
      </c>
      <c r="K881" s="70">
        <v>0.69556128655112659</v>
      </c>
      <c r="L881" s="70">
        <v>11.844119750463371</v>
      </c>
    </row>
    <row r="882" spans="1:17" x14ac:dyDescent="0.25">
      <c r="B882" t="s">
        <v>311</v>
      </c>
      <c r="C882">
        <v>2</v>
      </c>
      <c r="D882" t="s">
        <v>4113</v>
      </c>
      <c r="E882">
        <v>2</v>
      </c>
      <c r="F882">
        <v>2</v>
      </c>
      <c r="G882">
        <v>0.155</v>
      </c>
      <c r="H882">
        <v>4.2000000000000003E-2</v>
      </c>
      <c r="J882" s="70">
        <v>7.4709263010233951</v>
      </c>
      <c r="K882" s="70">
        <v>1.9540168418367889</v>
      </c>
      <c r="L882" s="70">
        <v>3.8233684280841072</v>
      </c>
    </row>
    <row r="883" spans="1:17" x14ac:dyDescent="0.25">
      <c r="B883" t="s">
        <v>311</v>
      </c>
      <c r="C883">
        <v>2</v>
      </c>
      <c r="D883" t="s">
        <v>4114</v>
      </c>
      <c r="E883">
        <v>4</v>
      </c>
      <c r="F883">
        <v>4</v>
      </c>
      <c r="G883">
        <v>0.47699999999999998</v>
      </c>
      <c r="H883">
        <v>3.9E-2</v>
      </c>
      <c r="J883" s="70">
        <v>10.241502538451799</v>
      </c>
      <c r="K883" s="70">
        <v>0.72772826658761347</v>
      </c>
      <c r="L883" s="70">
        <v>14.07325097659758</v>
      </c>
    </row>
    <row r="884" spans="1:17" x14ac:dyDescent="0.25">
      <c r="B884" t="s">
        <v>311</v>
      </c>
      <c r="C884">
        <v>2</v>
      </c>
      <c r="D884" t="s">
        <v>4115</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4113</v>
      </c>
      <c r="E885">
        <v>2</v>
      </c>
      <c r="F885">
        <v>2</v>
      </c>
      <c r="G885">
        <v>0.156</v>
      </c>
      <c r="H885">
        <v>5.8000000000000003E-2</v>
      </c>
      <c r="J885" s="70">
        <v>7.5174404457248878</v>
      </c>
      <c r="K885" s="70">
        <v>2.6972368277906771</v>
      </c>
      <c r="L885" s="70">
        <v>2.7870895014741701</v>
      </c>
    </row>
    <row r="886" spans="1:17" x14ac:dyDescent="0.25">
      <c r="B886" t="s">
        <v>311</v>
      </c>
      <c r="C886">
        <v>3</v>
      </c>
      <c r="D886" t="s">
        <v>4114</v>
      </c>
      <c r="E886">
        <v>4</v>
      </c>
      <c r="F886">
        <v>4</v>
      </c>
      <c r="G886">
        <v>0.48499999999999999</v>
      </c>
      <c r="H886">
        <v>0.06</v>
      </c>
      <c r="J886" s="70">
        <v>10.390477881717411</v>
      </c>
      <c r="K886" s="70">
        <v>1.1150553321385599</v>
      </c>
      <c r="L886" s="70">
        <v>9.3183518182811227</v>
      </c>
    </row>
    <row r="887" spans="1:17" x14ac:dyDescent="0.25">
      <c r="B887" t="s">
        <v>311</v>
      </c>
      <c r="C887">
        <v>3</v>
      </c>
      <c r="D887" t="s">
        <v>4115</v>
      </c>
      <c r="E887">
        <v>2</v>
      </c>
      <c r="F887">
        <v>6</v>
      </c>
      <c r="G887">
        <v>0.67300000000000004</v>
      </c>
      <c r="H887">
        <v>6.4000000000000001E-2</v>
      </c>
      <c r="J887" s="70">
        <v>8.9555415120525339</v>
      </c>
      <c r="K887" s="70">
        <v>0.69467569802464246</v>
      </c>
      <c r="L887" s="70">
        <v>12.891686779195281</v>
      </c>
    </row>
    <row r="891" spans="1:17" x14ac:dyDescent="0.25">
      <c r="A891" s="72" t="s">
        <v>4116</v>
      </c>
      <c r="F891" t="s">
        <v>4121</v>
      </c>
      <c r="N891" t="s">
        <v>4122</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4123</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4124</v>
      </c>
    </row>
    <row r="934" spans="1:12" x14ac:dyDescent="0.25">
      <c r="A934" t="s">
        <v>213</v>
      </c>
      <c r="B934" t="s">
        <v>257</v>
      </c>
      <c r="C934" t="s">
        <v>4103</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4107</v>
      </c>
      <c r="E936">
        <v>6</v>
      </c>
      <c r="F936">
        <v>6</v>
      </c>
      <c r="G936">
        <v>0.1091</v>
      </c>
      <c r="H936">
        <v>3.4799999999999998E-2</v>
      </c>
      <c r="J936" s="70">
        <v>1.740792815250503</v>
      </c>
      <c r="K936" s="70">
        <v>0.53204994890312218</v>
      </c>
      <c r="L936" s="70">
        <v>3.2718597545950958</v>
      </c>
    </row>
    <row r="937" spans="1:12" x14ac:dyDescent="0.25">
      <c r="B937" t="s">
        <v>310</v>
      </c>
      <c r="C937">
        <v>1</v>
      </c>
      <c r="D937" t="s">
        <v>4106</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4107</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4106</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4107</v>
      </c>
      <c r="E942">
        <v>6</v>
      </c>
      <c r="F942">
        <v>6</v>
      </c>
      <c r="G942">
        <v>3.95E-2</v>
      </c>
      <c r="H942">
        <v>3.5799999999999998E-2</v>
      </c>
      <c r="J942" s="70">
        <v>0.64775270735424328</v>
      </c>
      <c r="K942" s="70">
        <v>0.57771196840200101</v>
      </c>
      <c r="L942" s="70">
        <v>1.1212381650080421</v>
      </c>
    </row>
    <row r="943" spans="1:12" x14ac:dyDescent="0.25">
      <c r="B943" t="s">
        <v>310</v>
      </c>
      <c r="C943">
        <v>1</v>
      </c>
      <c r="D943" t="s">
        <v>4106</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4107</v>
      </c>
      <c r="E945">
        <v>6</v>
      </c>
      <c r="F945">
        <v>6</v>
      </c>
      <c r="G945">
        <v>0.2712</v>
      </c>
      <c r="H945">
        <v>2.81E-2</v>
      </c>
      <c r="J945" s="70">
        <v>4.0804067271065447</v>
      </c>
      <c r="K945" s="70">
        <v>0.38345125721518952</v>
      </c>
      <c r="L945" s="70">
        <v>10.64126574193668</v>
      </c>
    </row>
    <row r="946" spans="1:12" x14ac:dyDescent="0.25">
      <c r="B946" t="s">
        <v>311</v>
      </c>
      <c r="C946">
        <v>4</v>
      </c>
      <c r="D946" t="s">
        <v>4106</v>
      </c>
      <c r="E946">
        <v>2</v>
      </c>
      <c r="F946">
        <v>2</v>
      </c>
      <c r="G946">
        <v>5.0099999999999999E-2</v>
      </c>
      <c r="H946">
        <v>9.4000000000000004E-3</v>
      </c>
      <c r="J946" s="70">
        <v>2.4743870437876851</v>
      </c>
      <c r="K946" s="70">
        <v>0.45865119427273793</v>
      </c>
      <c r="L946" s="70">
        <v>5.3949211834304851</v>
      </c>
    </row>
    <row r="947" spans="1:12" x14ac:dyDescent="0.25">
      <c r="A947" t="s">
        <v>4112</v>
      </c>
      <c r="B947" t="s">
        <v>310</v>
      </c>
      <c r="C947">
        <v>1</v>
      </c>
      <c r="D947" t="s">
        <v>4107</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4106</v>
      </c>
      <c r="E948">
        <v>2</v>
      </c>
      <c r="F948">
        <v>2</v>
      </c>
      <c r="G948">
        <v>-6.0199999999999997E-2</v>
      </c>
      <c r="H948">
        <v>1.01E-2</v>
      </c>
      <c r="J948" s="70">
        <v>-3.0567176128227009</v>
      </c>
      <c r="K948" s="70">
        <v>0.52092314966508346</v>
      </c>
      <c r="L948" s="70">
        <v>-5.8678859152025664</v>
      </c>
    </row>
    <row r="949" spans="1:12" x14ac:dyDescent="0.25">
      <c r="B949" t="s">
        <v>311</v>
      </c>
      <c r="C949">
        <v>4</v>
      </c>
      <c r="D949" t="s">
        <v>4107</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4106</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4107</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4106</v>
      </c>
      <c r="E952">
        <v>2</v>
      </c>
      <c r="F952">
        <v>2</v>
      </c>
      <c r="G952">
        <v>-4.3999999999999997E-2</v>
      </c>
      <c r="H952">
        <v>1.04E-2</v>
      </c>
      <c r="J952" s="70">
        <v>-2.2247475073574718</v>
      </c>
      <c r="K952" s="70">
        <v>0.53183191732399704</v>
      </c>
      <c r="L952" s="70">
        <v>-4.1831778704664213</v>
      </c>
    </row>
    <row r="953" spans="1:12" x14ac:dyDescent="0.25">
      <c r="B953" t="s">
        <v>311</v>
      </c>
      <c r="C953">
        <v>4</v>
      </c>
      <c r="D953" t="s">
        <v>4107</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4106</v>
      </c>
      <c r="E954">
        <v>2</v>
      </c>
      <c r="F954">
        <v>2</v>
      </c>
      <c r="G954">
        <v>5.6899999999999999E-2</v>
      </c>
      <c r="H954">
        <v>9.5999999999999992E-3</v>
      </c>
      <c r="J954" s="70">
        <v>2.8056418685278079</v>
      </c>
      <c r="K954" s="70">
        <v>0.46690044561352401</v>
      </c>
      <c r="L954" s="70">
        <v>6.0090794405670227</v>
      </c>
    </row>
    <row r="957" spans="1:12" x14ac:dyDescent="0.25">
      <c r="A957" s="72" t="s">
        <v>4140</v>
      </c>
      <c r="C957" t="s">
        <v>4144</v>
      </c>
      <c r="E957" t="s">
        <v>4145</v>
      </c>
    </row>
    <row r="959" spans="1:12" x14ac:dyDescent="0.25">
      <c r="C959" t="s">
        <v>4103</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4159</v>
      </c>
      <c r="D982" t="s">
        <v>4171</v>
      </c>
    </row>
    <row r="984" spans="1:15" x14ac:dyDescent="0.25">
      <c r="B984" t="s">
        <v>257</v>
      </c>
      <c r="C984" t="s">
        <v>4164</v>
      </c>
      <c r="D984" t="s">
        <v>4103</v>
      </c>
      <c r="E984" t="s">
        <v>415</v>
      </c>
      <c r="F984" t="s">
        <v>198</v>
      </c>
      <c r="G984" t="s">
        <v>328</v>
      </c>
      <c r="H984" t="s">
        <v>4030</v>
      </c>
      <c r="I984" t="s">
        <v>147</v>
      </c>
      <c r="M984" t="s">
        <v>148</v>
      </c>
      <c r="N984" t="s">
        <v>147</v>
      </c>
      <c r="O984" t="s">
        <v>149</v>
      </c>
    </row>
    <row r="985" spans="1:15" x14ac:dyDescent="0.25">
      <c r="A985" t="s">
        <v>4163</v>
      </c>
      <c r="B985" t="s">
        <v>310</v>
      </c>
      <c r="C985" t="s">
        <v>4165</v>
      </c>
      <c r="D985" t="s">
        <v>4166</v>
      </c>
      <c r="E985" t="s">
        <v>4115</v>
      </c>
      <c r="F985">
        <v>6</v>
      </c>
      <c r="G985">
        <v>6</v>
      </c>
      <c r="H985">
        <v>0.2858</v>
      </c>
      <c r="I985">
        <v>4.87E-2</v>
      </c>
      <c r="M985" s="70">
        <v>4.2786908468946514</v>
      </c>
      <c r="N985" s="70">
        <v>0.65826362890078405</v>
      </c>
      <c r="O985" s="70">
        <v>6.4999654531111144</v>
      </c>
    </row>
    <row r="986" spans="1:15" x14ac:dyDescent="0.25">
      <c r="B986" t="s">
        <v>310</v>
      </c>
      <c r="C986" t="s">
        <v>4165</v>
      </c>
      <c r="D986" t="s">
        <v>4167</v>
      </c>
      <c r="E986" t="s">
        <v>4115</v>
      </c>
      <c r="F986">
        <v>6</v>
      </c>
      <c r="G986">
        <v>6</v>
      </c>
      <c r="H986">
        <v>0.36880000000000002</v>
      </c>
      <c r="I986">
        <v>5.3699999999999998E-2</v>
      </c>
      <c r="M986" s="70">
        <v>5.3715413259768363</v>
      </c>
      <c r="N986" s="70">
        <v>0.68897961343329384</v>
      </c>
      <c r="O986" s="70">
        <v>7.7963719408323282</v>
      </c>
    </row>
    <row r="987" spans="1:15" x14ac:dyDescent="0.25">
      <c r="B987" t="s">
        <v>310</v>
      </c>
      <c r="C987" t="s">
        <v>4169</v>
      </c>
      <c r="D987" t="s">
        <v>4166</v>
      </c>
      <c r="E987" t="s">
        <v>4115</v>
      </c>
      <c r="F987">
        <v>6</v>
      </c>
      <c r="G987">
        <v>6</v>
      </c>
      <c r="H987">
        <v>0.44240000000000002</v>
      </c>
      <c r="I987">
        <v>5.4100000000000002E-2</v>
      </c>
      <c r="M987" s="70">
        <v>6.2953547338883364</v>
      </c>
      <c r="N987" s="70">
        <v>0.66446878941386545</v>
      </c>
      <c r="O987" s="70">
        <v>9.4742670147705983</v>
      </c>
    </row>
    <row r="988" spans="1:15" x14ac:dyDescent="0.25">
      <c r="B988" t="s">
        <v>310</v>
      </c>
      <c r="C988" t="s">
        <v>4169</v>
      </c>
      <c r="D988" t="s">
        <v>4167</v>
      </c>
      <c r="E988" t="s">
        <v>4115</v>
      </c>
      <c r="F988">
        <v>6</v>
      </c>
      <c r="G988">
        <v>6</v>
      </c>
      <c r="H988">
        <v>0.66920000000000002</v>
      </c>
      <c r="I988">
        <v>7.0599999999999996E-2</v>
      </c>
      <c r="M988" s="70">
        <v>8.9142560524957624</v>
      </c>
      <c r="N988" s="70">
        <v>0.76776764091642691</v>
      </c>
      <c r="O988" s="70">
        <v>11.61061703753948</v>
      </c>
    </row>
    <row r="989" spans="1:15" x14ac:dyDescent="0.25">
      <c r="A989" t="s">
        <v>4168</v>
      </c>
      <c r="B989" t="s">
        <v>311</v>
      </c>
      <c r="C989" t="s">
        <v>4165</v>
      </c>
      <c r="D989" t="s">
        <v>4166</v>
      </c>
      <c r="E989" t="s">
        <v>4115</v>
      </c>
      <c r="F989">
        <v>6</v>
      </c>
      <c r="G989">
        <v>6</v>
      </c>
      <c r="H989">
        <v>0.40739999999999998</v>
      </c>
      <c r="I989">
        <v>4.5100000000000001E-2</v>
      </c>
      <c r="M989" s="70">
        <v>5.8610647434669039</v>
      </c>
      <c r="N989" s="70">
        <v>0.56538463596352106</v>
      </c>
      <c r="O989" s="70">
        <v>10.366508692756669</v>
      </c>
    </row>
    <row r="990" spans="1:15" x14ac:dyDescent="0.25">
      <c r="B990" t="s">
        <v>311</v>
      </c>
      <c r="C990" t="s">
        <v>4165</v>
      </c>
      <c r="D990" t="s">
        <v>4167</v>
      </c>
      <c r="E990" t="s">
        <v>4115</v>
      </c>
      <c r="F990">
        <v>6</v>
      </c>
      <c r="G990">
        <v>6</v>
      </c>
      <c r="H990">
        <v>0.41660000000000003</v>
      </c>
      <c r="I990">
        <v>6.5500000000000003E-2</v>
      </c>
      <c r="M990" s="70">
        <v>5.9760853102581279</v>
      </c>
      <c r="N990" s="70">
        <v>0.81667767751681331</v>
      </c>
      <c r="O990" s="70">
        <v>7.3175568217181937</v>
      </c>
    </row>
    <row r="991" spans="1:15" x14ac:dyDescent="0.25">
      <c r="B991" t="s">
        <v>311</v>
      </c>
      <c r="C991" t="s">
        <v>4169</v>
      </c>
      <c r="D991" t="s">
        <v>4166</v>
      </c>
      <c r="E991" t="s">
        <v>4115</v>
      </c>
      <c r="F991">
        <v>6</v>
      </c>
      <c r="G991">
        <v>6</v>
      </c>
      <c r="H991">
        <v>0.42649999999999999</v>
      </c>
      <c r="I991">
        <v>5.5800000000000002E-2</v>
      </c>
      <c r="M991" s="70">
        <v>6.0991641807428554</v>
      </c>
      <c r="N991" s="70">
        <v>0.69170853619411754</v>
      </c>
      <c r="O991" s="70">
        <v>8.8175349321281438</v>
      </c>
    </row>
    <row r="992" spans="1:15" x14ac:dyDescent="0.25">
      <c r="B992" t="s">
        <v>311</v>
      </c>
      <c r="C992" t="s">
        <v>4169</v>
      </c>
      <c r="D992" t="s">
        <v>4167</v>
      </c>
      <c r="E992" t="s">
        <v>4115</v>
      </c>
      <c r="F992">
        <v>6</v>
      </c>
      <c r="G992">
        <v>6</v>
      </c>
      <c r="H992">
        <v>0.57269999999999999</v>
      </c>
      <c r="I992">
        <v>8.1299999999999997E-2</v>
      </c>
      <c r="M992" s="70">
        <v>7.8386182272375926</v>
      </c>
      <c r="N992" s="70">
        <v>0.9291112589680609</v>
      </c>
      <c r="O992" s="70">
        <v>8.4366841447425109</v>
      </c>
    </row>
    <row r="993" spans="1:23" x14ac:dyDescent="0.25">
      <c r="A993" t="s">
        <v>4163</v>
      </c>
      <c r="B993" t="s">
        <v>310</v>
      </c>
      <c r="C993" t="s">
        <v>4165</v>
      </c>
      <c r="D993" t="s">
        <v>4166</v>
      </c>
      <c r="E993" t="s">
        <v>4170</v>
      </c>
      <c r="F993">
        <v>2</v>
      </c>
      <c r="G993">
        <v>2</v>
      </c>
      <c r="H993">
        <v>6.25E-2</v>
      </c>
      <c r="I993">
        <v>5.2200000000000003E-2</v>
      </c>
      <c r="M993" s="70">
        <v>3.0776406404415151</v>
      </c>
      <c r="N993" s="70">
        <v>2.532071925379316</v>
      </c>
      <c r="O993" s="70">
        <v>1.2154633561526771</v>
      </c>
    </row>
    <row r="994" spans="1:23" x14ac:dyDescent="0.25">
      <c r="B994" t="s">
        <v>310</v>
      </c>
      <c r="C994" t="s">
        <v>4165</v>
      </c>
      <c r="D994" t="s">
        <v>4167</v>
      </c>
      <c r="E994" t="s">
        <v>4170</v>
      </c>
      <c r="F994">
        <v>2</v>
      </c>
      <c r="G994">
        <v>2</v>
      </c>
      <c r="H994">
        <v>9.5399999999999999E-2</v>
      </c>
      <c r="I994">
        <v>5.62E-2</v>
      </c>
      <c r="M994" s="70">
        <v>4.6613586764475254</v>
      </c>
      <c r="N994" s="70">
        <v>2.6848495333286251</v>
      </c>
      <c r="O994" s="70">
        <v>1.7361712895204451</v>
      </c>
    </row>
    <row r="995" spans="1:23" x14ac:dyDescent="0.25">
      <c r="B995" t="s">
        <v>310</v>
      </c>
      <c r="C995" t="s">
        <v>4169</v>
      </c>
      <c r="D995" t="s">
        <v>4166</v>
      </c>
      <c r="E995" t="s">
        <v>4170</v>
      </c>
      <c r="F995">
        <v>2</v>
      </c>
      <c r="G995">
        <v>2</v>
      </c>
      <c r="H995">
        <v>0.20680000000000001</v>
      </c>
      <c r="I995">
        <v>3.9600000000000003E-2</v>
      </c>
      <c r="M995" s="70">
        <v>9.8544491588756777</v>
      </c>
      <c r="N995" s="70">
        <v>1.802384896706777</v>
      </c>
      <c r="O995" s="70">
        <v>5.4674499197597646</v>
      </c>
    </row>
    <row r="996" spans="1:23" x14ac:dyDescent="0.25">
      <c r="B996" t="s">
        <v>310</v>
      </c>
      <c r="C996" t="s">
        <v>4169</v>
      </c>
      <c r="D996" t="s">
        <v>4167</v>
      </c>
      <c r="E996" t="s">
        <v>4170</v>
      </c>
      <c r="F996">
        <v>2</v>
      </c>
      <c r="G996">
        <v>2</v>
      </c>
      <c r="H996">
        <v>0.23569999999999999</v>
      </c>
      <c r="I996">
        <v>5.3699999999999998E-2</v>
      </c>
      <c r="M996" s="70">
        <v>11.162043881893441</v>
      </c>
      <c r="N996" s="70">
        <v>2.41539279617127</v>
      </c>
      <c r="O996" s="70">
        <v>4.6212127069298257</v>
      </c>
    </row>
    <row r="997" spans="1:23" x14ac:dyDescent="0.25">
      <c r="A997" t="s">
        <v>4168</v>
      </c>
      <c r="B997" t="s">
        <v>311</v>
      </c>
      <c r="C997" t="s">
        <v>4165</v>
      </c>
      <c r="D997" t="s">
        <v>4166</v>
      </c>
      <c r="E997" t="s">
        <v>4170</v>
      </c>
      <c r="F997">
        <v>2</v>
      </c>
      <c r="G997">
        <v>2</v>
      </c>
      <c r="H997">
        <v>0.29549999999999998</v>
      </c>
      <c r="I997">
        <v>4.3299999999999998E-2</v>
      </c>
      <c r="M997" s="70">
        <v>13.820033386043249</v>
      </c>
      <c r="N997" s="70">
        <v>1.902125606181271</v>
      </c>
      <c r="O997" s="70">
        <v>7.2655734937444576</v>
      </c>
    </row>
    <row r="998" spans="1:23" x14ac:dyDescent="0.25">
      <c r="B998" t="s">
        <v>311</v>
      </c>
      <c r="C998" t="s">
        <v>4165</v>
      </c>
      <c r="D998" t="s">
        <v>4167</v>
      </c>
      <c r="E998" t="s">
        <v>4170</v>
      </c>
      <c r="F998">
        <v>2</v>
      </c>
      <c r="G998">
        <v>2</v>
      </c>
      <c r="H998">
        <v>0.28549999999999998</v>
      </c>
      <c r="I998">
        <v>6.3200000000000006E-2</v>
      </c>
      <c r="M998" s="70">
        <v>13.37989239719712</v>
      </c>
      <c r="N998" s="70">
        <v>2.7870903148591442</v>
      </c>
      <c r="O998" s="70">
        <v>4.8006669629122971</v>
      </c>
    </row>
    <row r="999" spans="1:23" x14ac:dyDescent="0.25">
      <c r="B999" t="s">
        <v>311</v>
      </c>
      <c r="C999" t="s">
        <v>4169</v>
      </c>
      <c r="D999" t="s">
        <v>4166</v>
      </c>
      <c r="E999" t="s">
        <v>4170</v>
      </c>
      <c r="F999">
        <v>2</v>
      </c>
      <c r="G999">
        <v>2</v>
      </c>
      <c r="H999">
        <v>0.18770000000000001</v>
      </c>
      <c r="I999">
        <v>3.61E-2</v>
      </c>
      <c r="M999" s="70">
        <v>8.9816498315198103</v>
      </c>
      <c r="N999" s="70">
        <v>1.656242131395919</v>
      </c>
      <c r="O999" s="70">
        <v>5.4229086805984528</v>
      </c>
      <c r="S999" s="73" t="s">
        <v>4376</v>
      </c>
    </row>
    <row r="1000" spans="1:23" x14ac:dyDescent="0.25">
      <c r="B1000" t="s">
        <v>311</v>
      </c>
      <c r="C1000" t="s">
        <v>4169</v>
      </c>
      <c r="D1000" t="s">
        <v>4167</v>
      </c>
      <c r="E1000" t="s">
        <v>4170</v>
      </c>
      <c r="F1000">
        <v>2</v>
      </c>
      <c r="G1000">
        <v>2</v>
      </c>
      <c r="H1000">
        <v>0.3085</v>
      </c>
      <c r="I1000">
        <v>5.4199999999999998E-2</v>
      </c>
      <c r="M1000" s="70">
        <v>14.389684849640179</v>
      </c>
      <c r="N1000" s="70">
        <v>2.369094733989491</v>
      </c>
      <c r="O1000" s="70">
        <v>6.0739170296530718</v>
      </c>
      <c r="S1000" t="s">
        <v>145</v>
      </c>
      <c r="T1000" t="s">
        <v>4372</v>
      </c>
      <c r="U1000" t="s">
        <v>148</v>
      </c>
      <c r="V1000" t="s">
        <v>4374</v>
      </c>
    </row>
    <row r="1001" spans="1:23" x14ac:dyDescent="0.25">
      <c r="S1001">
        <v>10</v>
      </c>
      <c r="T1001">
        <v>0.9</v>
      </c>
      <c r="U1001">
        <f>(1+T1001)^(1/S1001)-1</f>
        <v>6.629005847852576E-2</v>
      </c>
      <c r="V1001">
        <f>U1001*100</f>
        <v>6.629005847852576</v>
      </c>
    </row>
    <row r="1003" spans="1:23" x14ac:dyDescent="0.25">
      <c r="A1003" s="72" t="s">
        <v>4172</v>
      </c>
      <c r="C1003" t="s">
        <v>4177</v>
      </c>
      <c r="E1003" t="s">
        <v>4178</v>
      </c>
      <c r="S1003" s="73" t="s">
        <v>4375</v>
      </c>
    </row>
    <row r="1004" spans="1:23" x14ac:dyDescent="0.25">
      <c r="S1004" t="s">
        <v>145</v>
      </c>
      <c r="T1004" t="s">
        <v>4372</v>
      </c>
      <c r="U1004" t="s">
        <v>4373</v>
      </c>
      <c r="V1004" t="s">
        <v>148</v>
      </c>
      <c r="W1004" t="s">
        <v>4374</v>
      </c>
    </row>
    <row r="1005" spans="1:23" x14ac:dyDescent="0.25">
      <c r="S1005">
        <v>8</v>
      </c>
      <c r="T1005">
        <v>0.9</v>
      </c>
      <c r="U1005">
        <v>0.2</v>
      </c>
      <c r="V1005">
        <f>(1+T1005-U1005)^(1/S1005)-1</f>
        <v>6.8577720821198174E-2</v>
      </c>
      <c r="W1005">
        <f>V1005*100</f>
        <v>6.8577720821198174</v>
      </c>
    </row>
    <row r="1006" spans="1:23" x14ac:dyDescent="0.25">
      <c r="B1006" t="s">
        <v>284</v>
      </c>
      <c r="C1006" t="s">
        <v>4103</v>
      </c>
      <c r="D1006" t="s">
        <v>415</v>
      </c>
      <c r="E1006" t="s">
        <v>198</v>
      </c>
      <c r="F1006" t="s">
        <v>328</v>
      </c>
      <c r="G1006" t="s">
        <v>4030</v>
      </c>
      <c r="H1006" t="s">
        <v>4093</v>
      </c>
      <c r="I1006" t="s">
        <v>147</v>
      </c>
      <c r="K1006" t="s">
        <v>148</v>
      </c>
      <c r="L1006" t="s">
        <v>147</v>
      </c>
      <c r="M1006" t="s">
        <v>149</v>
      </c>
    </row>
    <row r="1007" spans="1:23" x14ac:dyDescent="0.25">
      <c r="B1007">
        <v>1983</v>
      </c>
      <c r="C1007">
        <v>1</v>
      </c>
      <c r="D1007" t="s">
        <v>167</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164</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276</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167</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164</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276</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167</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164</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276</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167</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164</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276</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167</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164</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276</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167</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164</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276</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167</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164</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276</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167</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164</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276</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4179</v>
      </c>
      <c r="D1033" t="s">
        <v>4180</v>
      </c>
      <c r="E1033" t="s">
        <v>4182</v>
      </c>
      <c r="F1033" t="s">
        <v>4181</v>
      </c>
      <c r="G1033" t="s">
        <v>4183</v>
      </c>
      <c r="I1033" t="s">
        <v>4184</v>
      </c>
      <c r="J1033" t="s">
        <v>4180</v>
      </c>
      <c r="K1033" t="s">
        <v>4182</v>
      </c>
      <c r="L1033" t="s">
        <v>4181</v>
      </c>
      <c r="M1033" t="s">
        <v>4183</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4185</v>
      </c>
    </row>
    <row r="1044" spans="1:12" x14ac:dyDescent="0.25">
      <c r="A1044" s="72" t="s">
        <v>4201</v>
      </c>
    </row>
    <row r="1047" spans="1:12" x14ac:dyDescent="0.25">
      <c r="A1047" t="s">
        <v>192</v>
      </c>
      <c r="B1047" t="s">
        <v>4103</v>
      </c>
      <c r="C1047" t="s">
        <v>415</v>
      </c>
      <c r="D1047" t="s">
        <v>4207</v>
      </c>
      <c r="E1047" t="s">
        <v>4210</v>
      </c>
      <c r="F1047" t="s">
        <v>198</v>
      </c>
      <c r="G1047" t="s">
        <v>4030</v>
      </c>
      <c r="H1047" t="s">
        <v>147</v>
      </c>
      <c r="J1047" t="s">
        <v>148</v>
      </c>
      <c r="K1047" t="s">
        <v>147</v>
      </c>
      <c r="L1047" t="s">
        <v>149</v>
      </c>
    </row>
    <row r="1048" spans="1:12" x14ac:dyDescent="0.25">
      <c r="B1048">
        <v>1</v>
      </c>
      <c r="C1048" t="s">
        <v>4106</v>
      </c>
      <c r="D1048" t="s">
        <v>169</v>
      </c>
      <c r="E1048">
        <v>0</v>
      </c>
      <c r="F1048">
        <v>0</v>
      </c>
      <c r="G1048">
        <v>0.193</v>
      </c>
      <c r="H1048">
        <v>1.2999999999999999E-2</v>
      </c>
      <c r="J1048" t="s">
        <v>85</v>
      </c>
      <c r="K1048" t="s">
        <v>85</v>
      </c>
      <c r="L1048" t="s">
        <v>85</v>
      </c>
    </row>
    <row r="1049" spans="1:12" x14ac:dyDescent="0.25">
      <c r="B1049">
        <v>2</v>
      </c>
      <c r="C1049" t="s">
        <v>4106</v>
      </c>
      <c r="D1049" t="s">
        <v>4208</v>
      </c>
      <c r="E1049">
        <v>0</v>
      </c>
      <c r="F1049">
        <v>0</v>
      </c>
      <c r="G1049">
        <v>0.16700000000000001</v>
      </c>
      <c r="H1049">
        <v>1.4999999999999999E-2</v>
      </c>
      <c r="J1049" t="s">
        <v>85</v>
      </c>
      <c r="K1049" t="s">
        <v>85</v>
      </c>
      <c r="L1049" t="s">
        <v>85</v>
      </c>
    </row>
    <row r="1050" spans="1:12" x14ac:dyDescent="0.25">
      <c r="B1050">
        <v>3</v>
      </c>
      <c r="C1050" t="s">
        <v>4106</v>
      </c>
      <c r="D1050" t="s">
        <v>4208</v>
      </c>
      <c r="E1050">
        <v>0</v>
      </c>
      <c r="F1050">
        <v>0</v>
      </c>
      <c r="G1050">
        <v>0.158</v>
      </c>
      <c r="H1050">
        <v>1.6E-2</v>
      </c>
      <c r="J1050" t="s">
        <v>85</v>
      </c>
      <c r="K1050" t="s">
        <v>85</v>
      </c>
      <c r="L1050" t="s">
        <v>85</v>
      </c>
    </row>
    <row r="1051" spans="1:12" x14ac:dyDescent="0.25">
      <c r="B1051">
        <v>4</v>
      </c>
      <c r="C1051" t="s">
        <v>4106</v>
      </c>
      <c r="D1051" t="s">
        <v>4208</v>
      </c>
      <c r="E1051">
        <v>0</v>
      </c>
      <c r="F1051">
        <v>0</v>
      </c>
      <c r="G1051">
        <v>0.113</v>
      </c>
      <c r="H1051">
        <v>1.6E-2</v>
      </c>
      <c r="J1051" t="s">
        <v>85</v>
      </c>
      <c r="K1051" t="s">
        <v>85</v>
      </c>
      <c r="L1051" t="s">
        <v>85</v>
      </c>
    </row>
    <row r="1052" spans="1:12" x14ac:dyDescent="0.25">
      <c r="B1052">
        <v>5</v>
      </c>
      <c r="C1052" t="s">
        <v>4106</v>
      </c>
      <c r="D1052" t="s">
        <v>4208</v>
      </c>
      <c r="E1052">
        <v>0</v>
      </c>
      <c r="F1052">
        <v>0</v>
      </c>
      <c r="G1052">
        <v>8.7999999999999995E-2</v>
      </c>
      <c r="H1052">
        <v>1.9E-2</v>
      </c>
      <c r="J1052" t="s">
        <v>85</v>
      </c>
      <c r="K1052" t="s">
        <v>85</v>
      </c>
      <c r="L1052" t="s">
        <v>85</v>
      </c>
    </row>
    <row r="1053" spans="1:12" x14ac:dyDescent="0.25">
      <c r="B1053">
        <v>2</v>
      </c>
      <c r="C1053" t="s">
        <v>4106</v>
      </c>
      <c r="D1053" t="s">
        <v>4209</v>
      </c>
      <c r="E1053">
        <v>0</v>
      </c>
      <c r="F1053">
        <v>0</v>
      </c>
      <c r="G1053">
        <v>0.23699999999999999</v>
      </c>
      <c r="H1053">
        <v>1.9E-2</v>
      </c>
      <c r="J1053" t="s">
        <v>85</v>
      </c>
      <c r="K1053" t="s">
        <v>85</v>
      </c>
      <c r="L1053" t="s">
        <v>85</v>
      </c>
    </row>
    <row r="1054" spans="1:12" x14ac:dyDescent="0.25">
      <c r="B1054">
        <v>3</v>
      </c>
      <c r="C1054" t="s">
        <v>4106</v>
      </c>
      <c r="D1054" t="s">
        <v>4209</v>
      </c>
      <c r="E1054">
        <v>0</v>
      </c>
      <c r="F1054">
        <v>0</v>
      </c>
      <c r="G1054">
        <v>0.22600000000000001</v>
      </c>
      <c r="H1054">
        <v>0.02</v>
      </c>
      <c r="J1054" t="s">
        <v>85</v>
      </c>
      <c r="K1054" t="s">
        <v>85</v>
      </c>
      <c r="L1054" t="s">
        <v>85</v>
      </c>
    </row>
    <row r="1055" spans="1:12" x14ac:dyDescent="0.25">
      <c r="B1055">
        <v>4</v>
      </c>
      <c r="C1055" t="s">
        <v>4106</v>
      </c>
      <c r="D1055" t="s">
        <v>4209</v>
      </c>
      <c r="E1055">
        <v>0</v>
      </c>
      <c r="F1055">
        <v>0</v>
      </c>
      <c r="G1055">
        <v>0.16700000000000001</v>
      </c>
      <c r="H1055">
        <v>0.02</v>
      </c>
      <c r="J1055" t="s">
        <v>85</v>
      </c>
      <c r="K1055" t="s">
        <v>85</v>
      </c>
      <c r="L1055" t="s">
        <v>85</v>
      </c>
    </row>
    <row r="1056" spans="1:12" x14ac:dyDescent="0.25">
      <c r="B1056">
        <v>5</v>
      </c>
      <c r="C1056" t="s">
        <v>4106</v>
      </c>
      <c r="D1056" t="s">
        <v>4209</v>
      </c>
      <c r="E1056">
        <v>0</v>
      </c>
      <c r="F1056">
        <v>0</v>
      </c>
      <c r="G1056">
        <v>0.105</v>
      </c>
      <c r="H1056">
        <v>2.7E-2</v>
      </c>
      <c r="J1056" t="s">
        <v>85</v>
      </c>
      <c r="K1056" t="s">
        <v>85</v>
      </c>
      <c r="L1056" t="s">
        <v>85</v>
      </c>
    </row>
    <row r="1057" spans="1:12" x14ac:dyDescent="0.25">
      <c r="B1057">
        <v>1</v>
      </c>
      <c r="C1057" t="s">
        <v>4205</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4205</v>
      </c>
      <c r="D1058" t="s">
        <v>4208</v>
      </c>
      <c r="E1058">
        <v>1</v>
      </c>
      <c r="F1058">
        <v>1</v>
      </c>
      <c r="G1058">
        <v>0.27400000000000002</v>
      </c>
      <c r="H1058">
        <v>2.5000000000000001E-2</v>
      </c>
      <c r="J1058" s="70">
        <v>10.7</v>
      </c>
      <c r="K1058" s="70">
        <v>2.9154759474226499</v>
      </c>
      <c r="L1058" s="70">
        <v>3.6700697220496892</v>
      </c>
    </row>
    <row r="1059" spans="1:12" x14ac:dyDescent="0.25">
      <c r="B1059">
        <v>3</v>
      </c>
      <c r="C1059" t="s">
        <v>4205</v>
      </c>
      <c r="D1059" t="s">
        <v>4208</v>
      </c>
      <c r="E1059">
        <v>1</v>
      </c>
      <c r="F1059">
        <v>1</v>
      </c>
      <c r="G1059">
        <v>0.27500000000000002</v>
      </c>
      <c r="H1059">
        <v>2.7E-2</v>
      </c>
      <c r="J1059" s="70">
        <v>11.7</v>
      </c>
      <c r="K1059" s="70">
        <v>3.1384709652950429</v>
      </c>
      <c r="L1059" s="70">
        <v>3.7279299790814209</v>
      </c>
    </row>
    <row r="1060" spans="1:12" x14ac:dyDescent="0.25">
      <c r="B1060">
        <v>4</v>
      </c>
      <c r="C1060" t="s">
        <v>4205</v>
      </c>
      <c r="D1060" t="s">
        <v>4208</v>
      </c>
      <c r="E1060">
        <v>1</v>
      </c>
      <c r="F1060">
        <v>1</v>
      </c>
      <c r="G1060">
        <v>0.21</v>
      </c>
      <c r="H1060">
        <v>2.7E-2</v>
      </c>
      <c r="J1060" s="70">
        <v>9.6999999999999975</v>
      </c>
      <c r="K1060" s="70">
        <v>3.1384709652950429</v>
      </c>
      <c r="L1060" s="70">
        <v>3.0906769912042549</v>
      </c>
    </row>
    <row r="1061" spans="1:12" x14ac:dyDescent="0.25">
      <c r="B1061">
        <v>5</v>
      </c>
      <c r="C1061" t="s">
        <v>4205</v>
      </c>
      <c r="D1061" t="s">
        <v>4208</v>
      </c>
      <c r="E1061">
        <v>1</v>
      </c>
      <c r="F1061">
        <v>1</v>
      </c>
      <c r="G1061">
        <v>0.17299999999999999</v>
      </c>
      <c r="H1061">
        <v>3.1E-2</v>
      </c>
      <c r="J1061" s="70">
        <v>8.4999999999999964</v>
      </c>
      <c r="K1061" s="70">
        <v>3.635931792539568</v>
      </c>
      <c r="L1061" s="70">
        <v>2.3377776275783901</v>
      </c>
    </row>
    <row r="1062" spans="1:12" x14ac:dyDescent="0.25">
      <c r="B1062">
        <v>1</v>
      </c>
      <c r="C1062" t="s">
        <v>4206</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4206</v>
      </c>
      <c r="D1063" t="s">
        <v>4209</v>
      </c>
      <c r="E1063">
        <v>1</v>
      </c>
      <c r="F1063">
        <v>2</v>
      </c>
      <c r="G1063">
        <v>0.48799999999999999</v>
      </c>
      <c r="H1063">
        <v>1.9E-2</v>
      </c>
      <c r="J1063" s="70">
        <v>11.848111293843489</v>
      </c>
      <c r="K1063" s="70">
        <v>1.2011851328672289</v>
      </c>
      <c r="L1063" s="70">
        <v>9.8636845975291436</v>
      </c>
    </row>
    <row r="1064" spans="1:12" x14ac:dyDescent="0.25">
      <c r="B1064">
        <v>3</v>
      </c>
      <c r="C1064" t="s">
        <v>4206</v>
      </c>
      <c r="D1064" t="s">
        <v>4209</v>
      </c>
      <c r="E1064">
        <v>1</v>
      </c>
      <c r="F1064">
        <v>2</v>
      </c>
      <c r="G1064">
        <v>0.47799999999999998</v>
      </c>
      <c r="H1064">
        <v>0.02</v>
      </c>
      <c r="J1064" s="70">
        <v>11.892805845594911</v>
      </c>
      <c r="K1064" s="70">
        <v>1.263900347913897</v>
      </c>
      <c r="L1064" s="70">
        <v>9.4096072251458143</v>
      </c>
    </row>
    <row r="1065" spans="1:12" x14ac:dyDescent="0.25">
      <c r="B1065">
        <v>4</v>
      </c>
      <c r="C1065" t="s">
        <v>4206</v>
      </c>
      <c r="D1065" t="s">
        <v>4209</v>
      </c>
      <c r="E1065">
        <v>1</v>
      </c>
      <c r="F1065">
        <v>2</v>
      </c>
      <c r="G1065">
        <v>0.35799999999999998</v>
      </c>
      <c r="H1065">
        <v>2.1000000000000001E-2</v>
      </c>
      <c r="J1065" s="70">
        <v>9.1329464460664145</v>
      </c>
      <c r="K1065" s="70">
        <v>1.328654679654041</v>
      </c>
      <c r="L1065" s="70">
        <v>6.8738300371955772</v>
      </c>
    </row>
    <row r="1066" spans="1:12" x14ac:dyDescent="0.25">
      <c r="B1066">
        <v>5</v>
      </c>
      <c r="C1066" t="s">
        <v>4206</v>
      </c>
      <c r="D1066" t="s">
        <v>4209</v>
      </c>
      <c r="E1066">
        <v>1</v>
      </c>
      <c r="F1066">
        <v>2</v>
      </c>
      <c r="G1066">
        <v>0.23699999999999999</v>
      </c>
      <c r="H1066">
        <v>4.2000000000000003E-2</v>
      </c>
      <c r="J1066" s="70">
        <v>6.3954886261631039</v>
      </c>
      <c r="K1066" s="70">
        <v>2.3464317696174262</v>
      </c>
      <c r="L1066" s="70">
        <v>2.7256230967269319</v>
      </c>
    </row>
    <row r="1069" spans="1:12" x14ac:dyDescent="0.25">
      <c r="A1069" s="72" t="s">
        <v>4244</v>
      </c>
    </row>
    <row r="1071" spans="1:12" x14ac:dyDescent="0.25">
      <c r="C1071" t="s">
        <v>4103</v>
      </c>
      <c r="D1071" t="s">
        <v>415</v>
      </c>
      <c r="E1071" t="s">
        <v>198</v>
      </c>
      <c r="F1071" t="s">
        <v>328</v>
      </c>
      <c r="G1071" t="s">
        <v>4030</v>
      </c>
      <c r="H1071" t="s">
        <v>147</v>
      </c>
      <c r="J1071" t="s">
        <v>148</v>
      </c>
      <c r="K1071" t="s">
        <v>147</v>
      </c>
      <c r="L1071" t="s">
        <v>149</v>
      </c>
    </row>
    <row r="1072" spans="1:12" x14ac:dyDescent="0.25">
      <c r="C1072">
        <v>1</v>
      </c>
      <c r="D1072" t="s">
        <v>4248</v>
      </c>
      <c r="E1072">
        <v>2</v>
      </c>
      <c r="F1072">
        <v>11</v>
      </c>
      <c r="G1072">
        <v>0.15</v>
      </c>
      <c r="H1072">
        <v>2E-3</v>
      </c>
      <c r="J1072" s="70">
        <v>7.2380529476360866</v>
      </c>
      <c r="K1072" s="70">
        <v>9.3250480824031381E-2</v>
      </c>
      <c r="L1072" s="70">
        <v>77.619470523639208</v>
      </c>
    </row>
    <row r="1073" spans="3:12" x14ac:dyDescent="0.25">
      <c r="C1073">
        <v>1</v>
      </c>
      <c r="D1073" t="s">
        <v>4106</v>
      </c>
      <c r="E1073">
        <v>4</v>
      </c>
      <c r="F1073">
        <v>13</v>
      </c>
      <c r="G1073">
        <v>0.24</v>
      </c>
      <c r="H1073">
        <v>2E-3</v>
      </c>
      <c r="J1073" s="70">
        <v>5.5250146915888587</v>
      </c>
      <c r="K1073" s="70">
        <v>4.2550409149834219E-2</v>
      </c>
      <c r="L1073" s="70">
        <v>129.84633525222841</v>
      </c>
    </row>
    <row r="1074" spans="3:12" x14ac:dyDescent="0.25">
      <c r="C1074">
        <v>1</v>
      </c>
      <c r="D1074" t="s">
        <v>4114</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4248</v>
      </c>
      <c r="E1076">
        <v>2</v>
      </c>
      <c r="F1076">
        <v>11</v>
      </c>
      <c r="G1076">
        <v>0.11</v>
      </c>
      <c r="H1076">
        <v>5.0000000000000001E-3</v>
      </c>
      <c r="J1076" s="70">
        <v>5.3565375285273831</v>
      </c>
      <c r="K1076" s="70">
        <v>0.2372894989381247</v>
      </c>
      <c r="L1076" s="70">
        <v>22.573849885890429</v>
      </c>
    </row>
    <row r="1077" spans="3:12" x14ac:dyDescent="0.25">
      <c r="C1077">
        <v>2</v>
      </c>
      <c r="D1077" t="s">
        <v>4106</v>
      </c>
      <c r="E1077">
        <v>4</v>
      </c>
      <c r="F1077">
        <v>13</v>
      </c>
      <c r="G1077">
        <v>0.19</v>
      </c>
      <c r="H1077">
        <v>6.0000000000000001E-3</v>
      </c>
      <c r="J1077" s="70">
        <v>4.4447802172789874</v>
      </c>
      <c r="K1077" s="70">
        <v>0.13165308430749451</v>
      </c>
      <c r="L1077" s="70">
        <v>33.76130715553591</v>
      </c>
    </row>
    <row r="1078" spans="3:12" x14ac:dyDescent="0.25">
      <c r="C1078">
        <v>2</v>
      </c>
      <c r="D1078" t="s">
        <v>4114</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4248</v>
      </c>
      <c r="E1080">
        <v>2</v>
      </c>
      <c r="F1080">
        <v>11</v>
      </c>
      <c r="G1080">
        <v>0.09</v>
      </c>
      <c r="H1080">
        <v>5.0000000000000001E-3</v>
      </c>
      <c r="J1080" s="70">
        <v>4.4030650891055068</v>
      </c>
      <c r="K1080" s="70">
        <v>0.23945657130528791</v>
      </c>
      <c r="L1080" s="70">
        <v>18.387739643578008</v>
      </c>
    </row>
    <row r="1081" spans="3:12" x14ac:dyDescent="0.25">
      <c r="C1081">
        <v>4</v>
      </c>
      <c r="D1081" t="s">
        <v>4106</v>
      </c>
      <c r="E1081">
        <v>4</v>
      </c>
      <c r="F1081">
        <v>13</v>
      </c>
      <c r="G1081">
        <v>0.16</v>
      </c>
      <c r="H1081">
        <v>6.0000000000000001E-3</v>
      </c>
      <c r="J1081" s="70">
        <v>3.7801985653766579</v>
      </c>
      <c r="K1081" s="70">
        <v>0.13419853262764231</v>
      </c>
      <c r="L1081" s="70">
        <v>28.168702677737119</v>
      </c>
    </row>
    <row r="1082" spans="3:12" x14ac:dyDescent="0.25">
      <c r="C1082">
        <v>4</v>
      </c>
      <c r="D1082" t="s">
        <v>4114</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2023-06-07T08:47:14Z</dcterms:modified>
</cp:coreProperties>
</file>